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activeTab="0"/>
  </bookViews>
  <sheets>
    <sheet name="RUNOFF2" sheetId="1" r:id="rId1"/>
  </sheets>
  <definedNames>
    <definedName name="_Regression_Int" localSheetId="0" hidden="1">1</definedName>
    <definedName name="_xlnm.Print_Area" localSheetId="0">'RUNOFF2'!$A$1:$I$54</definedName>
    <definedName name="Print_Area_MI" localSheetId="0">'RUNOFF2'!$B$1:$I$52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<sst xmlns="http://schemas.openxmlformats.org/spreadsheetml/2006/main" count="30" uniqueCount="25">
  <si>
    <t>RUNOFF</t>
  </si>
  <si>
    <t>CURVE</t>
  </si>
  <si>
    <t>NUMBERS</t>
  </si>
  <si>
    <t>RUNOFF DEPTHS FOR SELECTED CN'S AND RAINFALL AMOUNTS</t>
  </si>
  <si>
    <t>*****  COMPUTED RUNOFF DEPTH IN INCHES *****</t>
  </si>
  <si>
    <t>**** RAINFALL DEPTH IN INCHES ****</t>
  </si>
  <si>
    <t>2-YEAR</t>
  </si>
  <si>
    <t>DEVELOPED BY BRUCE HARRINGTON 9/92</t>
  </si>
  <si>
    <t>10-YEAR</t>
  </si>
  <si>
    <t>100-YEAR</t>
  </si>
  <si>
    <t>PMP</t>
  </si>
  <si>
    <t>1/2 Qpmp</t>
  </si>
  <si>
    <t>VARIES</t>
  </si>
  <si>
    <t>1/2 PMF</t>
  </si>
  <si>
    <t>RAINFALL</t>
  </si>
  <si>
    <t>SOLVE QUADRATIC EQUATION</t>
  </si>
  <si>
    <t>FOR RAINFALL KNOWING RUNOFF</t>
  </si>
  <si>
    <t xml:space="preserve">Q = (P-.2S)²/(P+.8S), SOLVE FOR P = X  </t>
  </si>
  <si>
    <t>P²-.4PS+.04S²-QP-.8QS = 0</t>
  </si>
  <si>
    <t>P²+(-.4S-Q)P+.04S²-.8QS = 0, WHERE b= -.4S-Q, a= 1, c= .04S²-.8QS</t>
  </si>
  <si>
    <t>S</t>
  </si>
  <si>
    <t>b</t>
  </si>
  <si>
    <t>c</t>
  </si>
  <si>
    <t>(inches)</t>
  </si>
  <si>
    <t>X = (-b + sqrt[(b²-4ac))/2a]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</si>
</sst>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9">
    <font>
      <sz val="10"/>
      <name val="Courier"/>
      <family val="0"/>
    </font>
    <font>
      <sz val="12"/>
      <name val="Tahoma"/>
      <family val="0"/>
    </font>
    <font>
      <b/>
      <i/>
      <sz val="10"/>
      <color indexed="8"/>
      <name val="Courier"/>
      <family val="0"/>
    </font>
    <font>
      <b/>
      <sz val="10"/>
      <name val="Courier"/>
      <family val="0"/>
    </font>
    <font>
      <b/>
      <i/>
      <sz val="10"/>
      <color indexed="8"/>
      <name val="Times New Roman"/>
      <family val="1"/>
    </font>
    <font>
      <b/>
      <sz val="10"/>
      <color indexed="8"/>
      <name val="Courier"/>
      <family val="3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 horizontal="centerContinuous"/>
    </xf>
    <xf numFmtId="0" fontId="5" fillId="0" borderId="3" xfId="0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164" fontId="4" fillId="0" borderId="4" xfId="0" applyNumberFormat="1" applyFont="1" applyFill="1" applyBorder="1" applyAlignment="1" applyProtection="1">
      <alignment horizontal="center"/>
      <protection/>
    </xf>
    <xf numFmtId="164" fontId="4" fillId="0" borderId="3" xfId="0" applyNumberFormat="1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5" fillId="3" borderId="2" xfId="0" applyFont="1" applyFill="1" applyBorder="1" applyAlignment="1" applyProtection="1">
      <alignment horizontal="center"/>
      <protection/>
    </xf>
    <xf numFmtId="164" fontId="4" fillId="3" borderId="4" xfId="0" applyNumberFormat="1" applyFont="1" applyFill="1" applyBorder="1" applyAlignment="1" applyProtection="1">
      <alignment/>
      <protection/>
    </xf>
    <xf numFmtId="164" fontId="4" fillId="3" borderId="3" xfId="0" applyNumberFormat="1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/>
      <protection/>
    </xf>
    <xf numFmtId="164" fontId="4" fillId="0" borderId="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Fill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L54"/>
  <sheetViews>
    <sheetView showGridLines="0" tabSelected="1" workbookViewId="0" topLeftCell="A1">
      <selection activeCell="J8" sqref="J8"/>
    </sheetView>
  </sheetViews>
  <sheetFormatPr defaultColWidth="9.625" defaultRowHeight="12.75"/>
  <cols>
    <col min="1" max="1" width="5.75390625" style="0" customWidth="1"/>
    <col min="6" max="6" width="10.75390625" style="0" customWidth="1"/>
    <col min="7" max="7" width="12.625" style="0" customWidth="1"/>
    <col min="8" max="8" width="11.125" style="0" customWidth="1"/>
    <col min="9" max="9" width="4.50390625" style="0" customWidth="1"/>
  </cols>
  <sheetData>
    <row r="1" spans="2:10" ht="18.75">
      <c r="B1" s="29" t="s">
        <v>3</v>
      </c>
      <c r="C1" s="10"/>
      <c r="D1" s="10"/>
      <c r="E1" s="10"/>
      <c r="F1" s="10"/>
      <c r="G1" s="10"/>
      <c r="H1" s="10"/>
      <c r="I1" s="10"/>
      <c r="J1" s="1" t="s">
        <v>15</v>
      </c>
    </row>
    <row r="2" spans="3:10" ht="10.5" customHeight="1">
      <c r="C2" s="5"/>
      <c r="J2" s="1" t="s">
        <v>16</v>
      </c>
    </row>
    <row r="3" spans="3:10" ht="9" customHeight="1">
      <c r="C3" s="5"/>
      <c r="J3" s="1" t="s">
        <v>24</v>
      </c>
    </row>
    <row r="4" spans="3:10" ht="15.75" customHeight="1">
      <c r="C4" s="25" t="s">
        <v>4</v>
      </c>
      <c r="J4" s="1" t="s">
        <v>17</v>
      </c>
    </row>
    <row r="5" spans="3:10" ht="9" customHeight="1">
      <c r="C5" s="5"/>
      <c r="J5" s="1" t="s">
        <v>18</v>
      </c>
    </row>
    <row r="6" spans="3:10" ht="12">
      <c r="C6" s="11" t="s">
        <v>5</v>
      </c>
      <c r="D6" s="12"/>
      <c r="E6" s="12"/>
      <c r="F6" s="12"/>
      <c r="G6" s="8"/>
      <c r="J6" s="1" t="s">
        <v>19</v>
      </c>
    </row>
    <row r="7" spans="2:9" ht="12">
      <c r="B7" s="13" t="s">
        <v>0</v>
      </c>
      <c r="C7" s="13" t="s">
        <v>6</v>
      </c>
      <c r="D7" s="13" t="s">
        <v>8</v>
      </c>
      <c r="E7" s="13" t="s">
        <v>9</v>
      </c>
      <c r="F7" s="13" t="s">
        <v>10</v>
      </c>
      <c r="G7" s="13" t="s">
        <v>11</v>
      </c>
      <c r="H7" s="14" t="s">
        <v>13</v>
      </c>
      <c r="I7" s="8"/>
    </row>
    <row r="8" spans="2:9" ht="12">
      <c r="B8" s="15" t="s">
        <v>1</v>
      </c>
      <c r="C8" s="16"/>
      <c r="D8" s="16"/>
      <c r="E8" s="16"/>
      <c r="F8" s="16"/>
      <c r="G8" s="16"/>
      <c r="H8" s="17"/>
      <c r="I8" s="8"/>
    </row>
    <row r="9" spans="2:12" ht="12">
      <c r="B9" s="15" t="s">
        <v>2</v>
      </c>
      <c r="C9" s="21">
        <v>3.2</v>
      </c>
      <c r="D9" s="21">
        <v>5.2</v>
      </c>
      <c r="E9" s="21">
        <v>7.2</v>
      </c>
      <c r="F9" s="21">
        <v>27.5</v>
      </c>
      <c r="G9" s="15" t="s">
        <v>12</v>
      </c>
      <c r="H9" s="15" t="s">
        <v>14</v>
      </c>
      <c r="I9" s="8"/>
      <c r="K9" s="6" t="s">
        <v>21</v>
      </c>
      <c r="L9" s="6" t="s">
        <v>22</v>
      </c>
    </row>
    <row r="10" spans="2:12" ht="13.5" thickBot="1">
      <c r="B10" s="15"/>
      <c r="C10" s="24" t="s">
        <v>23</v>
      </c>
      <c r="D10" s="24" t="s">
        <v>23</v>
      </c>
      <c r="E10" s="24" t="s">
        <v>23</v>
      </c>
      <c r="F10" s="24" t="s">
        <v>23</v>
      </c>
      <c r="G10" s="24" t="s">
        <v>23</v>
      </c>
      <c r="H10" s="24" t="s">
        <v>23</v>
      </c>
      <c r="I10" s="8"/>
      <c r="K10" s="6"/>
      <c r="L10" s="6"/>
    </row>
    <row r="11" spans="2:12" ht="14.25" thickTop="1">
      <c r="B11" s="20">
        <v>60</v>
      </c>
      <c r="C11" s="18">
        <f aca="true" t="shared" si="0" ref="C11:C51">($C$9-0.2*J11)^2/($C$9+0.8*J11)</f>
        <v>3.2000000000000006</v>
      </c>
      <c r="D11" s="18">
        <f aca="true" t="shared" si="1" ref="D11:D51">($D$9-0.2*J11)^2/($D$9+0.8*J11)</f>
        <v>5.2</v>
      </c>
      <c r="E11" s="18">
        <f aca="true" t="shared" si="2" ref="E11:E51">($E$9-0.2*J11)^2/($E$9+0.8*J11)</f>
        <v>7.2</v>
      </c>
      <c r="F11" s="18">
        <f aca="true" t="shared" si="3" ref="F11:F51">($F$9-0.2*J11)^2/($F$9+0.8*J11)</f>
        <v>27.5</v>
      </c>
      <c r="G11" s="18">
        <f aca="true" t="shared" si="4" ref="G11:G51">F11/2</f>
        <v>13.75</v>
      </c>
      <c r="H11" s="22">
        <f aca="true" t="shared" si="5" ref="H11:H51">(-K11+SQRT(K11^2-4*L11))/2</f>
        <v>13.75</v>
      </c>
      <c r="I11" s="8"/>
      <c r="J11" s="6" t="s">
        <v>20</v>
      </c>
      <c r="K11" s="2">
        <f aca="true" t="shared" si="6" ref="K11:K51">-0.4*J11-G11</f>
        <v>-13.75</v>
      </c>
      <c r="L11" s="2">
        <f aca="true" t="shared" si="7" ref="L11:L51">J11^2*0.04-(0.8*G11*J11)</f>
        <v>0</v>
      </c>
    </row>
    <row r="12" spans="2:12" ht="13.5">
      <c r="B12" s="13">
        <f aca="true" t="shared" si="8" ref="B12:B51">B11+1</f>
        <v>61</v>
      </c>
      <c r="C12" s="19">
        <f t="shared" si="0"/>
        <v>0.44396235196773043</v>
      </c>
      <c r="D12" s="19">
        <f t="shared" si="1"/>
        <v>1.4907465113128304</v>
      </c>
      <c r="E12" s="19">
        <f t="shared" si="2"/>
        <v>2.8471481694861995</v>
      </c>
      <c r="F12" s="19">
        <f t="shared" si="3"/>
        <v>21.081169994932413</v>
      </c>
      <c r="G12" s="19">
        <f t="shared" si="4"/>
        <v>10.540584997466206</v>
      </c>
      <c r="H12" s="23">
        <f t="shared" si="5"/>
        <v>16.304318455510778</v>
      </c>
      <c r="I12" s="8"/>
      <c r="J12" s="9">
        <f aca="true" t="shared" si="9" ref="J12:J52">1000/B12-10</f>
        <v>6.393442622950818</v>
      </c>
      <c r="K12" s="2">
        <f t="shared" si="6"/>
        <v>-13.097962046646535</v>
      </c>
      <c r="L12" s="2">
        <f t="shared" si="7"/>
        <v>-52.27745597199054</v>
      </c>
    </row>
    <row r="13" spans="2:12" ht="13.5">
      <c r="B13" s="13">
        <f t="shared" si="8"/>
        <v>62</v>
      </c>
      <c r="C13" s="19">
        <f t="shared" si="0"/>
        <v>0.48097390589685646</v>
      </c>
      <c r="D13" s="19">
        <f t="shared" si="1"/>
        <v>1.5632843076669554</v>
      </c>
      <c r="E13" s="19">
        <f t="shared" si="2"/>
        <v>2.9488823165279596</v>
      </c>
      <c r="F13" s="19">
        <f t="shared" si="3"/>
        <v>21.30446057258466</v>
      </c>
      <c r="G13" s="19">
        <f t="shared" si="4"/>
        <v>10.65223028629233</v>
      </c>
      <c r="H13" s="23">
        <f t="shared" si="5"/>
        <v>16.22949182509418</v>
      </c>
      <c r="I13" s="8"/>
      <c r="J13" s="9">
        <f t="shared" si="9"/>
        <v>6.129032258064516</v>
      </c>
      <c r="K13" s="2">
        <f t="shared" si="6"/>
        <v>-13.103843189518136</v>
      </c>
      <c r="L13" s="2">
        <f t="shared" si="7"/>
        <v>-50.727688979198184</v>
      </c>
    </row>
    <row r="14" spans="2:12" ht="13.5">
      <c r="B14" s="13">
        <f t="shared" si="8"/>
        <v>63</v>
      </c>
      <c r="C14" s="19">
        <f t="shared" si="0"/>
        <v>0.5193742663196038</v>
      </c>
      <c r="D14" s="19">
        <f t="shared" si="1"/>
        <v>1.6370119225795943</v>
      </c>
      <c r="E14" s="19">
        <f t="shared" si="2"/>
        <v>3.051281530043536</v>
      </c>
      <c r="F14" s="19">
        <f t="shared" si="3"/>
        <v>21.523623680020037</v>
      </c>
      <c r="G14" s="19">
        <f t="shared" si="4"/>
        <v>10.761811840010019</v>
      </c>
      <c r="H14" s="23">
        <f t="shared" si="5"/>
        <v>16.155427858781866</v>
      </c>
      <c r="I14" s="8"/>
      <c r="J14" s="9">
        <f t="shared" si="9"/>
        <v>5.8730158730158735</v>
      </c>
      <c r="K14" s="2">
        <f t="shared" si="6"/>
        <v>-13.111018189216368</v>
      </c>
      <c r="L14" s="2">
        <f t="shared" si="7"/>
        <v>-49.183740789243345</v>
      </c>
    </row>
    <row r="15" spans="2:12" ht="13.5">
      <c r="B15" s="13">
        <f t="shared" si="8"/>
        <v>64</v>
      </c>
      <c r="C15" s="19">
        <f t="shared" si="0"/>
        <v>0.559172077922078</v>
      </c>
      <c r="D15" s="19">
        <f t="shared" si="1"/>
        <v>1.7119201030927835</v>
      </c>
      <c r="E15" s="19">
        <f t="shared" si="2"/>
        <v>3.1543269230769235</v>
      </c>
      <c r="F15" s="19">
        <f t="shared" si="3"/>
        <v>21.73876953125</v>
      </c>
      <c r="G15" s="19">
        <f t="shared" si="4"/>
        <v>10.869384765625</v>
      </c>
      <c r="H15" s="23">
        <f t="shared" si="5"/>
        <v>16.082095997574942</v>
      </c>
      <c r="I15" s="8"/>
      <c r="J15" s="9">
        <f t="shared" si="9"/>
        <v>5.625</v>
      </c>
      <c r="K15" s="2">
        <f t="shared" si="6"/>
        <v>-13.119384765625</v>
      </c>
      <c r="L15" s="2">
        <f t="shared" si="7"/>
        <v>-47.64660644531251</v>
      </c>
    </row>
    <row r="16" spans="2:12" ht="13.5">
      <c r="B16" s="13">
        <f t="shared" si="8"/>
        <v>65</v>
      </c>
      <c r="C16" s="19">
        <f t="shared" si="0"/>
        <v>0.6003783102143758</v>
      </c>
      <c r="D16" s="19">
        <f t="shared" si="1"/>
        <v>1.7880009957679852</v>
      </c>
      <c r="E16" s="19">
        <f t="shared" si="2"/>
        <v>3.258000822706704</v>
      </c>
      <c r="F16" s="19">
        <f t="shared" si="3"/>
        <v>21.95000465073017</v>
      </c>
      <c r="G16" s="19">
        <f t="shared" si="4"/>
        <v>10.975002325365084</v>
      </c>
      <c r="H16" s="23">
        <f t="shared" si="5"/>
        <v>16.009467139338405</v>
      </c>
      <c r="I16" s="8"/>
      <c r="J16" s="9">
        <f t="shared" si="9"/>
        <v>5.384615384615385</v>
      </c>
      <c r="K16" s="2">
        <f t="shared" si="6"/>
        <v>-13.12884847921124</v>
      </c>
      <c r="L16" s="2">
        <f t="shared" si="7"/>
        <v>-46.1171697802709</v>
      </c>
    </row>
    <row r="17" spans="2:12" ht="13.5">
      <c r="B17" s="13">
        <f t="shared" si="8"/>
        <v>66</v>
      </c>
      <c r="C17" s="19">
        <f t="shared" si="0"/>
        <v>0.6430062211519165</v>
      </c>
      <c r="D17" s="19">
        <f t="shared" si="1"/>
        <v>1.8652480592662646</v>
      </c>
      <c r="E17" s="19">
        <f t="shared" si="2"/>
        <v>3.362286678346636</v>
      </c>
      <c r="F17" s="19">
        <f t="shared" si="3"/>
        <v>22.157432010570485</v>
      </c>
      <c r="G17" s="19">
        <f t="shared" si="4"/>
        <v>11.078716005285242</v>
      </c>
      <c r="H17" s="23">
        <f t="shared" si="5"/>
        <v>15.937513531891245</v>
      </c>
      <c r="I17" s="8"/>
      <c r="J17" s="9">
        <f t="shared" si="9"/>
        <v>5.151515151515152</v>
      </c>
      <c r="K17" s="2">
        <f t="shared" si="6"/>
        <v>-13.139322065891303</v>
      </c>
      <c r="L17" s="2">
        <f t="shared" si="7"/>
        <v>-44.596214354196675</v>
      </c>
    </row>
    <row r="18" spans="2:12" ht="13.5">
      <c r="B18" s="13">
        <f t="shared" si="8"/>
        <v>67</v>
      </c>
      <c r="C18" s="19">
        <f t="shared" si="0"/>
        <v>0.6870713323017021</v>
      </c>
      <c r="D18" s="19">
        <f t="shared" si="1"/>
        <v>1.943655985259853</v>
      </c>
      <c r="E18" s="19">
        <f t="shared" si="2"/>
        <v>3.467168978259825</v>
      </c>
      <c r="F18" s="19">
        <f t="shared" si="3"/>
        <v>22.361151163243832</v>
      </c>
      <c r="G18" s="19">
        <f t="shared" si="4"/>
        <v>11.180575581621916</v>
      </c>
      <c r="H18" s="23">
        <f t="shared" si="5"/>
        <v>15.86620867515707</v>
      </c>
      <c r="I18" s="8"/>
      <c r="J18" s="9">
        <f t="shared" si="9"/>
        <v>4.925373134328359</v>
      </c>
      <c r="K18" s="2">
        <f t="shared" si="6"/>
        <v>-13.150724835353259</v>
      </c>
      <c r="L18" s="2">
        <f t="shared" si="7"/>
        <v>-43.084433256344056</v>
      </c>
    </row>
    <row r="19" spans="2:12" ht="13.5">
      <c r="B19" s="13">
        <f t="shared" si="8"/>
        <v>68</v>
      </c>
      <c r="C19" s="19">
        <f t="shared" si="0"/>
        <v>0.7325914149443563</v>
      </c>
      <c r="D19" s="19">
        <f t="shared" si="1"/>
        <v>2.0232206268334108</v>
      </c>
      <c r="E19" s="19">
        <f t="shared" si="2"/>
        <v>3.57263317344105</v>
      </c>
      <c r="F19" s="19">
        <f t="shared" si="3"/>
        <v>22.56125836976371</v>
      </c>
      <c r="G19" s="19">
        <f t="shared" si="4"/>
        <v>11.280629184881855</v>
      </c>
      <c r="H19" s="23">
        <f t="shared" si="5"/>
        <v>15.795527231446933</v>
      </c>
      <c r="I19" s="8"/>
      <c r="J19" s="9">
        <f t="shared" si="9"/>
        <v>4.705882352941176</v>
      </c>
      <c r="K19" s="2">
        <f t="shared" si="6"/>
        <v>-13.162982126058326</v>
      </c>
      <c r="L19" s="2">
        <f t="shared" si="7"/>
        <v>-41.58243790017806</v>
      </c>
    </row>
    <row r="20" spans="2:12" ht="13.5">
      <c r="B20" s="13">
        <f t="shared" si="8"/>
        <v>69</v>
      </c>
      <c r="C20" s="19">
        <f t="shared" si="0"/>
        <v>0.7795864866201712</v>
      </c>
      <c r="D20" s="19">
        <f t="shared" si="1"/>
        <v>2.103938933631404</v>
      </c>
      <c r="E20" s="19">
        <f t="shared" si="2"/>
        <v>3.6786656081196774</v>
      </c>
      <c r="F20" s="19">
        <f t="shared" si="3"/>
        <v>22.75784672334073</v>
      </c>
      <c r="G20" s="19">
        <f t="shared" si="4"/>
        <v>11.378923361670365</v>
      </c>
      <c r="H20" s="23">
        <f t="shared" si="5"/>
        <v>15.725444943052533</v>
      </c>
      <c r="I20" s="8"/>
      <c r="J20" s="9">
        <f t="shared" si="9"/>
        <v>4.492753623188406</v>
      </c>
      <c r="K20" s="2">
        <f t="shared" si="6"/>
        <v>-13.176024810945728</v>
      </c>
      <c r="L20" s="2">
        <f t="shared" si="7"/>
        <v>-40.090765924155285</v>
      </c>
    </row>
    <row r="21" spans="2:12" ht="13.5">
      <c r="B21" s="13">
        <f t="shared" si="8"/>
        <v>70</v>
      </c>
      <c r="C21" s="19">
        <f t="shared" si="0"/>
        <v>0.8280788177339902</v>
      </c>
      <c r="D21" s="19">
        <f t="shared" si="1"/>
        <v>2.185808893093661</v>
      </c>
      <c r="E21" s="19">
        <f t="shared" si="2"/>
        <v>3.7852534562211972</v>
      </c>
      <c r="F21" s="19">
        <f t="shared" si="3"/>
        <v>22.951006268558228</v>
      </c>
      <c r="G21" s="19">
        <f t="shared" si="4"/>
        <v>11.475503134279114</v>
      </c>
      <c r="H21" s="23">
        <f t="shared" si="5"/>
        <v>15.65593855642036</v>
      </c>
      <c r="I21" s="8"/>
      <c r="J21" s="9">
        <f t="shared" si="9"/>
        <v>4.2857142857142865</v>
      </c>
      <c r="K21" s="2">
        <f t="shared" si="6"/>
        <v>-13.18978884856483</v>
      </c>
      <c r="L21" s="2">
        <f t="shared" si="7"/>
        <v>-38.609888297120236</v>
      </c>
    </row>
    <row r="22" spans="2:12" ht="13.5">
      <c r="B22" s="13">
        <f t="shared" si="8"/>
        <v>71</v>
      </c>
      <c r="C22" s="19">
        <f t="shared" si="0"/>
        <v>0.8780929479314913</v>
      </c>
      <c r="D22" s="19">
        <f t="shared" si="1"/>
        <v>2.268829477195842</v>
      </c>
      <c r="E22" s="19">
        <f t="shared" si="2"/>
        <v>3.892384663199865</v>
      </c>
      <c r="F22" s="19">
        <f t="shared" si="3"/>
        <v>23.140824116131903</v>
      </c>
      <c r="G22" s="19">
        <f t="shared" si="4"/>
        <v>11.570412058065951</v>
      </c>
      <c r="H22" s="23">
        <f t="shared" si="5"/>
        <v>15.586985752258173</v>
      </c>
      <c r="I22" s="8"/>
      <c r="J22" s="9">
        <f t="shared" si="9"/>
        <v>4.084507042253522</v>
      </c>
      <c r="K22" s="2">
        <f t="shared" si="6"/>
        <v>-13.20421487496736</v>
      </c>
      <c r="L22" s="2">
        <f t="shared" si="7"/>
        <v>-37.14021571522761</v>
      </c>
    </row>
    <row r="23" spans="2:12" ht="13.5">
      <c r="B23" s="13">
        <f t="shared" si="8"/>
        <v>72</v>
      </c>
      <c r="C23" s="19">
        <f t="shared" si="0"/>
        <v>0.9296557120500784</v>
      </c>
      <c r="D23" s="19">
        <f t="shared" si="1"/>
        <v>2.3530005941770646</v>
      </c>
      <c r="E23" s="19">
        <f t="shared" si="2"/>
        <v>4.000047892720307</v>
      </c>
      <c r="F23" s="19">
        <f t="shared" si="3"/>
        <v>23.327384553337367</v>
      </c>
      <c r="G23" s="19">
        <f t="shared" si="4"/>
        <v>11.663692276668684</v>
      </c>
      <c r="H23" s="23">
        <f t="shared" si="5"/>
        <v>15.518565080995923</v>
      </c>
      <c r="I23" s="8"/>
      <c r="J23" s="9">
        <f t="shared" si="9"/>
        <v>3.8888888888888893</v>
      </c>
      <c r="K23" s="2">
        <f t="shared" si="6"/>
        <v>-13.219247832224239</v>
      </c>
      <c r="L23" s="2">
        <f t="shared" si="7"/>
        <v>-35.682104366919866</v>
      </c>
    </row>
    <row r="24" spans="2:12" ht="13.5">
      <c r="B24" s="13">
        <f t="shared" si="8"/>
        <v>73</v>
      </c>
      <c r="C24" s="19">
        <f t="shared" si="0"/>
        <v>0.9827962755325893</v>
      </c>
      <c r="D24" s="19">
        <f t="shared" si="1"/>
        <v>2.4383230447942443</v>
      </c>
      <c r="E24" s="19">
        <f t="shared" si="2"/>
        <v>4.108232477723101</v>
      </c>
      <c r="F24" s="19">
        <f t="shared" si="3"/>
        <v>23.510769150204386</v>
      </c>
      <c r="G24" s="19">
        <f t="shared" si="4"/>
        <v>11.755384575102193</v>
      </c>
      <c r="H24" s="23">
        <f t="shared" si="5"/>
        <v>15.450655903085252</v>
      </c>
      <c r="I24" s="8"/>
      <c r="J24" s="9">
        <f t="shared" si="9"/>
        <v>3.698630136986301</v>
      </c>
      <c r="K24" s="2">
        <f t="shared" si="6"/>
        <v>-13.234836629896714</v>
      </c>
      <c r="L24" s="2">
        <f t="shared" si="7"/>
        <v>-34.23586113346056</v>
      </c>
    </row>
    <row r="25" spans="2:12" ht="13.5">
      <c r="B25" s="13">
        <f t="shared" si="8"/>
        <v>74</v>
      </c>
      <c r="C25" s="19">
        <f t="shared" si="0"/>
        <v>1.037546179272798</v>
      </c>
      <c r="D25" s="19">
        <f t="shared" si="1"/>
        <v>2.5247984826932193</v>
      </c>
      <c r="E25" s="19">
        <f t="shared" si="2"/>
        <v>4.216928375459693</v>
      </c>
      <c r="F25" s="19">
        <f t="shared" si="3"/>
        <v>23.691056861587402</v>
      </c>
      <c r="G25" s="19">
        <f t="shared" si="4"/>
        <v>11.845528430793701</v>
      </c>
      <c r="H25" s="23">
        <f t="shared" si="5"/>
        <v>15.383238333675989</v>
      </c>
      <c r="I25" s="8"/>
      <c r="J25" s="9">
        <f t="shared" si="9"/>
        <v>3.513513513513514</v>
      </c>
      <c r="K25" s="2">
        <f t="shared" si="6"/>
        <v>-13.250933836199106</v>
      </c>
      <c r="L25" s="2">
        <f t="shared" si="7"/>
        <v>-32.80174828465608</v>
      </c>
    </row>
    <row r="26" spans="2:12" ht="13.5">
      <c r="B26" s="13">
        <f t="shared" si="8"/>
        <v>75</v>
      </c>
      <c r="C26" s="19">
        <f t="shared" si="0"/>
        <v>1.0939393939393938</v>
      </c>
      <c r="D26" s="19">
        <f t="shared" si="1"/>
        <v>2.612429378531073</v>
      </c>
      <c r="E26" s="19">
        <f t="shared" si="2"/>
        <v>4.326126126126126</v>
      </c>
      <c r="F26" s="19">
        <f t="shared" si="3"/>
        <v>23.8683241252302</v>
      </c>
      <c r="G26" s="19">
        <f t="shared" si="4"/>
        <v>11.9341620626151</v>
      </c>
      <c r="H26" s="23">
        <f t="shared" si="5"/>
        <v>15.316293191255976</v>
      </c>
      <c r="I26" s="8"/>
      <c r="J26" s="9">
        <f t="shared" si="9"/>
        <v>3.333333333333334</v>
      </c>
      <c r="K26" s="2">
        <f t="shared" si="6"/>
        <v>-13.267495395948433</v>
      </c>
      <c r="L26" s="2">
        <f t="shared" si="7"/>
        <v>-31.37998772252916</v>
      </c>
    </row>
    <row r="27" spans="2:12" ht="13.5">
      <c r="B27" s="13">
        <f t="shared" si="8"/>
        <v>76</v>
      </c>
      <c r="C27" s="19">
        <f t="shared" si="0"/>
        <v>1.1520123839009293</v>
      </c>
      <c r="D27" s="19">
        <f t="shared" si="1"/>
        <v>2.701218987523304</v>
      </c>
      <c r="E27" s="19">
        <f t="shared" si="2"/>
        <v>4.435816814764183</v>
      </c>
      <c r="F27" s="19">
        <f t="shared" si="3"/>
        <v>24.042644955948152</v>
      </c>
      <c r="G27" s="19">
        <f t="shared" si="4"/>
        <v>12.021322477974076</v>
      </c>
      <c r="H27" s="23">
        <f t="shared" si="5"/>
        <v>15.249801949882759</v>
      </c>
      <c r="I27" s="8"/>
      <c r="J27" s="9">
        <f t="shared" si="9"/>
        <v>3.1578947368421044</v>
      </c>
      <c r="K27" s="2">
        <f t="shared" si="6"/>
        <v>-13.284480372710918</v>
      </c>
      <c r="L27" s="2">
        <f t="shared" si="7"/>
        <v>-29.970764819701817</v>
      </c>
    </row>
    <row r="28" spans="2:12" ht="13.5">
      <c r="B28" s="13">
        <f t="shared" si="8"/>
        <v>77</v>
      </c>
      <c r="C28" s="19">
        <f t="shared" si="0"/>
        <v>1.2118041809491624</v>
      </c>
      <c r="D28" s="19">
        <f t="shared" si="1"/>
        <v>2.7911713201240924</v>
      </c>
      <c r="E28" s="19">
        <f t="shared" si="2"/>
        <v>4.5459920361328825</v>
      </c>
      <c r="F28" s="19">
        <f t="shared" si="3"/>
        <v>24.21409103605497</v>
      </c>
      <c r="G28" s="19">
        <f t="shared" si="4"/>
        <v>12.107045518027485</v>
      </c>
      <c r="H28" s="23">
        <f t="shared" si="5"/>
        <v>15.183746694672685</v>
      </c>
      <c r="I28" s="8"/>
      <c r="J28" s="9">
        <f t="shared" si="9"/>
        <v>2.987012987012987</v>
      </c>
      <c r="K28" s="2">
        <f t="shared" si="6"/>
        <v>-13.30185071283268</v>
      </c>
      <c r="L28" s="2">
        <f t="shared" si="7"/>
        <v>-28.57423189398101</v>
      </c>
    </row>
    <row r="29" spans="2:12" ht="13.5">
      <c r="B29" s="13">
        <f t="shared" si="8"/>
        <v>78</v>
      </c>
      <c r="C29" s="19">
        <f t="shared" si="0"/>
        <v>1.2733564680933103</v>
      </c>
      <c r="D29" s="19">
        <f t="shared" si="1"/>
        <v>2.8822911155785986</v>
      </c>
      <c r="E29" s="19">
        <f t="shared" si="2"/>
        <v>4.656643862283777</v>
      </c>
      <c r="F29" s="19">
        <f t="shared" si="3"/>
        <v>24.38273180216308</v>
      </c>
      <c r="G29" s="19">
        <f t="shared" si="4"/>
        <v>12.19136590108154</v>
      </c>
      <c r="H29" s="23">
        <f t="shared" si="5"/>
        <v>15.118110080245954</v>
      </c>
      <c r="I29" s="8"/>
      <c r="J29" s="9">
        <f t="shared" si="9"/>
        <v>2.820512820512821</v>
      </c>
      <c r="K29" s="2">
        <f t="shared" si="6"/>
        <v>-13.319571029286667</v>
      </c>
      <c r="L29" s="2">
        <f t="shared" si="7"/>
        <v>-27.190511356023574</v>
      </c>
    </row>
    <row r="30" spans="2:12" ht="13.5">
      <c r="B30" s="13">
        <f t="shared" si="8"/>
        <v>79</v>
      </c>
      <c r="C30" s="19">
        <f t="shared" si="0"/>
        <v>1.3367136737738845</v>
      </c>
      <c r="D30" s="19">
        <f t="shared" si="1"/>
        <v>2.9745838181134254</v>
      </c>
      <c r="E30" s="19">
        <f t="shared" si="2"/>
        <v>4.767764812600503</v>
      </c>
      <c r="F30" s="19">
        <f t="shared" si="3"/>
        <v>24.5486345284871</v>
      </c>
      <c r="G30" s="19">
        <f t="shared" si="4"/>
        <v>12.27431726424355</v>
      </c>
      <c r="H30" s="23">
        <f t="shared" si="5"/>
        <v>15.052875291855063</v>
      </c>
      <c r="I30" s="8"/>
      <c r="J30" s="9">
        <f t="shared" si="9"/>
        <v>2.6582278481012658</v>
      </c>
      <c r="K30" s="2">
        <f t="shared" si="6"/>
        <v>-13.337608403484056</v>
      </c>
      <c r="L30" s="2">
        <f t="shared" si="7"/>
        <v>-25.819698562897035</v>
      </c>
    </row>
    <row r="31" spans="2:12" ht="13.5">
      <c r="B31" s="13">
        <f t="shared" si="8"/>
        <v>80</v>
      </c>
      <c r="C31" s="19">
        <f t="shared" si="0"/>
        <v>1.401923076923077</v>
      </c>
      <c r="D31" s="19">
        <f t="shared" si="1"/>
        <v>3.068055555555556</v>
      </c>
      <c r="E31" s="19">
        <f t="shared" si="2"/>
        <v>4.879347826086957</v>
      </c>
      <c r="F31" s="19">
        <f t="shared" si="3"/>
        <v>24.71186440677966</v>
      </c>
      <c r="G31" s="19">
        <f t="shared" si="4"/>
        <v>12.35593220338983</v>
      </c>
      <c r="H31" s="23">
        <f t="shared" si="5"/>
        <v>14.98802600894986</v>
      </c>
      <c r="I31" s="8"/>
      <c r="J31" s="9">
        <f t="shared" si="9"/>
        <v>2.5</v>
      </c>
      <c r="K31" s="2">
        <f t="shared" si="6"/>
        <v>-13.35593220338983</v>
      </c>
      <c r="L31" s="2">
        <f t="shared" si="7"/>
        <v>-24.461864406779664</v>
      </c>
    </row>
    <row r="32" spans="2:12" ht="13.5">
      <c r="B32" s="13">
        <f t="shared" si="8"/>
        <v>81</v>
      </c>
      <c r="C32" s="19">
        <f t="shared" si="0"/>
        <v>1.46903492337993</v>
      </c>
      <c r="D32" s="19">
        <f t="shared" si="1"/>
        <v>3.1627131201916034</v>
      </c>
      <c r="E32" s="19">
        <f t="shared" si="2"/>
        <v>4.991386235709775</v>
      </c>
      <c r="F32" s="19">
        <f t="shared" si="3"/>
        <v>24.87248462302745</v>
      </c>
      <c r="G32" s="19">
        <f t="shared" si="4"/>
        <v>12.436242311513725</v>
      </c>
      <c r="H32" s="23">
        <f t="shared" si="5"/>
        <v>14.92354637095514</v>
      </c>
      <c r="I32" s="8"/>
      <c r="J32" s="9">
        <f t="shared" si="9"/>
        <v>2.3456790123456788</v>
      </c>
      <c r="K32" s="2">
        <f t="shared" si="6"/>
        <v>-13.374513916451997</v>
      </c>
      <c r="L32" s="2">
        <f t="shared" si="7"/>
        <v>-23.117057664892084</v>
      </c>
    </row>
    <row r="33" spans="2:12" ht="13.5">
      <c r="B33" s="13">
        <f t="shared" si="8"/>
        <v>82</v>
      </c>
      <c r="C33" s="19">
        <f t="shared" si="0"/>
        <v>1.538102554253889</v>
      </c>
      <c r="D33" s="19">
        <f t="shared" si="1"/>
        <v>3.2585639516984224</v>
      </c>
      <c r="E33" s="19">
        <f t="shared" si="2"/>
        <v>5.103873744619798</v>
      </c>
      <c r="F33" s="19">
        <f t="shared" si="3"/>
        <v>25.030556431033258</v>
      </c>
      <c r="G33" s="19">
        <f t="shared" si="4"/>
        <v>12.515278215516629</v>
      </c>
      <c r="H33" s="23">
        <f t="shared" si="5"/>
        <v>14.859420945056868</v>
      </c>
      <c r="I33" s="8"/>
      <c r="J33" s="9">
        <f t="shared" si="9"/>
        <v>2.1951219512195124</v>
      </c>
      <c r="K33" s="2">
        <f t="shared" si="6"/>
        <v>-13.393326996004435</v>
      </c>
      <c r="L33" s="2">
        <f t="shared" si="7"/>
        <v>-21.785307133970907</v>
      </c>
    </row>
    <row r="34" spans="2:12" ht="13.5">
      <c r="B34" s="13">
        <f t="shared" si="8"/>
        <v>83</v>
      </c>
      <c r="C34" s="19">
        <f t="shared" si="0"/>
        <v>1.6091825469207504</v>
      </c>
      <c r="D34" s="19">
        <f t="shared" si="1"/>
        <v>3.355616121993258</v>
      </c>
      <c r="E34" s="19">
        <f t="shared" si="2"/>
        <v>5.216804404094021</v>
      </c>
      <c r="F34" s="19">
        <f t="shared" si="3"/>
        <v>25.18613922300739</v>
      </c>
      <c r="G34" s="19">
        <f t="shared" si="4"/>
        <v>12.593069611503696</v>
      </c>
      <c r="H34" s="23">
        <f t="shared" si="5"/>
        <v>14.795634695811057</v>
      </c>
      <c r="I34" s="8"/>
      <c r="J34" s="9">
        <f t="shared" si="9"/>
        <v>2.048192771084338</v>
      </c>
      <c r="K34" s="2">
        <f t="shared" si="6"/>
        <v>-13.41234671993743</v>
      </c>
      <c r="L34" s="2">
        <f t="shared" si="7"/>
        <v>-20.46662357013409</v>
      </c>
    </row>
    <row r="35" spans="2:12" ht="13.5">
      <c r="B35" s="13">
        <f t="shared" si="8"/>
        <v>84</v>
      </c>
      <c r="C35" s="19">
        <f t="shared" si="0"/>
        <v>1.6823348694316433</v>
      </c>
      <c r="D35" s="19">
        <f t="shared" si="1"/>
        <v>3.4538783218669895</v>
      </c>
      <c r="E35" s="19">
        <f t="shared" si="2"/>
        <v>5.330172593054688</v>
      </c>
      <c r="F35" s="19">
        <f t="shared" si="3"/>
        <v>25.339290597288958</v>
      </c>
      <c r="G35" s="19">
        <f t="shared" si="4"/>
        <v>12.669645298644479</v>
      </c>
      <c r="H35" s="23">
        <f t="shared" si="5"/>
        <v>14.732172956405147</v>
      </c>
      <c r="I35" s="8"/>
      <c r="J35" s="9">
        <f t="shared" si="9"/>
        <v>1.904761904761905</v>
      </c>
      <c r="K35" s="2">
        <f t="shared" si="6"/>
        <v>-13.431550060549242</v>
      </c>
      <c r="L35" s="2">
        <f t="shared" si="7"/>
        <v>-19.161001452809735</v>
      </c>
    </row>
    <row r="36" spans="2:12" ht="13.5">
      <c r="B36" s="13">
        <f t="shared" si="8"/>
        <v>85</v>
      </c>
      <c r="C36" s="19">
        <f t="shared" si="0"/>
        <v>1.7576230492196874</v>
      </c>
      <c r="D36" s="19">
        <f t="shared" si="1"/>
        <v>3.553359849277788</v>
      </c>
      <c r="E36" s="19">
        <f t="shared" si="2"/>
        <v>5.443972999035679</v>
      </c>
      <c r="F36" s="19">
        <f t="shared" si="3"/>
        <v>25.490066423313987</v>
      </c>
      <c r="G36" s="19">
        <f t="shared" si="4"/>
        <v>12.745033211656994</v>
      </c>
      <c r="H36" s="23">
        <f t="shared" si="5"/>
        <v>14.669021401415801</v>
      </c>
      <c r="I36" s="8"/>
      <c r="J36" s="9">
        <f t="shared" si="9"/>
        <v>1.764705882352942</v>
      </c>
      <c r="K36" s="2">
        <f t="shared" si="6"/>
        <v>-13.450915564598171</v>
      </c>
      <c r="L36" s="2">
        <f t="shared" si="7"/>
        <v>-17.868420589467323</v>
      </c>
    </row>
    <row r="37" spans="2:12" ht="13.5">
      <c r="B37" s="13">
        <f t="shared" si="8"/>
        <v>86</v>
      </c>
      <c r="C37" s="19">
        <f t="shared" si="0"/>
        <v>1.835114357101673</v>
      </c>
      <c r="D37" s="19">
        <f t="shared" si="1"/>
        <v>3.654070599194864</v>
      </c>
      <c r="E37" s="19">
        <f t="shared" si="2"/>
        <v>5.558200600478348</v>
      </c>
      <c r="F37" s="19">
        <f t="shared" si="3"/>
        <v>25.638520903944194</v>
      </c>
      <c r="G37" s="19">
        <f t="shared" si="4"/>
        <v>12.819260451972097</v>
      </c>
      <c r="H37" s="23">
        <f t="shared" si="5"/>
        <v>14.606166020919485</v>
      </c>
      <c r="I37" s="8"/>
      <c r="J37" s="9">
        <f t="shared" si="9"/>
        <v>1.6279069767441854</v>
      </c>
      <c r="K37" s="2">
        <f t="shared" si="6"/>
        <v>-13.47042324266977</v>
      </c>
      <c r="L37" s="2">
        <f t="shared" si="7"/>
        <v>-16.588847576175663</v>
      </c>
    </row>
    <row r="38" spans="2:12" ht="13.5">
      <c r="B38" s="13">
        <f t="shared" si="8"/>
        <v>87</v>
      </c>
      <c r="C38" s="19">
        <f t="shared" si="0"/>
        <v>1.9148800076948977</v>
      </c>
      <c r="D38" s="19">
        <f t="shared" si="1"/>
        <v>3.756021054893115</v>
      </c>
      <c r="E38" s="19">
        <f t="shared" si="2"/>
        <v>5.672850650249904</v>
      </c>
      <c r="F38" s="19">
        <f t="shared" si="3"/>
        <v>25.784706635266385</v>
      </c>
      <c r="G38" s="19">
        <f t="shared" si="4"/>
        <v>12.892353317633193</v>
      </c>
      <c r="H38" s="23">
        <f t="shared" si="5"/>
        <v>14.543593095823255</v>
      </c>
      <c r="I38" s="8"/>
      <c r="J38" s="9">
        <f t="shared" si="9"/>
        <v>1.4942528735632177</v>
      </c>
      <c r="K38" s="2">
        <f t="shared" si="6"/>
        <v>-13.49005446705848</v>
      </c>
      <c r="L38" s="2">
        <f t="shared" si="7"/>
        <v>-15.322237127486469</v>
      </c>
    </row>
    <row r="39" spans="2:12" ht="13.5">
      <c r="B39" s="13">
        <f t="shared" si="8"/>
        <v>88</v>
      </c>
      <c r="C39" s="19">
        <f t="shared" si="0"/>
        <v>1.9969953775038527</v>
      </c>
      <c r="D39" s="19">
        <f t="shared" si="1"/>
        <v>3.8592222806095644</v>
      </c>
      <c r="E39" s="19">
        <f t="shared" si="2"/>
        <v>5.787918660287082</v>
      </c>
      <c r="F39" s="19">
        <f t="shared" si="3"/>
        <v>25.92867466396878</v>
      </c>
      <c r="G39" s="19">
        <f t="shared" si="4"/>
        <v>12.96433733198439</v>
      </c>
      <c r="H39" s="23">
        <f t="shared" si="5"/>
        <v>14.481289174292803</v>
      </c>
      <c r="I39" s="8"/>
      <c r="J39" s="9">
        <f t="shared" si="9"/>
        <v>1.3636363636363633</v>
      </c>
      <c r="K39" s="2">
        <f t="shared" si="6"/>
        <v>-13.509791877438936</v>
      </c>
      <c r="L39" s="2">
        <f t="shared" si="7"/>
        <v>-14.068533287784623</v>
      </c>
    </row>
    <row r="40" spans="2:12" ht="13.5">
      <c r="B40" s="13">
        <f t="shared" si="8"/>
        <v>89</v>
      </c>
      <c r="C40" s="19">
        <f t="shared" si="0"/>
        <v>2.0815402420793747</v>
      </c>
      <c r="D40" s="19">
        <f t="shared" si="1"/>
        <v>3.9636859154814648</v>
      </c>
      <c r="E40" s="19">
        <f t="shared" si="2"/>
        <v>5.903400387276607</v>
      </c>
      <c r="F40" s="19">
        <f t="shared" si="3"/>
        <v>26.070474542396838</v>
      </c>
      <c r="G40" s="19">
        <f t="shared" si="4"/>
        <v>13.035237271198419</v>
      </c>
      <c r="H40" s="23">
        <f t="shared" si="5"/>
        <v>14.419241049163547</v>
      </c>
      <c r="I40" s="8"/>
      <c r="J40" s="9">
        <f t="shared" si="9"/>
        <v>1.235955056179776</v>
      </c>
      <c r="K40" s="2">
        <f t="shared" si="6"/>
        <v>-13.52961929367033</v>
      </c>
      <c r="L40" s="2">
        <f t="shared" si="7"/>
        <v>-12.827670535036749</v>
      </c>
    </row>
    <row r="41" spans="2:12" ht="13.5">
      <c r="B41" s="13">
        <f t="shared" si="8"/>
        <v>90</v>
      </c>
      <c r="C41" s="19">
        <f t="shared" si="0"/>
        <v>2.168599033816425</v>
      </c>
      <c r="D41" s="19">
        <f t="shared" si="1"/>
        <v>4.069424168694242</v>
      </c>
      <c r="E41" s="19">
        <f t="shared" si="2"/>
        <v>6.01929181929182</v>
      </c>
      <c r="F41" s="19">
        <f t="shared" si="3"/>
        <v>26.210154381387262</v>
      </c>
      <c r="G41" s="19">
        <f t="shared" si="4"/>
        <v>13.105077190693631</v>
      </c>
      <c r="H41" s="23">
        <f t="shared" si="5"/>
        <v>14.357435736227895</v>
      </c>
      <c r="I41" s="8"/>
      <c r="J41" s="9">
        <f t="shared" si="9"/>
        <v>1.1111111111111107</v>
      </c>
      <c r="K41" s="2">
        <f t="shared" si="6"/>
        <v>-13.549521635138076</v>
      </c>
      <c r="L41" s="2">
        <f t="shared" si="7"/>
        <v>-11.599574786789397</v>
      </c>
    </row>
    <row r="42" spans="2:12" ht="13.5">
      <c r="B42" s="13">
        <f t="shared" si="8"/>
        <v>91</v>
      </c>
      <c r="C42" s="19">
        <f t="shared" si="0"/>
        <v>2.258261122137774</v>
      </c>
      <c r="D42" s="19">
        <f t="shared" si="1"/>
        <v>4.176449815774834</v>
      </c>
      <c r="E42" s="19">
        <f t="shared" si="2"/>
        <v>6.135589163311936</v>
      </c>
      <c r="F42" s="19">
        <f t="shared" si="3"/>
        <v>26.347760900975118</v>
      </c>
      <c r="G42" s="19">
        <f t="shared" si="4"/>
        <v>13.173880450487559</v>
      </c>
      <c r="H42" s="23">
        <f t="shared" si="5"/>
        <v>14.295860453298452</v>
      </c>
      <c r="I42" s="8"/>
      <c r="J42" s="9">
        <f t="shared" si="9"/>
        <v>0.989010989010989</v>
      </c>
      <c r="K42" s="2">
        <f t="shared" si="6"/>
        <v>-13.569484846091955</v>
      </c>
      <c r="L42" s="2">
        <f t="shared" si="7"/>
        <v>-10.384164317304009</v>
      </c>
    </row>
    <row r="43" spans="2:12" ht="13.5">
      <c r="B43" s="13">
        <f t="shared" si="8"/>
        <v>92</v>
      </c>
      <c r="C43" s="19">
        <f t="shared" si="0"/>
        <v>2.3506211180124224</v>
      </c>
      <c r="D43" s="19">
        <f t="shared" si="1"/>
        <v>4.28477619597281</v>
      </c>
      <c r="E43" s="19">
        <f t="shared" si="2"/>
        <v>6.252288833556791</v>
      </c>
      <c r="F43" s="19">
        <f t="shared" si="3"/>
        <v>26.483339479065403</v>
      </c>
      <c r="G43" s="19">
        <f t="shared" si="4"/>
        <v>13.241669739532702</v>
      </c>
      <c r="H43" s="23">
        <f t="shared" si="5"/>
        <v>14.234502599952677</v>
      </c>
      <c r="I43" s="8"/>
      <c r="J43" s="9">
        <f t="shared" si="9"/>
        <v>0.8695652173913047</v>
      </c>
      <c r="K43" s="2">
        <f t="shared" si="6"/>
        <v>-13.589495826489223</v>
      </c>
      <c r="L43" s="2">
        <f t="shared" si="7"/>
        <v>-9.18135059385262</v>
      </c>
    </row>
    <row r="44" spans="2:12" ht="13.5">
      <c r="B44" s="13">
        <f t="shared" si="8"/>
        <v>93</v>
      </c>
      <c r="C44" s="19">
        <f t="shared" si="0"/>
        <v>2.4457792049822418</v>
      </c>
      <c r="D44" s="19">
        <f t="shared" si="1"/>
        <v>4.394417210677763</v>
      </c>
      <c r="E44" s="19">
        <f t="shared" si="2"/>
        <v>6.36938744057569</v>
      </c>
      <c r="F44" s="19">
        <f t="shared" si="3"/>
        <v>26.616934198156393</v>
      </c>
      <c r="G44" s="19">
        <f t="shared" si="4"/>
        <v>13.308467099078197</v>
      </c>
      <c r="H44" s="23">
        <f t="shared" si="5"/>
        <v>14.17334973786917</v>
      </c>
      <c r="I44" s="8"/>
      <c r="J44" s="9">
        <f t="shared" si="9"/>
        <v>0.7526881720430101</v>
      </c>
      <c r="K44" s="2">
        <f t="shared" si="6"/>
        <v>-13.6095423678954</v>
      </c>
      <c r="L44" s="2">
        <f t="shared" si="7"/>
        <v>-7.991039039426431</v>
      </c>
    </row>
    <row r="45" spans="2:12" ht="13.5">
      <c r="B45" s="13">
        <f t="shared" si="8"/>
        <v>94</v>
      </c>
      <c r="C45" s="19">
        <f t="shared" si="0"/>
        <v>2.543841499121609</v>
      </c>
      <c r="D45" s="19">
        <f t="shared" si="1"/>
        <v>4.505387322827156</v>
      </c>
      <c r="E45" s="19">
        <f t="shared" si="2"/>
        <v>6.48688178103424</v>
      </c>
      <c r="F45" s="19">
        <f t="shared" si="3"/>
        <v>26.74858789019887</v>
      </c>
      <c r="G45" s="19">
        <f t="shared" si="4"/>
        <v>13.374293945099435</v>
      </c>
      <c r="H45" s="23">
        <f t="shared" si="5"/>
        <v>14.112389571670093</v>
      </c>
      <c r="I45" s="8"/>
      <c r="J45" s="9">
        <f t="shared" si="9"/>
        <v>0.6382978723404253</v>
      </c>
      <c r="K45" s="2">
        <f t="shared" si="6"/>
        <v>-13.629613094035605</v>
      </c>
      <c r="L45" s="2">
        <f t="shared" si="7"/>
        <v>-6.81312972841655</v>
      </c>
    </row>
    <row r="46" spans="2:12" ht="13.5">
      <c r="B46" s="13">
        <f t="shared" si="8"/>
        <v>95</v>
      </c>
      <c r="C46" s="19">
        <f t="shared" si="0"/>
        <v>2.6449204406364744</v>
      </c>
      <c r="D46" s="19">
        <f t="shared" si="1"/>
        <v>4.6177015572639455</v>
      </c>
      <c r="E46" s="19">
        <f t="shared" si="2"/>
        <v>6.604768828147717</v>
      </c>
      <c r="F46" s="19">
        <f t="shared" si="3"/>
        <v>26.87834217967161</v>
      </c>
      <c r="G46" s="19">
        <f t="shared" si="4"/>
        <v>13.439171089835805</v>
      </c>
      <c r="H46" s="23">
        <f t="shared" si="5"/>
        <v>14.051609930187492</v>
      </c>
      <c r="I46" s="8"/>
      <c r="J46" s="9">
        <f t="shared" si="9"/>
        <v>0.526315789473685</v>
      </c>
      <c r="K46" s="2">
        <f t="shared" si="6"/>
        <v>-13.649697405625279</v>
      </c>
      <c r="L46" s="2">
        <f t="shared" si="7"/>
        <v>-5.647518021205112</v>
      </c>
    </row>
    <row r="47" spans="2:12" ht="13.5">
      <c r="B47" s="13">
        <f t="shared" si="8"/>
        <v>96</v>
      </c>
      <c r="C47" s="19">
        <f t="shared" si="0"/>
        <v>2.749135220125787</v>
      </c>
      <c r="D47" s="19">
        <f t="shared" si="1"/>
        <v>4.731375502008033</v>
      </c>
      <c r="E47" s="19">
        <f t="shared" si="2"/>
        <v>6.723045722713866</v>
      </c>
      <c r="F47" s="19">
        <f t="shared" si="3"/>
        <v>27.006237524950105</v>
      </c>
      <c r="G47" s="19">
        <f t="shared" si="4"/>
        <v>13.503118762475053</v>
      </c>
      <c r="H47" s="23">
        <f t="shared" si="5"/>
        <v>13.99099874807407</v>
      </c>
      <c r="I47" s="8"/>
      <c r="J47" s="9">
        <f t="shared" si="9"/>
        <v>0.4166666666666661</v>
      </c>
      <c r="K47" s="2">
        <f t="shared" si="6"/>
        <v>-13.669785429141719</v>
      </c>
      <c r="L47" s="2">
        <f t="shared" si="7"/>
        <v>-4.494095143047233</v>
      </c>
    </row>
    <row r="48" spans="2:12" ht="13.5">
      <c r="B48" s="13">
        <f t="shared" si="8"/>
        <v>97</v>
      </c>
      <c r="C48" s="19">
        <f t="shared" si="0"/>
        <v>2.856612242884624</v>
      </c>
      <c r="D48" s="19">
        <f t="shared" si="1"/>
        <v>4.846425310409951</v>
      </c>
      <c r="E48" s="19">
        <f t="shared" si="2"/>
        <v>6.841709764701853</v>
      </c>
      <c r="F48" s="19">
        <f t="shared" si="3"/>
        <v>27.132313258042213</v>
      </c>
      <c r="G48" s="19">
        <f t="shared" si="4"/>
        <v>13.566156629021107</v>
      </c>
      <c r="H48" s="23">
        <f t="shared" si="5"/>
        <v>13.930544047681003</v>
      </c>
      <c r="I48" s="8"/>
      <c r="J48" s="9">
        <f t="shared" si="9"/>
        <v>0.3092783505154646</v>
      </c>
      <c r="K48" s="2">
        <f t="shared" si="6"/>
        <v>-13.689867969227292</v>
      </c>
      <c r="L48" s="2">
        <f t="shared" si="7"/>
        <v>-3.352748712122564</v>
      </c>
    </row>
    <row r="49" spans="2:12" ht="13.5">
      <c r="B49" s="13">
        <f t="shared" si="8"/>
        <v>98</v>
      </c>
      <c r="C49" s="19">
        <f t="shared" si="0"/>
        <v>2.9674856350307115</v>
      </c>
      <c r="D49" s="19">
        <f t="shared" si="1"/>
        <v>4.96286770415929</v>
      </c>
      <c r="E49" s="19">
        <f t="shared" si="2"/>
        <v>6.960758405357709</v>
      </c>
      <c r="F49" s="19">
        <f t="shared" si="3"/>
        <v>27.256607622761386</v>
      </c>
      <c r="G49" s="19">
        <f t="shared" si="4"/>
        <v>13.628303811380693</v>
      </c>
      <c r="H49" s="23">
        <f t="shared" si="5"/>
        <v>13.870233921126966</v>
      </c>
      <c r="I49" s="8"/>
      <c r="J49" s="9">
        <f t="shared" si="9"/>
        <v>0.204081632653061</v>
      </c>
      <c r="K49" s="2">
        <f t="shared" si="6"/>
        <v>-13.709936464441917</v>
      </c>
      <c r="L49" s="2">
        <f t="shared" si="7"/>
        <v>-2.223363221183351</v>
      </c>
    </row>
    <row r="50" spans="2:12" ht="13.5">
      <c r="B50" s="13">
        <f t="shared" si="8"/>
        <v>99</v>
      </c>
      <c r="C50" s="19">
        <f t="shared" si="0"/>
        <v>3.0818977956909004</v>
      </c>
      <c r="D50" s="19">
        <f t="shared" si="1"/>
        <v>5.080719977123957</v>
      </c>
      <c r="E50" s="19">
        <f t="shared" si="2"/>
        <v>7.080189239789685</v>
      </c>
      <c r="F50" s="19">
        <f t="shared" si="3"/>
        <v>27.379157811404653</v>
      </c>
      <c r="G50" s="19">
        <f t="shared" si="4"/>
        <v>13.689578905702326</v>
      </c>
      <c r="H50" s="23">
        <f t="shared" si="5"/>
        <v>13.810056512483214</v>
      </c>
      <c r="I50" s="8"/>
      <c r="J50" s="9">
        <f t="shared" si="9"/>
        <v>0.10101010101010033</v>
      </c>
      <c r="K50" s="2">
        <f t="shared" si="6"/>
        <v>-13.729982946106366</v>
      </c>
      <c r="L50" s="2">
        <f t="shared" si="7"/>
        <v>-1.105820476820342</v>
      </c>
    </row>
    <row r="51" spans="2:12" ht="13.5">
      <c r="B51" s="13">
        <f t="shared" si="8"/>
        <v>100</v>
      </c>
      <c r="C51" s="26">
        <f t="shared" si="0"/>
        <v>3.2000000000000006</v>
      </c>
      <c r="D51" s="19">
        <f t="shared" si="1"/>
        <v>5.2</v>
      </c>
      <c r="E51" s="19">
        <f t="shared" si="2"/>
        <v>7.2</v>
      </c>
      <c r="F51" s="19">
        <f t="shared" si="3"/>
        <v>27.5</v>
      </c>
      <c r="G51" s="19">
        <f t="shared" si="4"/>
        <v>13.75</v>
      </c>
      <c r="H51" s="23">
        <f t="shared" si="5"/>
        <v>13.75</v>
      </c>
      <c r="I51" s="8"/>
      <c r="J51" s="9">
        <f t="shared" si="9"/>
        <v>0</v>
      </c>
      <c r="K51" s="2">
        <f t="shared" si="6"/>
        <v>-13.75</v>
      </c>
      <c r="L51" s="2">
        <f t="shared" si="7"/>
        <v>0</v>
      </c>
    </row>
    <row r="52" spans="2:10" ht="12">
      <c r="B52" s="3"/>
      <c r="D52" s="7"/>
      <c r="E52" s="7"/>
      <c r="F52" s="7"/>
      <c r="G52" s="7"/>
      <c r="H52" s="7"/>
      <c r="J52" s="2"/>
    </row>
    <row r="53" spans="2:3" ht="12">
      <c r="B53" s="4"/>
      <c r="C53" s="28"/>
    </row>
    <row r="54" spans="2:3" ht="12">
      <c r="B54" s="4"/>
      <c r="C54" s="27" t="s">
        <v>7</v>
      </c>
    </row>
  </sheetData>
  <printOptions horizontalCentered="1"/>
  <pageMargins left="0.75" right="0.75" top="0.5" bottom="0.63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Dam Safety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RUNOFF2.xls</dc:title>
  <dc:subject/>
  <dc:creator>Bruce Harrington</dc:creator>
  <cp:keywords/>
  <dc:description/>
  <cp:lastModifiedBy>Bruce Harrington</cp:lastModifiedBy>
  <cp:lastPrinted>2000-08-07T18:48:06Z</cp:lastPrinted>
  <dcterms:created xsi:type="dcterms:W3CDTF">2000-08-07T18:33:05Z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System Account</vt:lpwstr>
  </property>
  <property fmtid="{D5CDD505-2E9C-101B-9397-08002B2CF9AE}" pid="8" name="display_urn:schemas-microsoft-com:office:office#Author">
    <vt:lpwstr>System Account</vt:lpwstr>
  </property>
  <property fmtid="{D5CDD505-2E9C-101B-9397-08002B2CF9AE}" pid="9" name="PublishingContactPicture">
    <vt:lpwstr/>
  </property>
  <property fmtid="{D5CDD505-2E9C-101B-9397-08002B2CF9AE}" pid="10" name="PublishingRollupImage">
    <vt:lpwstr/>
  </property>
  <property fmtid="{D5CDD505-2E9C-101B-9397-08002B2CF9AE}" pid="11" name="Audience">
    <vt:lpwstr/>
  </property>
  <property fmtid="{D5CDD505-2E9C-101B-9397-08002B2CF9AE}" pid="12" name="PublishingContactName">
    <vt:lpwstr/>
  </property>
  <property fmtid="{D5CDD505-2E9C-101B-9397-08002B2CF9AE}" pid="13" name="Comments">
    <vt:lpwstr/>
  </property>
  <property fmtid="{D5CDD505-2E9C-101B-9397-08002B2CF9AE}" pid="14" name="PublishingContactEmail">
    <vt:lpwstr/>
  </property>
  <property fmtid="{D5CDD505-2E9C-101B-9397-08002B2CF9AE}" pid="15" name="PublishingPageLayout">
    <vt:lpwstr/>
  </property>
</Properties>
</file>