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" yWindow="50" windowWidth="13080" windowHeight="14620" tabRatio="883" activeTab="1"/>
  </bookViews>
  <sheets>
    <sheet name="Tab Explanation" sheetId="32" r:id="rId1"/>
    <sheet name="Summary" sheetId="2" r:id="rId2"/>
    <sheet name="2023 TL Contingency Demo" sheetId="37" r:id="rId3"/>
    <sheet name="Mobile All Years" sheetId="7" r:id="rId4"/>
    <sheet name="Biogenics 2017" sheetId="30" r:id="rId5"/>
    <sheet name="Point-NAIC" sheetId="22" r:id="rId6"/>
    <sheet name="Area All Years" sheetId="9" r:id="rId7"/>
    <sheet name="MAR" sheetId="23" r:id="rId8"/>
    <sheet name="Quasi-Pt 2017" sheetId="29" r:id="rId9"/>
    <sheet name="QuasiPoint GF" sheetId="28" r:id="rId10"/>
    <sheet name="MOVES3-NR" sheetId="25" r:id="rId11"/>
    <sheet name="Benefits" sheetId="21" r:id="rId12"/>
  </sheets>
  <definedNames>
    <definedName name="_xlnm._FilterDatabase" localSheetId="6" hidden="1">'Area All Years'!$A$1:$D$620</definedName>
    <definedName name="_xlnm._FilterDatabase" localSheetId="10" hidden="1">'MOVES3-NR'!$A$2:$O$2</definedName>
    <definedName name="_xlnm.Print_Area" localSheetId="1">Summary!$A$1:$H$15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37" l="1"/>
  <c r="B12" i="21" l="1"/>
  <c r="G8" i="2" l="1"/>
  <c r="F8" i="2"/>
  <c r="I1005" i="22" l="1"/>
  <c r="J1005" i="22"/>
  <c r="M1005" i="22"/>
  <c r="O1005" i="22"/>
  <c r="H1005" i="22"/>
  <c r="N1004" i="22"/>
  <c r="N1005" i="22" s="1"/>
  <c r="D28" i="37" l="1"/>
  <c r="E8" i="2" l="1"/>
  <c r="C8" i="2"/>
  <c r="D8" i="2" l="1"/>
  <c r="B8" i="2"/>
  <c r="D8" i="7"/>
  <c r="D9" i="7" s="1"/>
  <c r="C8" i="7"/>
  <c r="C9" i="7" s="1"/>
  <c r="O2304" i="25" l="1"/>
  <c r="N2304" i="25"/>
  <c r="M2304" i="25"/>
  <c r="O2097" i="25"/>
  <c r="N2097" i="25"/>
  <c r="M2097" i="25"/>
  <c r="O1890" i="25"/>
  <c r="N1890" i="25"/>
  <c r="M1890" i="25"/>
  <c r="O1680" i="25"/>
  <c r="N1680" i="25"/>
  <c r="M1680" i="25"/>
  <c r="O1575" i="25"/>
  <c r="N1575" i="25"/>
  <c r="M1575" i="25"/>
  <c r="O1365" i="25"/>
  <c r="N1365" i="25"/>
  <c r="M1365" i="25"/>
  <c r="O1148" i="25"/>
  <c r="N1148" i="25"/>
  <c r="M1148" i="25"/>
  <c r="O941" i="25"/>
  <c r="N941" i="25"/>
  <c r="M941" i="25"/>
  <c r="O734" i="25"/>
  <c r="N734" i="25"/>
  <c r="M734" i="25"/>
  <c r="O524" i="25"/>
  <c r="N524" i="25"/>
  <c r="M524" i="25"/>
  <c r="O419" i="25"/>
  <c r="N419" i="25"/>
  <c r="M419" i="25"/>
  <c r="O209" i="25"/>
  <c r="N209" i="25"/>
  <c r="M209" i="25"/>
  <c r="M1149" i="25" s="1"/>
  <c r="B12" i="2" s="1"/>
  <c r="M2305" i="25" l="1"/>
  <c r="C12" i="2" s="1"/>
  <c r="B13" i="21" s="1"/>
  <c r="N1149" i="25"/>
  <c r="D12" i="2" s="1"/>
  <c r="N2305" i="25"/>
  <c r="E12" i="2" s="1"/>
  <c r="O2305" i="25"/>
  <c r="G12" i="2" s="1"/>
  <c r="O1149" i="25"/>
  <c r="F12" i="2" s="1"/>
  <c r="C13" i="21" l="1"/>
  <c r="M619" i="9"/>
  <c r="L619" i="9"/>
  <c r="K619" i="9"/>
  <c r="G619" i="9"/>
  <c r="F619" i="9"/>
  <c r="E619" i="9"/>
  <c r="U523" i="9"/>
  <c r="M523" i="9"/>
  <c r="L523" i="9"/>
  <c r="K523" i="9"/>
  <c r="G523" i="9"/>
  <c r="F523" i="9"/>
  <c r="E523" i="9"/>
  <c r="U425" i="9"/>
  <c r="M425" i="9"/>
  <c r="L425" i="9"/>
  <c r="K425" i="9"/>
  <c r="G425" i="9"/>
  <c r="F425" i="9"/>
  <c r="E425" i="9"/>
  <c r="U320" i="9"/>
  <c r="M320" i="9"/>
  <c r="L320" i="9"/>
  <c r="K320" i="9"/>
  <c r="G320" i="9"/>
  <c r="F320" i="9"/>
  <c r="E320" i="9"/>
  <c r="U213" i="9"/>
  <c r="M213" i="9"/>
  <c r="L213" i="9"/>
  <c r="K213" i="9"/>
  <c r="G213" i="9"/>
  <c r="F213" i="9"/>
  <c r="E213" i="9"/>
  <c r="U107" i="9"/>
  <c r="M107" i="9"/>
  <c r="L107" i="9"/>
  <c r="K107" i="9"/>
  <c r="G107" i="9"/>
  <c r="F107" i="9"/>
  <c r="E107" i="9"/>
  <c r="L620" i="9" l="1"/>
  <c r="E620" i="9"/>
  <c r="F10" i="2" s="1"/>
  <c r="G620" i="9"/>
  <c r="B10" i="2" s="1"/>
  <c r="F620" i="9"/>
  <c r="D10" i="2" s="1"/>
  <c r="M620" i="9"/>
  <c r="K620" i="9"/>
  <c r="N24" i="30" l="1"/>
  <c r="M24" i="30"/>
  <c r="L24" i="30"/>
  <c r="K24" i="30"/>
  <c r="J24" i="30"/>
  <c r="N16" i="30"/>
  <c r="M16" i="30"/>
  <c r="L16" i="30"/>
  <c r="K16" i="30"/>
  <c r="J16" i="30"/>
  <c r="N8" i="30"/>
  <c r="M8" i="30"/>
  <c r="L8" i="30"/>
  <c r="K8" i="30"/>
  <c r="J8" i="30"/>
  <c r="S24" i="30" l="1"/>
  <c r="T24" i="30" s="1"/>
  <c r="S16" i="30"/>
  <c r="T16" i="30" s="1"/>
  <c r="S8" i="30"/>
  <c r="T8" i="30" s="1"/>
  <c r="C7" i="2" l="1"/>
  <c r="B7" i="2"/>
  <c r="D6" i="37" s="1"/>
  <c r="E7" i="2"/>
  <c r="D7" i="2"/>
  <c r="G7" i="2"/>
  <c r="F7" i="2"/>
  <c r="S3" i="9"/>
  <c r="S4" i="9"/>
  <c r="S5" i="9"/>
  <c r="S6" i="9"/>
  <c r="S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51" i="9"/>
  <c r="S52" i="9"/>
  <c r="S53" i="9"/>
  <c r="S54" i="9"/>
  <c r="S55" i="9"/>
  <c r="S56" i="9"/>
  <c r="S57" i="9"/>
  <c r="S58" i="9"/>
  <c r="S59" i="9"/>
  <c r="S60" i="9"/>
  <c r="S61" i="9"/>
  <c r="S62" i="9"/>
  <c r="S63" i="9"/>
  <c r="S64" i="9"/>
  <c r="S65" i="9"/>
  <c r="S66" i="9"/>
  <c r="S67" i="9"/>
  <c r="S68" i="9"/>
  <c r="S69" i="9"/>
  <c r="S70" i="9"/>
  <c r="S71" i="9"/>
  <c r="S72" i="9"/>
  <c r="S73" i="9"/>
  <c r="S74" i="9"/>
  <c r="S75" i="9"/>
  <c r="S76" i="9"/>
  <c r="S77" i="9"/>
  <c r="S78" i="9"/>
  <c r="S79" i="9"/>
  <c r="S80" i="9"/>
  <c r="S81" i="9"/>
  <c r="S82" i="9"/>
  <c r="S83" i="9"/>
  <c r="S84" i="9"/>
  <c r="S85" i="9"/>
  <c r="S86" i="9"/>
  <c r="S87" i="9"/>
  <c r="S88" i="9"/>
  <c r="S89" i="9"/>
  <c r="S90" i="9"/>
  <c r="S91" i="9"/>
  <c r="S92" i="9"/>
  <c r="S93" i="9"/>
  <c r="S94" i="9"/>
  <c r="S95" i="9"/>
  <c r="S96" i="9"/>
  <c r="S97" i="9"/>
  <c r="S98" i="9"/>
  <c r="S99" i="9"/>
  <c r="S100" i="9"/>
  <c r="S101" i="9"/>
  <c r="S102" i="9"/>
  <c r="S103" i="9"/>
  <c r="S104" i="9"/>
  <c r="S105" i="9"/>
  <c r="S106" i="9"/>
  <c r="S108" i="9"/>
  <c r="S109" i="9"/>
  <c r="S110" i="9"/>
  <c r="S111" i="9"/>
  <c r="S112" i="9"/>
  <c r="S113" i="9"/>
  <c r="S114" i="9"/>
  <c r="S115" i="9"/>
  <c r="S116" i="9"/>
  <c r="S117" i="9"/>
  <c r="S118" i="9"/>
  <c r="S119" i="9"/>
  <c r="S120" i="9"/>
  <c r="S121" i="9"/>
  <c r="S122" i="9"/>
  <c r="S123" i="9"/>
  <c r="S124" i="9"/>
  <c r="S125" i="9"/>
  <c r="S126" i="9"/>
  <c r="S127" i="9"/>
  <c r="S128" i="9"/>
  <c r="S129" i="9"/>
  <c r="S130" i="9"/>
  <c r="S131" i="9"/>
  <c r="S132" i="9"/>
  <c r="S133" i="9"/>
  <c r="S134" i="9"/>
  <c r="S135" i="9"/>
  <c r="S136" i="9"/>
  <c r="S137" i="9"/>
  <c r="S138" i="9"/>
  <c r="S139" i="9"/>
  <c r="S140" i="9"/>
  <c r="S141" i="9"/>
  <c r="S142" i="9"/>
  <c r="S143" i="9"/>
  <c r="S144" i="9"/>
  <c r="S145" i="9"/>
  <c r="S146" i="9"/>
  <c r="S147" i="9"/>
  <c r="S148" i="9"/>
  <c r="S149" i="9"/>
  <c r="S150" i="9"/>
  <c r="S151" i="9"/>
  <c r="S152" i="9"/>
  <c r="S153" i="9"/>
  <c r="S154" i="9"/>
  <c r="S155" i="9"/>
  <c r="S156" i="9"/>
  <c r="S157" i="9"/>
  <c r="S158" i="9"/>
  <c r="S159" i="9"/>
  <c r="S160" i="9"/>
  <c r="S161" i="9"/>
  <c r="S162" i="9"/>
  <c r="S163" i="9"/>
  <c r="S164" i="9"/>
  <c r="S165" i="9"/>
  <c r="S166" i="9"/>
  <c r="S167" i="9"/>
  <c r="S168" i="9"/>
  <c r="S169" i="9"/>
  <c r="S170" i="9"/>
  <c r="S171" i="9"/>
  <c r="S172" i="9"/>
  <c r="S173" i="9"/>
  <c r="S174" i="9"/>
  <c r="S175" i="9"/>
  <c r="S176" i="9"/>
  <c r="S177" i="9"/>
  <c r="S178" i="9"/>
  <c r="S179" i="9"/>
  <c r="S180" i="9"/>
  <c r="S181" i="9"/>
  <c r="S182" i="9"/>
  <c r="S183" i="9"/>
  <c r="S184" i="9"/>
  <c r="S185" i="9"/>
  <c r="S186" i="9"/>
  <c r="S187" i="9"/>
  <c r="S188" i="9"/>
  <c r="S189" i="9"/>
  <c r="S190" i="9"/>
  <c r="S191" i="9"/>
  <c r="S192" i="9"/>
  <c r="S193" i="9"/>
  <c r="S194" i="9"/>
  <c r="S195" i="9"/>
  <c r="S196" i="9"/>
  <c r="S197" i="9"/>
  <c r="S198" i="9"/>
  <c r="S199" i="9"/>
  <c r="S200" i="9"/>
  <c r="S201" i="9"/>
  <c r="S202" i="9"/>
  <c r="S203" i="9"/>
  <c r="S204" i="9"/>
  <c r="S205" i="9"/>
  <c r="S206" i="9"/>
  <c r="S207" i="9"/>
  <c r="S208" i="9"/>
  <c r="S209" i="9"/>
  <c r="S210" i="9"/>
  <c r="S211" i="9"/>
  <c r="S212" i="9"/>
  <c r="S214" i="9"/>
  <c r="S215" i="9"/>
  <c r="S216" i="9"/>
  <c r="S217" i="9"/>
  <c r="S218" i="9"/>
  <c r="S219" i="9"/>
  <c r="S220" i="9"/>
  <c r="S221" i="9"/>
  <c r="S222" i="9"/>
  <c r="S223" i="9"/>
  <c r="S224" i="9"/>
  <c r="S225" i="9"/>
  <c r="S226" i="9"/>
  <c r="S227" i="9"/>
  <c r="S228" i="9"/>
  <c r="S229" i="9"/>
  <c r="S230" i="9"/>
  <c r="S231" i="9"/>
  <c r="S232" i="9"/>
  <c r="S233" i="9"/>
  <c r="S234" i="9"/>
  <c r="S235" i="9"/>
  <c r="S236" i="9"/>
  <c r="S237" i="9"/>
  <c r="S238" i="9"/>
  <c r="S239" i="9"/>
  <c r="S240" i="9"/>
  <c r="S241" i="9"/>
  <c r="S242" i="9"/>
  <c r="S243" i="9"/>
  <c r="S244" i="9"/>
  <c r="S245" i="9"/>
  <c r="S246" i="9"/>
  <c r="S247" i="9"/>
  <c r="S248" i="9"/>
  <c r="S249" i="9"/>
  <c r="S250" i="9"/>
  <c r="S251" i="9"/>
  <c r="S252" i="9"/>
  <c r="S253" i="9"/>
  <c r="S254" i="9"/>
  <c r="S255" i="9"/>
  <c r="S256" i="9"/>
  <c r="S257" i="9"/>
  <c r="S258" i="9"/>
  <c r="S259" i="9"/>
  <c r="S260" i="9"/>
  <c r="S261" i="9"/>
  <c r="S262" i="9"/>
  <c r="S263" i="9"/>
  <c r="S264" i="9"/>
  <c r="S265" i="9"/>
  <c r="S266" i="9"/>
  <c r="S267" i="9"/>
  <c r="S268" i="9"/>
  <c r="S269" i="9"/>
  <c r="S270" i="9"/>
  <c r="S271" i="9"/>
  <c r="S272" i="9"/>
  <c r="S273" i="9"/>
  <c r="S274" i="9"/>
  <c r="S275" i="9"/>
  <c r="S276" i="9"/>
  <c r="S277" i="9"/>
  <c r="S278" i="9"/>
  <c r="S279" i="9"/>
  <c r="S280" i="9"/>
  <c r="S281" i="9"/>
  <c r="S282" i="9"/>
  <c r="S283" i="9"/>
  <c r="S284" i="9"/>
  <c r="S285" i="9"/>
  <c r="S286" i="9"/>
  <c r="S287" i="9"/>
  <c r="S288" i="9"/>
  <c r="S289" i="9"/>
  <c r="S290" i="9"/>
  <c r="S291" i="9"/>
  <c r="S292" i="9"/>
  <c r="S293" i="9"/>
  <c r="S294" i="9"/>
  <c r="S295" i="9"/>
  <c r="S296" i="9"/>
  <c r="S297" i="9"/>
  <c r="S298" i="9"/>
  <c r="S299" i="9"/>
  <c r="S300" i="9"/>
  <c r="S301" i="9"/>
  <c r="S302" i="9"/>
  <c r="S303" i="9"/>
  <c r="S304" i="9"/>
  <c r="S305" i="9"/>
  <c r="S306" i="9"/>
  <c r="S307" i="9"/>
  <c r="S308" i="9"/>
  <c r="S309" i="9"/>
  <c r="S310" i="9"/>
  <c r="S311" i="9"/>
  <c r="S312" i="9"/>
  <c r="S313" i="9"/>
  <c r="S314" i="9"/>
  <c r="S315" i="9"/>
  <c r="S316" i="9"/>
  <c r="S317" i="9"/>
  <c r="S318" i="9"/>
  <c r="S319" i="9"/>
  <c r="S321" i="9"/>
  <c r="S322" i="9"/>
  <c r="S323" i="9"/>
  <c r="S324" i="9"/>
  <c r="S325" i="9"/>
  <c r="S326" i="9"/>
  <c r="S327" i="9"/>
  <c r="S328" i="9"/>
  <c r="S329" i="9"/>
  <c r="S330" i="9"/>
  <c r="S331" i="9"/>
  <c r="S332" i="9"/>
  <c r="S333" i="9"/>
  <c r="S334" i="9"/>
  <c r="S335" i="9"/>
  <c r="S336" i="9"/>
  <c r="S337" i="9"/>
  <c r="S338" i="9"/>
  <c r="S339" i="9"/>
  <c r="S340" i="9"/>
  <c r="S341" i="9"/>
  <c r="S342" i="9"/>
  <c r="S343" i="9"/>
  <c r="S344" i="9"/>
  <c r="S345" i="9"/>
  <c r="S346" i="9"/>
  <c r="S347" i="9"/>
  <c r="S348" i="9"/>
  <c r="S349" i="9"/>
  <c r="S350" i="9"/>
  <c r="S351" i="9"/>
  <c r="S352" i="9"/>
  <c r="S353" i="9"/>
  <c r="S354" i="9"/>
  <c r="S355" i="9"/>
  <c r="S356" i="9"/>
  <c r="S357" i="9"/>
  <c r="S358" i="9"/>
  <c r="S359" i="9"/>
  <c r="S360" i="9"/>
  <c r="S361" i="9"/>
  <c r="S362" i="9"/>
  <c r="S363" i="9"/>
  <c r="S364" i="9"/>
  <c r="S365" i="9"/>
  <c r="S366" i="9"/>
  <c r="S367" i="9"/>
  <c r="S368" i="9"/>
  <c r="S369" i="9"/>
  <c r="S370" i="9"/>
  <c r="S371" i="9"/>
  <c r="S372" i="9"/>
  <c r="S373" i="9"/>
  <c r="S374" i="9"/>
  <c r="S375" i="9"/>
  <c r="S376" i="9"/>
  <c r="S377" i="9"/>
  <c r="S378" i="9"/>
  <c r="S379" i="9"/>
  <c r="S380" i="9"/>
  <c r="S381" i="9"/>
  <c r="S382" i="9"/>
  <c r="S383" i="9"/>
  <c r="S384" i="9"/>
  <c r="S385" i="9"/>
  <c r="S386" i="9"/>
  <c r="S387" i="9"/>
  <c r="S388" i="9"/>
  <c r="S389" i="9"/>
  <c r="S390" i="9"/>
  <c r="S391" i="9"/>
  <c r="S392" i="9"/>
  <c r="S393" i="9"/>
  <c r="S394" i="9"/>
  <c r="S395" i="9"/>
  <c r="S396" i="9"/>
  <c r="S397" i="9"/>
  <c r="S398" i="9"/>
  <c r="S399" i="9"/>
  <c r="S400" i="9"/>
  <c r="S401" i="9"/>
  <c r="S402" i="9"/>
  <c r="S403" i="9"/>
  <c r="S404" i="9"/>
  <c r="S405" i="9"/>
  <c r="S406" i="9"/>
  <c r="S407" i="9"/>
  <c r="S408" i="9"/>
  <c r="S409" i="9"/>
  <c r="S410" i="9"/>
  <c r="S411" i="9"/>
  <c r="S412" i="9"/>
  <c r="S413" i="9"/>
  <c r="S414" i="9"/>
  <c r="S415" i="9"/>
  <c r="S416" i="9"/>
  <c r="S417" i="9"/>
  <c r="S418" i="9"/>
  <c r="S419" i="9"/>
  <c r="S420" i="9"/>
  <c r="S421" i="9"/>
  <c r="S422" i="9"/>
  <c r="S423" i="9"/>
  <c r="S424" i="9"/>
  <c r="S426" i="9"/>
  <c r="S427" i="9"/>
  <c r="S428" i="9"/>
  <c r="S429" i="9"/>
  <c r="S430" i="9"/>
  <c r="S431" i="9"/>
  <c r="S432" i="9"/>
  <c r="S433" i="9"/>
  <c r="S434" i="9"/>
  <c r="S435" i="9"/>
  <c r="S436" i="9"/>
  <c r="S437" i="9"/>
  <c r="S438" i="9"/>
  <c r="S439" i="9"/>
  <c r="S440" i="9"/>
  <c r="S441" i="9"/>
  <c r="S442" i="9"/>
  <c r="S443" i="9"/>
  <c r="S444" i="9"/>
  <c r="S445" i="9"/>
  <c r="S446" i="9"/>
  <c r="S447" i="9"/>
  <c r="S448" i="9"/>
  <c r="S449" i="9"/>
  <c r="S450" i="9"/>
  <c r="S451" i="9"/>
  <c r="S452" i="9"/>
  <c r="S453" i="9"/>
  <c r="S454" i="9"/>
  <c r="S455" i="9"/>
  <c r="S456" i="9"/>
  <c r="S457" i="9"/>
  <c r="S458" i="9"/>
  <c r="S459" i="9"/>
  <c r="S460" i="9"/>
  <c r="S461" i="9"/>
  <c r="S462" i="9"/>
  <c r="S463" i="9"/>
  <c r="S464" i="9"/>
  <c r="S465" i="9"/>
  <c r="S466" i="9"/>
  <c r="S467" i="9"/>
  <c r="S468" i="9"/>
  <c r="S469" i="9"/>
  <c r="S470" i="9"/>
  <c r="S471" i="9"/>
  <c r="S472" i="9"/>
  <c r="S473" i="9"/>
  <c r="S474" i="9"/>
  <c r="S475" i="9"/>
  <c r="S476" i="9"/>
  <c r="S477" i="9"/>
  <c r="S478" i="9"/>
  <c r="S479" i="9"/>
  <c r="S480" i="9"/>
  <c r="S481" i="9"/>
  <c r="S482" i="9"/>
  <c r="S483" i="9"/>
  <c r="S484" i="9"/>
  <c r="S485" i="9"/>
  <c r="S486" i="9"/>
  <c r="S487" i="9"/>
  <c r="S488" i="9"/>
  <c r="S489" i="9"/>
  <c r="S490" i="9"/>
  <c r="S491" i="9"/>
  <c r="S492" i="9"/>
  <c r="S493" i="9"/>
  <c r="S494" i="9"/>
  <c r="S495" i="9"/>
  <c r="S496" i="9"/>
  <c r="S497" i="9"/>
  <c r="S498" i="9"/>
  <c r="S499" i="9"/>
  <c r="S500" i="9"/>
  <c r="S501" i="9"/>
  <c r="S502" i="9"/>
  <c r="S503" i="9"/>
  <c r="S504" i="9"/>
  <c r="S505" i="9"/>
  <c r="S506" i="9"/>
  <c r="S507" i="9"/>
  <c r="S508" i="9"/>
  <c r="S509" i="9"/>
  <c r="S510" i="9"/>
  <c r="S511" i="9"/>
  <c r="S512" i="9"/>
  <c r="S513" i="9"/>
  <c r="S514" i="9"/>
  <c r="S515" i="9"/>
  <c r="S516" i="9"/>
  <c r="S517" i="9"/>
  <c r="S518" i="9"/>
  <c r="S519" i="9"/>
  <c r="S520" i="9"/>
  <c r="S521" i="9"/>
  <c r="S522" i="9"/>
  <c r="S524" i="9"/>
  <c r="S525" i="9"/>
  <c r="S526" i="9"/>
  <c r="S527" i="9"/>
  <c r="S528" i="9"/>
  <c r="S529" i="9"/>
  <c r="S530" i="9"/>
  <c r="S531" i="9"/>
  <c r="S532" i="9"/>
  <c r="S533" i="9"/>
  <c r="S534" i="9"/>
  <c r="S535" i="9"/>
  <c r="S536" i="9"/>
  <c r="S537" i="9"/>
  <c r="S538" i="9"/>
  <c r="S539" i="9"/>
  <c r="S540" i="9"/>
  <c r="S541" i="9"/>
  <c r="S542" i="9"/>
  <c r="S543" i="9"/>
  <c r="S544" i="9"/>
  <c r="S545" i="9"/>
  <c r="S546" i="9"/>
  <c r="S547" i="9"/>
  <c r="S548" i="9"/>
  <c r="S549" i="9"/>
  <c r="S550" i="9"/>
  <c r="S551" i="9"/>
  <c r="S552" i="9"/>
  <c r="S553" i="9"/>
  <c r="S554" i="9"/>
  <c r="S555" i="9"/>
  <c r="S556" i="9"/>
  <c r="S557" i="9"/>
  <c r="S558" i="9"/>
  <c r="S559" i="9"/>
  <c r="S560" i="9"/>
  <c r="S561" i="9"/>
  <c r="S562" i="9"/>
  <c r="S563" i="9"/>
  <c r="S564" i="9"/>
  <c r="S565" i="9"/>
  <c r="S566" i="9"/>
  <c r="S567" i="9"/>
  <c r="S568" i="9"/>
  <c r="S569" i="9"/>
  <c r="S570" i="9"/>
  <c r="S571" i="9"/>
  <c r="S572" i="9"/>
  <c r="S573" i="9"/>
  <c r="S574" i="9"/>
  <c r="S575" i="9"/>
  <c r="S576" i="9"/>
  <c r="S577" i="9"/>
  <c r="S578" i="9"/>
  <c r="S579" i="9"/>
  <c r="S580" i="9"/>
  <c r="S581" i="9"/>
  <c r="S582" i="9"/>
  <c r="S583" i="9"/>
  <c r="S584" i="9"/>
  <c r="S585" i="9"/>
  <c r="S586" i="9"/>
  <c r="S587" i="9"/>
  <c r="S588" i="9"/>
  <c r="S589" i="9"/>
  <c r="S590" i="9"/>
  <c r="S591" i="9"/>
  <c r="S592" i="9"/>
  <c r="S593" i="9"/>
  <c r="S594" i="9"/>
  <c r="S595" i="9"/>
  <c r="S596" i="9"/>
  <c r="S597" i="9"/>
  <c r="S598" i="9"/>
  <c r="S599" i="9"/>
  <c r="S600" i="9"/>
  <c r="S601" i="9"/>
  <c r="S602" i="9"/>
  <c r="S603" i="9"/>
  <c r="S604" i="9"/>
  <c r="S605" i="9"/>
  <c r="S606" i="9"/>
  <c r="S607" i="9"/>
  <c r="S608" i="9"/>
  <c r="S609" i="9"/>
  <c r="S610" i="9"/>
  <c r="S611" i="9"/>
  <c r="S612" i="9"/>
  <c r="S613" i="9"/>
  <c r="S614" i="9"/>
  <c r="S615" i="9"/>
  <c r="S616" i="9"/>
  <c r="S617" i="9"/>
  <c r="S618" i="9"/>
  <c r="R3" i="9"/>
  <c r="R4" i="9"/>
  <c r="R5" i="9"/>
  <c r="R6" i="9"/>
  <c r="R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1" i="9"/>
  <c r="R52" i="9"/>
  <c r="R53" i="9"/>
  <c r="R54" i="9"/>
  <c r="R55" i="9"/>
  <c r="R56" i="9"/>
  <c r="R57" i="9"/>
  <c r="R58" i="9"/>
  <c r="R59" i="9"/>
  <c r="R60" i="9"/>
  <c r="R61" i="9"/>
  <c r="R62" i="9"/>
  <c r="R63" i="9"/>
  <c r="R64" i="9"/>
  <c r="R65" i="9"/>
  <c r="R66" i="9"/>
  <c r="R67" i="9"/>
  <c r="R68" i="9"/>
  <c r="R69" i="9"/>
  <c r="R70" i="9"/>
  <c r="R71" i="9"/>
  <c r="R72" i="9"/>
  <c r="R73" i="9"/>
  <c r="R74" i="9"/>
  <c r="R75" i="9"/>
  <c r="R76" i="9"/>
  <c r="R77" i="9"/>
  <c r="R78" i="9"/>
  <c r="R79" i="9"/>
  <c r="R80" i="9"/>
  <c r="R81" i="9"/>
  <c r="R82" i="9"/>
  <c r="R83" i="9"/>
  <c r="R84" i="9"/>
  <c r="R85" i="9"/>
  <c r="R86" i="9"/>
  <c r="R87" i="9"/>
  <c r="R88" i="9"/>
  <c r="R89" i="9"/>
  <c r="R90" i="9"/>
  <c r="R91" i="9"/>
  <c r="R92" i="9"/>
  <c r="R93" i="9"/>
  <c r="R94" i="9"/>
  <c r="R95" i="9"/>
  <c r="R96" i="9"/>
  <c r="R97" i="9"/>
  <c r="R98" i="9"/>
  <c r="R99" i="9"/>
  <c r="R100" i="9"/>
  <c r="R101" i="9"/>
  <c r="R102" i="9"/>
  <c r="R103" i="9"/>
  <c r="R104" i="9"/>
  <c r="R105" i="9"/>
  <c r="R106" i="9"/>
  <c r="R108" i="9"/>
  <c r="R109" i="9"/>
  <c r="R110" i="9"/>
  <c r="R111" i="9"/>
  <c r="R112" i="9"/>
  <c r="R113" i="9"/>
  <c r="R114" i="9"/>
  <c r="R115" i="9"/>
  <c r="R116" i="9"/>
  <c r="R117" i="9"/>
  <c r="R118" i="9"/>
  <c r="R119" i="9"/>
  <c r="R120" i="9"/>
  <c r="R121" i="9"/>
  <c r="R122" i="9"/>
  <c r="R123" i="9"/>
  <c r="R124" i="9"/>
  <c r="R125" i="9"/>
  <c r="R126" i="9"/>
  <c r="R127" i="9"/>
  <c r="R128" i="9"/>
  <c r="R129" i="9"/>
  <c r="R130" i="9"/>
  <c r="R131" i="9"/>
  <c r="R132" i="9"/>
  <c r="R133" i="9"/>
  <c r="R134" i="9"/>
  <c r="R135" i="9"/>
  <c r="R136" i="9"/>
  <c r="R137" i="9"/>
  <c r="R138" i="9"/>
  <c r="R139" i="9"/>
  <c r="R140" i="9"/>
  <c r="R141" i="9"/>
  <c r="R142" i="9"/>
  <c r="R143" i="9"/>
  <c r="R144" i="9"/>
  <c r="R145" i="9"/>
  <c r="R146" i="9"/>
  <c r="R147" i="9"/>
  <c r="R148" i="9"/>
  <c r="R149" i="9"/>
  <c r="R150" i="9"/>
  <c r="R151" i="9"/>
  <c r="R152" i="9"/>
  <c r="R153" i="9"/>
  <c r="R154" i="9"/>
  <c r="R155" i="9"/>
  <c r="R156" i="9"/>
  <c r="R157" i="9"/>
  <c r="R158" i="9"/>
  <c r="R159" i="9"/>
  <c r="R160" i="9"/>
  <c r="R161" i="9"/>
  <c r="R162" i="9"/>
  <c r="R163" i="9"/>
  <c r="R164" i="9"/>
  <c r="R165" i="9"/>
  <c r="R166" i="9"/>
  <c r="R167" i="9"/>
  <c r="R168" i="9"/>
  <c r="R169" i="9"/>
  <c r="R170" i="9"/>
  <c r="R171" i="9"/>
  <c r="R172" i="9"/>
  <c r="R173" i="9"/>
  <c r="R174" i="9"/>
  <c r="R175" i="9"/>
  <c r="R176" i="9"/>
  <c r="R177" i="9"/>
  <c r="R178" i="9"/>
  <c r="R179" i="9"/>
  <c r="R180" i="9"/>
  <c r="R181" i="9"/>
  <c r="R182" i="9"/>
  <c r="R183" i="9"/>
  <c r="R184" i="9"/>
  <c r="R185" i="9"/>
  <c r="R186" i="9"/>
  <c r="R187" i="9"/>
  <c r="R188" i="9"/>
  <c r="R189" i="9"/>
  <c r="R190" i="9"/>
  <c r="R191" i="9"/>
  <c r="R192" i="9"/>
  <c r="R193" i="9"/>
  <c r="R194" i="9"/>
  <c r="R195" i="9"/>
  <c r="R196" i="9"/>
  <c r="R197" i="9"/>
  <c r="R198" i="9"/>
  <c r="R199" i="9"/>
  <c r="R200" i="9"/>
  <c r="R201" i="9"/>
  <c r="R202" i="9"/>
  <c r="R203" i="9"/>
  <c r="R204" i="9"/>
  <c r="R205" i="9"/>
  <c r="R206" i="9"/>
  <c r="R207" i="9"/>
  <c r="R208" i="9"/>
  <c r="R209" i="9"/>
  <c r="R210" i="9"/>
  <c r="R211" i="9"/>
  <c r="R212" i="9"/>
  <c r="R214" i="9"/>
  <c r="R215" i="9"/>
  <c r="R216" i="9"/>
  <c r="R217" i="9"/>
  <c r="R218" i="9"/>
  <c r="R219" i="9"/>
  <c r="R220" i="9"/>
  <c r="R221" i="9"/>
  <c r="R222" i="9"/>
  <c r="R223" i="9"/>
  <c r="R224" i="9"/>
  <c r="R225" i="9"/>
  <c r="R226" i="9"/>
  <c r="R227" i="9"/>
  <c r="R228" i="9"/>
  <c r="R229" i="9"/>
  <c r="R230" i="9"/>
  <c r="R231" i="9"/>
  <c r="R232" i="9"/>
  <c r="R233" i="9"/>
  <c r="R234" i="9"/>
  <c r="R235" i="9"/>
  <c r="R236" i="9"/>
  <c r="R237" i="9"/>
  <c r="R238" i="9"/>
  <c r="R239" i="9"/>
  <c r="R240" i="9"/>
  <c r="R241" i="9"/>
  <c r="R242" i="9"/>
  <c r="R243" i="9"/>
  <c r="R244" i="9"/>
  <c r="R245" i="9"/>
  <c r="R246" i="9"/>
  <c r="R247" i="9"/>
  <c r="R248" i="9"/>
  <c r="R249" i="9"/>
  <c r="R250" i="9"/>
  <c r="R251" i="9"/>
  <c r="R252" i="9"/>
  <c r="R253" i="9"/>
  <c r="R254" i="9"/>
  <c r="R255" i="9"/>
  <c r="R256" i="9"/>
  <c r="R257" i="9"/>
  <c r="R258" i="9"/>
  <c r="R259" i="9"/>
  <c r="R260" i="9"/>
  <c r="R261" i="9"/>
  <c r="R262" i="9"/>
  <c r="R263" i="9"/>
  <c r="R264" i="9"/>
  <c r="R265" i="9"/>
  <c r="R266" i="9"/>
  <c r="R267" i="9"/>
  <c r="R268" i="9"/>
  <c r="R269" i="9"/>
  <c r="R270" i="9"/>
  <c r="R271" i="9"/>
  <c r="R272" i="9"/>
  <c r="R273" i="9"/>
  <c r="R274" i="9"/>
  <c r="R275" i="9"/>
  <c r="R276" i="9"/>
  <c r="R277" i="9"/>
  <c r="R278" i="9"/>
  <c r="R279" i="9"/>
  <c r="R280" i="9"/>
  <c r="R281" i="9"/>
  <c r="R282" i="9"/>
  <c r="R283" i="9"/>
  <c r="R284" i="9"/>
  <c r="R285" i="9"/>
  <c r="R286" i="9"/>
  <c r="R287" i="9"/>
  <c r="R288" i="9"/>
  <c r="R289" i="9"/>
  <c r="R290" i="9"/>
  <c r="R291" i="9"/>
  <c r="R292" i="9"/>
  <c r="R293" i="9"/>
  <c r="R294" i="9"/>
  <c r="R295" i="9"/>
  <c r="R296" i="9"/>
  <c r="R297" i="9"/>
  <c r="R298" i="9"/>
  <c r="R299" i="9"/>
  <c r="R300" i="9"/>
  <c r="R301" i="9"/>
  <c r="R302" i="9"/>
  <c r="R303" i="9"/>
  <c r="R304" i="9"/>
  <c r="R305" i="9"/>
  <c r="R306" i="9"/>
  <c r="R307" i="9"/>
  <c r="R308" i="9"/>
  <c r="R309" i="9"/>
  <c r="R310" i="9"/>
  <c r="R311" i="9"/>
  <c r="R312" i="9"/>
  <c r="R313" i="9"/>
  <c r="R314" i="9"/>
  <c r="R315" i="9"/>
  <c r="R316" i="9"/>
  <c r="R317" i="9"/>
  <c r="R318" i="9"/>
  <c r="R319" i="9"/>
  <c r="R321" i="9"/>
  <c r="R322" i="9"/>
  <c r="R323" i="9"/>
  <c r="R324" i="9"/>
  <c r="R325" i="9"/>
  <c r="R326" i="9"/>
  <c r="R327" i="9"/>
  <c r="R328" i="9"/>
  <c r="R329" i="9"/>
  <c r="R330" i="9"/>
  <c r="R331" i="9"/>
  <c r="R332" i="9"/>
  <c r="R333" i="9"/>
  <c r="R334" i="9"/>
  <c r="R335" i="9"/>
  <c r="R336" i="9"/>
  <c r="R337" i="9"/>
  <c r="R338" i="9"/>
  <c r="R339" i="9"/>
  <c r="R340" i="9"/>
  <c r="R341" i="9"/>
  <c r="R342" i="9"/>
  <c r="R343" i="9"/>
  <c r="R344" i="9"/>
  <c r="R345" i="9"/>
  <c r="R346" i="9"/>
  <c r="R347" i="9"/>
  <c r="R348" i="9"/>
  <c r="R349" i="9"/>
  <c r="R350" i="9"/>
  <c r="R351" i="9"/>
  <c r="R352" i="9"/>
  <c r="R353" i="9"/>
  <c r="R354" i="9"/>
  <c r="R355" i="9"/>
  <c r="R356" i="9"/>
  <c r="R357" i="9"/>
  <c r="R358" i="9"/>
  <c r="R359" i="9"/>
  <c r="R360" i="9"/>
  <c r="R361" i="9"/>
  <c r="R362" i="9"/>
  <c r="R363" i="9"/>
  <c r="R364" i="9"/>
  <c r="R365" i="9"/>
  <c r="R366" i="9"/>
  <c r="R367" i="9"/>
  <c r="R368" i="9"/>
  <c r="R369" i="9"/>
  <c r="R370" i="9"/>
  <c r="R371" i="9"/>
  <c r="R372" i="9"/>
  <c r="R373" i="9"/>
  <c r="R374" i="9"/>
  <c r="R375" i="9"/>
  <c r="R376" i="9"/>
  <c r="R377" i="9"/>
  <c r="R378" i="9"/>
  <c r="R379" i="9"/>
  <c r="R380" i="9"/>
  <c r="R381" i="9"/>
  <c r="R382" i="9"/>
  <c r="R383" i="9"/>
  <c r="R384" i="9"/>
  <c r="R385" i="9"/>
  <c r="R386" i="9"/>
  <c r="R387" i="9"/>
  <c r="R388" i="9"/>
  <c r="R389" i="9"/>
  <c r="R390" i="9"/>
  <c r="R391" i="9"/>
  <c r="R392" i="9"/>
  <c r="R393" i="9"/>
  <c r="R394" i="9"/>
  <c r="R395" i="9"/>
  <c r="R396" i="9"/>
  <c r="R397" i="9"/>
  <c r="R398" i="9"/>
  <c r="R399" i="9"/>
  <c r="R400" i="9"/>
  <c r="R401" i="9"/>
  <c r="R402" i="9"/>
  <c r="R403" i="9"/>
  <c r="R404" i="9"/>
  <c r="R405" i="9"/>
  <c r="R406" i="9"/>
  <c r="R407" i="9"/>
  <c r="R408" i="9"/>
  <c r="R409" i="9"/>
  <c r="R410" i="9"/>
  <c r="R411" i="9"/>
  <c r="R412" i="9"/>
  <c r="R413" i="9"/>
  <c r="R414" i="9"/>
  <c r="R415" i="9"/>
  <c r="R416" i="9"/>
  <c r="R417" i="9"/>
  <c r="R418" i="9"/>
  <c r="R419" i="9"/>
  <c r="R420" i="9"/>
  <c r="R421" i="9"/>
  <c r="R422" i="9"/>
  <c r="R423" i="9"/>
  <c r="R424" i="9"/>
  <c r="R426" i="9"/>
  <c r="R427" i="9"/>
  <c r="R428" i="9"/>
  <c r="R429" i="9"/>
  <c r="R430" i="9"/>
  <c r="R431" i="9"/>
  <c r="R432" i="9"/>
  <c r="R433" i="9"/>
  <c r="R434" i="9"/>
  <c r="R435" i="9"/>
  <c r="R436" i="9"/>
  <c r="R437" i="9"/>
  <c r="R438" i="9"/>
  <c r="R439" i="9"/>
  <c r="R440" i="9"/>
  <c r="R441" i="9"/>
  <c r="R442" i="9"/>
  <c r="R443" i="9"/>
  <c r="R444" i="9"/>
  <c r="R445" i="9"/>
  <c r="R446" i="9"/>
  <c r="R447" i="9"/>
  <c r="R448" i="9"/>
  <c r="R449" i="9"/>
  <c r="R450" i="9"/>
  <c r="R451" i="9"/>
  <c r="R452" i="9"/>
  <c r="R453" i="9"/>
  <c r="R454" i="9"/>
  <c r="R455" i="9"/>
  <c r="R456" i="9"/>
  <c r="R457" i="9"/>
  <c r="R458" i="9"/>
  <c r="R459" i="9"/>
  <c r="R460" i="9"/>
  <c r="R461" i="9"/>
  <c r="R462" i="9"/>
  <c r="R463" i="9"/>
  <c r="R464" i="9"/>
  <c r="R465" i="9"/>
  <c r="R466" i="9"/>
  <c r="R467" i="9"/>
  <c r="R468" i="9"/>
  <c r="R469" i="9"/>
  <c r="R470" i="9"/>
  <c r="R471" i="9"/>
  <c r="R472" i="9"/>
  <c r="R473" i="9"/>
  <c r="R474" i="9"/>
  <c r="R475" i="9"/>
  <c r="R476" i="9"/>
  <c r="R477" i="9"/>
  <c r="R478" i="9"/>
  <c r="R479" i="9"/>
  <c r="R480" i="9"/>
  <c r="R481" i="9"/>
  <c r="R482" i="9"/>
  <c r="R483" i="9"/>
  <c r="R484" i="9"/>
  <c r="R485" i="9"/>
  <c r="R486" i="9"/>
  <c r="R487" i="9"/>
  <c r="R488" i="9"/>
  <c r="R489" i="9"/>
  <c r="R490" i="9"/>
  <c r="R491" i="9"/>
  <c r="R492" i="9"/>
  <c r="R493" i="9"/>
  <c r="R494" i="9"/>
  <c r="R495" i="9"/>
  <c r="R496" i="9"/>
  <c r="R497" i="9"/>
  <c r="R498" i="9"/>
  <c r="R499" i="9"/>
  <c r="R500" i="9"/>
  <c r="R501" i="9"/>
  <c r="R502" i="9"/>
  <c r="R503" i="9"/>
  <c r="R504" i="9"/>
  <c r="R505" i="9"/>
  <c r="R506" i="9"/>
  <c r="R507" i="9"/>
  <c r="R508" i="9"/>
  <c r="R509" i="9"/>
  <c r="R510" i="9"/>
  <c r="R511" i="9"/>
  <c r="R512" i="9"/>
  <c r="R513" i="9"/>
  <c r="R514" i="9"/>
  <c r="R515" i="9"/>
  <c r="R516" i="9"/>
  <c r="R517" i="9"/>
  <c r="R518" i="9"/>
  <c r="R519" i="9"/>
  <c r="R520" i="9"/>
  <c r="R521" i="9"/>
  <c r="R522" i="9"/>
  <c r="R524" i="9"/>
  <c r="R525" i="9"/>
  <c r="R526" i="9"/>
  <c r="R527" i="9"/>
  <c r="R528" i="9"/>
  <c r="R529" i="9"/>
  <c r="R530" i="9"/>
  <c r="R531" i="9"/>
  <c r="R532" i="9"/>
  <c r="R533" i="9"/>
  <c r="R534" i="9"/>
  <c r="R535" i="9"/>
  <c r="R536" i="9"/>
  <c r="R537" i="9"/>
  <c r="R538" i="9"/>
  <c r="R539" i="9"/>
  <c r="R540" i="9"/>
  <c r="R541" i="9"/>
  <c r="R542" i="9"/>
  <c r="R543" i="9"/>
  <c r="R544" i="9"/>
  <c r="R545" i="9"/>
  <c r="R546" i="9"/>
  <c r="R547" i="9"/>
  <c r="R548" i="9"/>
  <c r="R549" i="9"/>
  <c r="R550" i="9"/>
  <c r="R551" i="9"/>
  <c r="R552" i="9"/>
  <c r="R553" i="9"/>
  <c r="R554" i="9"/>
  <c r="R555" i="9"/>
  <c r="R556" i="9"/>
  <c r="R557" i="9"/>
  <c r="R558" i="9"/>
  <c r="R559" i="9"/>
  <c r="R560" i="9"/>
  <c r="R561" i="9"/>
  <c r="R562" i="9"/>
  <c r="R563" i="9"/>
  <c r="R564" i="9"/>
  <c r="R565" i="9"/>
  <c r="R566" i="9"/>
  <c r="R567" i="9"/>
  <c r="R568" i="9"/>
  <c r="R569" i="9"/>
  <c r="R570" i="9"/>
  <c r="R571" i="9"/>
  <c r="R572" i="9"/>
  <c r="R573" i="9"/>
  <c r="R574" i="9"/>
  <c r="R575" i="9"/>
  <c r="R576" i="9"/>
  <c r="R577" i="9"/>
  <c r="R578" i="9"/>
  <c r="R579" i="9"/>
  <c r="R580" i="9"/>
  <c r="R581" i="9"/>
  <c r="R582" i="9"/>
  <c r="R583" i="9"/>
  <c r="R584" i="9"/>
  <c r="R585" i="9"/>
  <c r="R586" i="9"/>
  <c r="R587" i="9"/>
  <c r="R588" i="9"/>
  <c r="R589" i="9"/>
  <c r="R590" i="9"/>
  <c r="R591" i="9"/>
  <c r="R592" i="9"/>
  <c r="R593" i="9"/>
  <c r="R594" i="9"/>
  <c r="R595" i="9"/>
  <c r="R596" i="9"/>
  <c r="R597" i="9"/>
  <c r="R598" i="9"/>
  <c r="R599" i="9"/>
  <c r="R600" i="9"/>
  <c r="R601" i="9"/>
  <c r="R602" i="9"/>
  <c r="R603" i="9"/>
  <c r="R604" i="9"/>
  <c r="R605" i="9"/>
  <c r="R606" i="9"/>
  <c r="R607" i="9"/>
  <c r="R608" i="9"/>
  <c r="R609" i="9"/>
  <c r="R610" i="9"/>
  <c r="R611" i="9"/>
  <c r="R612" i="9"/>
  <c r="R613" i="9"/>
  <c r="R614" i="9"/>
  <c r="R615" i="9"/>
  <c r="R616" i="9"/>
  <c r="R617" i="9"/>
  <c r="R618" i="9"/>
  <c r="R2" i="9"/>
  <c r="S2" i="9"/>
  <c r="T3" i="9"/>
  <c r="T4" i="9"/>
  <c r="T5" i="9"/>
  <c r="T6" i="9"/>
  <c r="T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7" i="9"/>
  <c r="T48" i="9"/>
  <c r="T49" i="9"/>
  <c r="T50" i="9"/>
  <c r="T51" i="9"/>
  <c r="T52" i="9"/>
  <c r="T53" i="9"/>
  <c r="T54" i="9"/>
  <c r="T55" i="9"/>
  <c r="T56" i="9"/>
  <c r="T57" i="9"/>
  <c r="T58" i="9"/>
  <c r="T59" i="9"/>
  <c r="T60" i="9"/>
  <c r="T61" i="9"/>
  <c r="T62" i="9"/>
  <c r="T63" i="9"/>
  <c r="T64" i="9"/>
  <c r="T65" i="9"/>
  <c r="T66" i="9"/>
  <c r="T67" i="9"/>
  <c r="T68" i="9"/>
  <c r="T69" i="9"/>
  <c r="T70" i="9"/>
  <c r="T71" i="9"/>
  <c r="T72" i="9"/>
  <c r="T73" i="9"/>
  <c r="T74" i="9"/>
  <c r="T75" i="9"/>
  <c r="T76" i="9"/>
  <c r="T77" i="9"/>
  <c r="T78" i="9"/>
  <c r="T79" i="9"/>
  <c r="T80" i="9"/>
  <c r="T81" i="9"/>
  <c r="T82" i="9"/>
  <c r="T83" i="9"/>
  <c r="T84" i="9"/>
  <c r="T85" i="9"/>
  <c r="T86" i="9"/>
  <c r="T87" i="9"/>
  <c r="T88" i="9"/>
  <c r="T89" i="9"/>
  <c r="T90" i="9"/>
  <c r="T91" i="9"/>
  <c r="T92" i="9"/>
  <c r="T93" i="9"/>
  <c r="T94" i="9"/>
  <c r="T95" i="9"/>
  <c r="T96" i="9"/>
  <c r="T97" i="9"/>
  <c r="T98" i="9"/>
  <c r="T99" i="9"/>
  <c r="T100" i="9"/>
  <c r="T101" i="9"/>
  <c r="T102" i="9"/>
  <c r="T103" i="9"/>
  <c r="T104" i="9"/>
  <c r="T105" i="9"/>
  <c r="T106" i="9"/>
  <c r="T108" i="9"/>
  <c r="T109" i="9"/>
  <c r="T110" i="9"/>
  <c r="T111" i="9"/>
  <c r="T112" i="9"/>
  <c r="T113" i="9"/>
  <c r="T114" i="9"/>
  <c r="T115" i="9"/>
  <c r="T116" i="9"/>
  <c r="T117" i="9"/>
  <c r="T118" i="9"/>
  <c r="T119" i="9"/>
  <c r="T120" i="9"/>
  <c r="T121" i="9"/>
  <c r="T122" i="9"/>
  <c r="T123" i="9"/>
  <c r="T124" i="9"/>
  <c r="T125" i="9"/>
  <c r="T126" i="9"/>
  <c r="T127" i="9"/>
  <c r="T128" i="9"/>
  <c r="T129" i="9"/>
  <c r="T130" i="9"/>
  <c r="T131" i="9"/>
  <c r="T132" i="9"/>
  <c r="T133" i="9"/>
  <c r="T134" i="9"/>
  <c r="T135" i="9"/>
  <c r="T136" i="9"/>
  <c r="T137" i="9"/>
  <c r="T138" i="9"/>
  <c r="T139" i="9"/>
  <c r="T140" i="9"/>
  <c r="T141" i="9"/>
  <c r="T142" i="9"/>
  <c r="T143" i="9"/>
  <c r="T144" i="9"/>
  <c r="T145" i="9"/>
  <c r="T146" i="9"/>
  <c r="T147" i="9"/>
  <c r="T148" i="9"/>
  <c r="T149" i="9"/>
  <c r="T150" i="9"/>
  <c r="T151" i="9"/>
  <c r="T152" i="9"/>
  <c r="T153" i="9"/>
  <c r="T154" i="9"/>
  <c r="T155" i="9"/>
  <c r="T156" i="9"/>
  <c r="T157" i="9"/>
  <c r="T158" i="9"/>
  <c r="T159" i="9"/>
  <c r="T160" i="9"/>
  <c r="T161" i="9"/>
  <c r="T162" i="9"/>
  <c r="T163" i="9"/>
  <c r="T164" i="9"/>
  <c r="T165" i="9"/>
  <c r="T166" i="9"/>
  <c r="T167" i="9"/>
  <c r="T168" i="9"/>
  <c r="T169" i="9"/>
  <c r="T170" i="9"/>
  <c r="T171" i="9"/>
  <c r="T172" i="9"/>
  <c r="T173" i="9"/>
  <c r="T174" i="9"/>
  <c r="T175" i="9"/>
  <c r="T176" i="9"/>
  <c r="T177" i="9"/>
  <c r="T178" i="9"/>
  <c r="T179" i="9"/>
  <c r="T180" i="9"/>
  <c r="T181" i="9"/>
  <c r="T182" i="9"/>
  <c r="T183" i="9"/>
  <c r="T184" i="9"/>
  <c r="T185" i="9"/>
  <c r="T186" i="9"/>
  <c r="T187" i="9"/>
  <c r="T188" i="9"/>
  <c r="T189" i="9"/>
  <c r="T190" i="9"/>
  <c r="T191" i="9"/>
  <c r="T192" i="9"/>
  <c r="T193" i="9"/>
  <c r="T194" i="9"/>
  <c r="T195" i="9"/>
  <c r="T196" i="9"/>
  <c r="T197" i="9"/>
  <c r="T198" i="9"/>
  <c r="T199" i="9"/>
  <c r="T200" i="9"/>
  <c r="T201" i="9"/>
  <c r="T202" i="9"/>
  <c r="T203" i="9"/>
  <c r="T204" i="9"/>
  <c r="T205" i="9"/>
  <c r="T206" i="9"/>
  <c r="T207" i="9"/>
  <c r="T208" i="9"/>
  <c r="T209" i="9"/>
  <c r="T210" i="9"/>
  <c r="T211" i="9"/>
  <c r="T212" i="9"/>
  <c r="T214" i="9"/>
  <c r="T215" i="9"/>
  <c r="T216" i="9"/>
  <c r="T217" i="9"/>
  <c r="T218" i="9"/>
  <c r="T219" i="9"/>
  <c r="T220" i="9"/>
  <c r="T221" i="9"/>
  <c r="T222" i="9"/>
  <c r="T223" i="9"/>
  <c r="T224" i="9"/>
  <c r="T225" i="9"/>
  <c r="T226" i="9"/>
  <c r="T227" i="9"/>
  <c r="T228" i="9"/>
  <c r="T229" i="9"/>
  <c r="T230" i="9"/>
  <c r="T231" i="9"/>
  <c r="T232" i="9"/>
  <c r="T233" i="9"/>
  <c r="T234" i="9"/>
  <c r="T235" i="9"/>
  <c r="T236" i="9"/>
  <c r="T237" i="9"/>
  <c r="T238" i="9"/>
  <c r="T239" i="9"/>
  <c r="T240" i="9"/>
  <c r="T241" i="9"/>
  <c r="T242" i="9"/>
  <c r="T243" i="9"/>
  <c r="T244" i="9"/>
  <c r="T245" i="9"/>
  <c r="T246" i="9"/>
  <c r="T247" i="9"/>
  <c r="T248" i="9"/>
  <c r="T249" i="9"/>
  <c r="T250" i="9"/>
  <c r="T251" i="9"/>
  <c r="T252" i="9"/>
  <c r="T253" i="9"/>
  <c r="T254" i="9"/>
  <c r="T255" i="9"/>
  <c r="T256" i="9"/>
  <c r="T257" i="9"/>
  <c r="T258" i="9"/>
  <c r="T259" i="9"/>
  <c r="T260" i="9"/>
  <c r="T261" i="9"/>
  <c r="T262" i="9"/>
  <c r="T263" i="9"/>
  <c r="T264" i="9"/>
  <c r="T265" i="9"/>
  <c r="T266" i="9"/>
  <c r="T267" i="9"/>
  <c r="T268" i="9"/>
  <c r="T269" i="9"/>
  <c r="T270" i="9"/>
  <c r="T271" i="9"/>
  <c r="T272" i="9"/>
  <c r="T273" i="9"/>
  <c r="T274" i="9"/>
  <c r="T275" i="9"/>
  <c r="T276" i="9"/>
  <c r="T277" i="9"/>
  <c r="T278" i="9"/>
  <c r="T279" i="9"/>
  <c r="T280" i="9"/>
  <c r="T281" i="9"/>
  <c r="T282" i="9"/>
  <c r="T283" i="9"/>
  <c r="T284" i="9"/>
  <c r="T285" i="9"/>
  <c r="T286" i="9"/>
  <c r="T287" i="9"/>
  <c r="T288" i="9"/>
  <c r="T289" i="9"/>
  <c r="T290" i="9"/>
  <c r="T291" i="9"/>
  <c r="T292" i="9"/>
  <c r="T293" i="9"/>
  <c r="T294" i="9"/>
  <c r="T295" i="9"/>
  <c r="T296" i="9"/>
  <c r="T297" i="9"/>
  <c r="T298" i="9"/>
  <c r="T299" i="9"/>
  <c r="T300" i="9"/>
  <c r="T301" i="9"/>
  <c r="T302" i="9"/>
  <c r="T303" i="9"/>
  <c r="T304" i="9"/>
  <c r="T305" i="9"/>
  <c r="T306" i="9"/>
  <c r="T307" i="9"/>
  <c r="T308" i="9"/>
  <c r="T309" i="9"/>
  <c r="T310" i="9"/>
  <c r="T311" i="9"/>
  <c r="T312" i="9"/>
  <c r="T313" i="9"/>
  <c r="T314" i="9"/>
  <c r="T315" i="9"/>
  <c r="T316" i="9"/>
  <c r="T317" i="9"/>
  <c r="T318" i="9"/>
  <c r="T319" i="9"/>
  <c r="T321" i="9"/>
  <c r="T322" i="9"/>
  <c r="T323" i="9"/>
  <c r="T324" i="9"/>
  <c r="T325" i="9"/>
  <c r="T326" i="9"/>
  <c r="T327" i="9"/>
  <c r="T328" i="9"/>
  <c r="T329" i="9"/>
  <c r="T330" i="9"/>
  <c r="T331" i="9"/>
  <c r="T332" i="9"/>
  <c r="T333" i="9"/>
  <c r="T334" i="9"/>
  <c r="T335" i="9"/>
  <c r="T336" i="9"/>
  <c r="T337" i="9"/>
  <c r="T338" i="9"/>
  <c r="T339" i="9"/>
  <c r="T340" i="9"/>
  <c r="T341" i="9"/>
  <c r="T342" i="9"/>
  <c r="T343" i="9"/>
  <c r="T344" i="9"/>
  <c r="T345" i="9"/>
  <c r="T346" i="9"/>
  <c r="T347" i="9"/>
  <c r="T348" i="9"/>
  <c r="T349" i="9"/>
  <c r="T350" i="9"/>
  <c r="T351" i="9"/>
  <c r="T352" i="9"/>
  <c r="T353" i="9"/>
  <c r="T354" i="9"/>
  <c r="T355" i="9"/>
  <c r="T356" i="9"/>
  <c r="T357" i="9"/>
  <c r="T358" i="9"/>
  <c r="T359" i="9"/>
  <c r="T360" i="9"/>
  <c r="T361" i="9"/>
  <c r="T362" i="9"/>
  <c r="T363" i="9"/>
  <c r="T364" i="9"/>
  <c r="T365" i="9"/>
  <c r="T366" i="9"/>
  <c r="T367" i="9"/>
  <c r="T368" i="9"/>
  <c r="T369" i="9"/>
  <c r="T370" i="9"/>
  <c r="T371" i="9"/>
  <c r="T372" i="9"/>
  <c r="T373" i="9"/>
  <c r="T374" i="9"/>
  <c r="T375" i="9"/>
  <c r="T376" i="9"/>
  <c r="T377" i="9"/>
  <c r="T378" i="9"/>
  <c r="T379" i="9"/>
  <c r="T380" i="9"/>
  <c r="T381" i="9"/>
  <c r="T382" i="9"/>
  <c r="T383" i="9"/>
  <c r="T384" i="9"/>
  <c r="T385" i="9"/>
  <c r="T386" i="9"/>
  <c r="T387" i="9"/>
  <c r="T388" i="9"/>
  <c r="T389" i="9"/>
  <c r="T390" i="9"/>
  <c r="T391" i="9"/>
  <c r="T392" i="9"/>
  <c r="T393" i="9"/>
  <c r="T394" i="9"/>
  <c r="T395" i="9"/>
  <c r="T396" i="9"/>
  <c r="T397" i="9"/>
  <c r="T398" i="9"/>
  <c r="T399" i="9"/>
  <c r="T400" i="9"/>
  <c r="T401" i="9"/>
  <c r="T402" i="9"/>
  <c r="T403" i="9"/>
  <c r="T404" i="9"/>
  <c r="T405" i="9"/>
  <c r="T406" i="9"/>
  <c r="T407" i="9"/>
  <c r="T408" i="9"/>
  <c r="T409" i="9"/>
  <c r="T410" i="9"/>
  <c r="T411" i="9"/>
  <c r="T412" i="9"/>
  <c r="T413" i="9"/>
  <c r="T414" i="9"/>
  <c r="T415" i="9"/>
  <c r="T416" i="9"/>
  <c r="T417" i="9"/>
  <c r="T418" i="9"/>
  <c r="T419" i="9"/>
  <c r="T420" i="9"/>
  <c r="T421" i="9"/>
  <c r="T422" i="9"/>
  <c r="T423" i="9"/>
  <c r="T424" i="9"/>
  <c r="T426" i="9"/>
  <c r="T427" i="9"/>
  <c r="T428" i="9"/>
  <c r="T429" i="9"/>
  <c r="T430" i="9"/>
  <c r="T431" i="9"/>
  <c r="T432" i="9"/>
  <c r="T433" i="9"/>
  <c r="T434" i="9"/>
  <c r="T435" i="9"/>
  <c r="T436" i="9"/>
  <c r="T437" i="9"/>
  <c r="T438" i="9"/>
  <c r="T439" i="9"/>
  <c r="T440" i="9"/>
  <c r="T441" i="9"/>
  <c r="T442" i="9"/>
  <c r="T443" i="9"/>
  <c r="T444" i="9"/>
  <c r="T445" i="9"/>
  <c r="T446" i="9"/>
  <c r="T447" i="9"/>
  <c r="T448" i="9"/>
  <c r="T449" i="9"/>
  <c r="T450" i="9"/>
  <c r="T451" i="9"/>
  <c r="T452" i="9"/>
  <c r="T453" i="9"/>
  <c r="T454" i="9"/>
  <c r="T455" i="9"/>
  <c r="T456" i="9"/>
  <c r="T457" i="9"/>
  <c r="T458" i="9"/>
  <c r="T459" i="9"/>
  <c r="T460" i="9"/>
  <c r="T461" i="9"/>
  <c r="T462" i="9"/>
  <c r="T463" i="9"/>
  <c r="T464" i="9"/>
  <c r="T465" i="9"/>
  <c r="T466" i="9"/>
  <c r="T467" i="9"/>
  <c r="T468" i="9"/>
  <c r="T469" i="9"/>
  <c r="T470" i="9"/>
  <c r="T471" i="9"/>
  <c r="T472" i="9"/>
  <c r="T473" i="9"/>
  <c r="T474" i="9"/>
  <c r="T475" i="9"/>
  <c r="T476" i="9"/>
  <c r="T477" i="9"/>
  <c r="T478" i="9"/>
  <c r="T479" i="9"/>
  <c r="T480" i="9"/>
  <c r="T481" i="9"/>
  <c r="T482" i="9"/>
  <c r="T483" i="9"/>
  <c r="T484" i="9"/>
  <c r="T485" i="9"/>
  <c r="T486" i="9"/>
  <c r="T487" i="9"/>
  <c r="T488" i="9"/>
  <c r="T489" i="9"/>
  <c r="T490" i="9"/>
  <c r="T491" i="9"/>
  <c r="T492" i="9"/>
  <c r="T493" i="9"/>
  <c r="T494" i="9"/>
  <c r="T495" i="9"/>
  <c r="T496" i="9"/>
  <c r="T497" i="9"/>
  <c r="T498" i="9"/>
  <c r="T499" i="9"/>
  <c r="T500" i="9"/>
  <c r="T501" i="9"/>
  <c r="T502" i="9"/>
  <c r="T503" i="9"/>
  <c r="T504" i="9"/>
  <c r="T505" i="9"/>
  <c r="T506" i="9"/>
  <c r="T507" i="9"/>
  <c r="T508" i="9"/>
  <c r="T509" i="9"/>
  <c r="T510" i="9"/>
  <c r="T511" i="9"/>
  <c r="T512" i="9"/>
  <c r="T513" i="9"/>
  <c r="T514" i="9"/>
  <c r="T515" i="9"/>
  <c r="T516" i="9"/>
  <c r="T517" i="9"/>
  <c r="T518" i="9"/>
  <c r="T519" i="9"/>
  <c r="T520" i="9"/>
  <c r="T521" i="9"/>
  <c r="T522" i="9"/>
  <c r="T524" i="9"/>
  <c r="T525" i="9"/>
  <c r="T526" i="9"/>
  <c r="T527" i="9"/>
  <c r="T528" i="9"/>
  <c r="T529" i="9"/>
  <c r="T530" i="9"/>
  <c r="T531" i="9"/>
  <c r="T532" i="9"/>
  <c r="T533" i="9"/>
  <c r="T534" i="9"/>
  <c r="T535" i="9"/>
  <c r="T536" i="9"/>
  <c r="T537" i="9"/>
  <c r="T538" i="9"/>
  <c r="T539" i="9"/>
  <c r="T540" i="9"/>
  <c r="T541" i="9"/>
  <c r="T542" i="9"/>
  <c r="T543" i="9"/>
  <c r="T544" i="9"/>
  <c r="T545" i="9"/>
  <c r="T546" i="9"/>
  <c r="T547" i="9"/>
  <c r="T548" i="9"/>
  <c r="T549" i="9"/>
  <c r="T550" i="9"/>
  <c r="T551" i="9"/>
  <c r="T552" i="9"/>
  <c r="T553" i="9"/>
  <c r="T554" i="9"/>
  <c r="T555" i="9"/>
  <c r="T556" i="9"/>
  <c r="T557" i="9"/>
  <c r="T558" i="9"/>
  <c r="T559" i="9"/>
  <c r="T560" i="9"/>
  <c r="T561" i="9"/>
  <c r="T562" i="9"/>
  <c r="T563" i="9"/>
  <c r="T564" i="9"/>
  <c r="T565" i="9"/>
  <c r="T566" i="9"/>
  <c r="T567" i="9"/>
  <c r="T568" i="9"/>
  <c r="T569" i="9"/>
  <c r="T570" i="9"/>
  <c r="T571" i="9"/>
  <c r="T572" i="9"/>
  <c r="T573" i="9"/>
  <c r="T574" i="9"/>
  <c r="T575" i="9"/>
  <c r="T576" i="9"/>
  <c r="T577" i="9"/>
  <c r="T578" i="9"/>
  <c r="T579" i="9"/>
  <c r="T580" i="9"/>
  <c r="T581" i="9"/>
  <c r="T582" i="9"/>
  <c r="T583" i="9"/>
  <c r="T584" i="9"/>
  <c r="T585" i="9"/>
  <c r="T586" i="9"/>
  <c r="T587" i="9"/>
  <c r="T588" i="9"/>
  <c r="T589" i="9"/>
  <c r="T590" i="9"/>
  <c r="T591" i="9"/>
  <c r="T592" i="9"/>
  <c r="T593" i="9"/>
  <c r="T594" i="9"/>
  <c r="T595" i="9"/>
  <c r="T596" i="9"/>
  <c r="T597" i="9"/>
  <c r="T598" i="9"/>
  <c r="T599" i="9"/>
  <c r="T600" i="9"/>
  <c r="T601" i="9"/>
  <c r="T602" i="9"/>
  <c r="T603" i="9"/>
  <c r="T604" i="9"/>
  <c r="T605" i="9"/>
  <c r="T606" i="9"/>
  <c r="T607" i="9"/>
  <c r="T608" i="9"/>
  <c r="T609" i="9"/>
  <c r="T610" i="9"/>
  <c r="T611" i="9"/>
  <c r="T612" i="9"/>
  <c r="T613" i="9"/>
  <c r="T614" i="9"/>
  <c r="T615" i="9"/>
  <c r="T616" i="9"/>
  <c r="T617" i="9"/>
  <c r="T618" i="9"/>
  <c r="T2" i="9"/>
  <c r="Q588" i="9"/>
  <c r="Q587" i="9"/>
  <c r="Q586" i="9"/>
  <c r="Q585" i="9"/>
  <c r="Q584" i="9"/>
  <c r="Q583" i="9"/>
  <c r="Q582" i="9"/>
  <c r="Q487" i="9"/>
  <c r="Q486" i="9"/>
  <c r="Q485" i="9"/>
  <c r="Q484" i="9"/>
  <c r="Q483" i="9"/>
  <c r="Q482" i="9"/>
  <c r="Q481" i="9"/>
  <c r="Q384" i="9"/>
  <c r="Q383" i="9"/>
  <c r="Q382" i="9"/>
  <c r="Q381" i="9"/>
  <c r="Q380" i="9"/>
  <c r="Q379" i="9"/>
  <c r="Q378" i="9"/>
  <c r="Q279" i="9"/>
  <c r="Q278" i="9"/>
  <c r="Q277" i="9"/>
  <c r="Q276" i="9"/>
  <c r="Q275" i="9"/>
  <c r="Q274" i="9"/>
  <c r="Q273" i="9"/>
  <c r="Q174" i="9"/>
  <c r="Q173" i="9"/>
  <c r="Q172" i="9"/>
  <c r="Q171" i="9"/>
  <c r="Q170" i="9"/>
  <c r="Q169" i="9"/>
  <c r="Q168" i="9"/>
  <c r="Q66" i="9"/>
  <c r="Q65" i="9"/>
  <c r="Q64" i="9"/>
  <c r="Q63" i="9"/>
  <c r="Q62" i="9"/>
  <c r="Q61" i="9"/>
  <c r="Q60" i="9"/>
  <c r="D24" i="37" l="1"/>
  <c r="Q425" i="9"/>
  <c r="T619" i="9"/>
  <c r="Q320" i="9"/>
  <c r="T523" i="9"/>
  <c r="T425" i="9"/>
  <c r="Q213" i="9"/>
  <c r="Q619" i="9"/>
  <c r="R107" i="9"/>
  <c r="R523" i="9"/>
  <c r="R425" i="9"/>
  <c r="Q107" i="9"/>
  <c r="Q523" i="9"/>
  <c r="T320" i="9"/>
  <c r="S320" i="9"/>
  <c r="T213" i="9"/>
  <c r="R320" i="9"/>
  <c r="S619" i="9"/>
  <c r="S213" i="9"/>
  <c r="T107" i="9"/>
  <c r="S107" i="9"/>
  <c r="R619" i="9"/>
  <c r="R213" i="9"/>
  <c r="S523" i="9"/>
  <c r="S425" i="9"/>
  <c r="O199" i="29"/>
  <c r="O181" i="29"/>
  <c r="O163" i="29"/>
  <c r="O145" i="29"/>
  <c r="O127" i="29"/>
  <c r="O109" i="29"/>
  <c r="O91" i="29"/>
  <c r="O73" i="29"/>
  <c r="O55" i="29"/>
  <c r="M232" i="29"/>
  <c r="L232" i="29"/>
  <c r="K232" i="29"/>
  <c r="M206" i="29"/>
  <c r="L206" i="29"/>
  <c r="K206" i="29"/>
  <c r="M41" i="29"/>
  <c r="L41" i="29"/>
  <c r="K41" i="29"/>
  <c r="D9" i="28"/>
  <c r="E9" i="28" s="1"/>
  <c r="F9" i="28" s="1"/>
  <c r="G9" i="28" s="1"/>
  <c r="H9" i="28" s="1"/>
  <c r="I9" i="28" s="1"/>
  <c r="J9" i="28" s="1"/>
  <c r="K9" i="28" s="1"/>
  <c r="L9" i="28" s="1"/>
  <c r="M9" i="28" s="1"/>
  <c r="N9" i="28" s="1"/>
  <c r="O9" i="28" s="1"/>
  <c r="P9" i="28" s="1"/>
  <c r="D14" i="28"/>
  <c r="E14" i="28" s="1"/>
  <c r="F14" i="28" s="1"/>
  <c r="G14" i="28" s="1"/>
  <c r="H14" i="28" s="1"/>
  <c r="I14" i="28" s="1"/>
  <c r="J14" i="28" s="1"/>
  <c r="K14" i="28" s="1"/>
  <c r="L14" i="28" s="1"/>
  <c r="M14" i="28" s="1"/>
  <c r="N14" i="28" s="1"/>
  <c r="O14" i="28" s="1"/>
  <c r="P14" i="28" s="1"/>
  <c r="C4" i="28"/>
  <c r="O216" i="29" l="1"/>
  <c r="O230" i="29"/>
  <c r="S230" i="29" s="1"/>
  <c r="O210" i="29"/>
  <c r="O217" i="29"/>
  <c r="O224" i="29"/>
  <c r="S224" i="29" s="1"/>
  <c r="O231" i="29"/>
  <c r="S231" i="29" s="1"/>
  <c r="O56" i="29"/>
  <c r="O74" i="29"/>
  <c r="O92" i="29"/>
  <c r="O110" i="29"/>
  <c r="O128" i="29"/>
  <c r="R128" i="29" s="1"/>
  <c r="O146" i="29"/>
  <c r="R146" i="29" s="1"/>
  <c r="O164" i="29"/>
  <c r="O182" i="29"/>
  <c r="O200" i="29"/>
  <c r="O209" i="29"/>
  <c r="S209" i="29" s="1"/>
  <c r="O218" i="29"/>
  <c r="R218" i="29" s="1"/>
  <c r="O43" i="29"/>
  <c r="S43" i="29" s="1"/>
  <c r="O79" i="29"/>
  <c r="O115" i="29"/>
  <c r="O133" i="29"/>
  <c r="O169" i="29"/>
  <c r="O187" i="29"/>
  <c r="R187" i="29" s="1"/>
  <c r="O212" i="29"/>
  <c r="S212" i="29" s="1"/>
  <c r="O219" i="29"/>
  <c r="S219" i="29" s="1"/>
  <c r="O227" i="29"/>
  <c r="S227" i="29" s="1"/>
  <c r="O44" i="29"/>
  <c r="O62" i="29"/>
  <c r="O80" i="29"/>
  <c r="R80" i="29" s="1"/>
  <c r="O98" i="29"/>
  <c r="R98" i="29" s="1"/>
  <c r="O116" i="29"/>
  <c r="O134" i="29"/>
  <c r="O152" i="29"/>
  <c r="O170" i="29"/>
  <c r="O188" i="29"/>
  <c r="R188" i="29" s="1"/>
  <c r="O206" i="29"/>
  <c r="S206" i="29" s="1"/>
  <c r="O211" i="29"/>
  <c r="O225" i="29"/>
  <c r="S225" i="29" s="1"/>
  <c r="O61" i="29"/>
  <c r="O97" i="29"/>
  <c r="O151" i="29"/>
  <c r="R151" i="29" s="1"/>
  <c r="O205" i="29"/>
  <c r="R205" i="29" s="1"/>
  <c r="O213" i="29"/>
  <c r="S213" i="29" s="1"/>
  <c r="O221" i="29"/>
  <c r="S221" i="29" s="1"/>
  <c r="O228" i="29"/>
  <c r="O49" i="29"/>
  <c r="O67" i="29"/>
  <c r="S67" i="29" s="1"/>
  <c r="O85" i="29"/>
  <c r="S85" i="29" s="1"/>
  <c r="O103" i="29"/>
  <c r="O121" i="29"/>
  <c r="O139" i="29"/>
  <c r="O157" i="29"/>
  <c r="O175" i="29"/>
  <c r="S175" i="29" s="1"/>
  <c r="O193" i="29"/>
  <c r="S193" i="29" s="1"/>
  <c r="O223" i="29"/>
  <c r="O207" i="29"/>
  <c r="S207" i="29" s="1"/>
  <c r="O215" i="29"/>
  <c r="S215" i="29" s="1"/>
  <c r="O222" i="29"/>
  <c r="O229" i="29"/>
  <c r="R229" i="29" s="1"/>
  <c r="O50" i="29"/>
  <c r="R50" i="29" s="1"/>
  <c r="O68" i="29"/>
  <c r="O86" i="29"/>
  <c r="O104" i="29"/>
  <c r="O122" i="29"/>
  <c r="O140" i="29"/>
  <c r="R140" i="29" s="1"/>
  <c r="O158" i="29"/>
  <c r="R158" i="29" s="1"/>
  <c r="O176" i="29"/>
  <c r="O194" i="29"/>
  <c r="T620" i="9"/>
  <c r="C10" i="2" s="1"/>
  <c r="Q213" i="29"/>
  <c r="R224" i="29"/>
  <c r="Q231" i="29"/>
  <c r="Q230" i="29"/>
  <c r="Q219" i="29"/>
  <c r="R230" i="29"/>
  <c r="Q207" i="29"/>
  <c r="Q225" i="29"/>
  <c r="K233" i="29"/>
  <c r="F13" i="2" s="1"/>
  <c r="S79" i="29"/>
  <c r="R79" i="29"/>
  <c r="Q79" i="29"/>
  <c r="S115" i="29"/>
  <c r="R115" i="29"/>
  <c r="Q115" i="29"/>
  <c r="S151" i="29"/>
  <c r="S169" i="29"/>
  <c r="R169" i="29"/>
  <c r="Q169" i="29"/>
  <c r="S187" i="29"/>
  <c r="S205" i="29"/>
  <c r="S44" i="29"/>
  <c r="R44" i="29"/>
  <c r="Q44" i="29"/>
  <c r="S62" i="29"/>
  <c r="R62" i="29"/>
  <c r="Q62" i="29"/>
  <c r="S80" i="29"/>
  <c r="S98" i="29"/>
  <c r="Q210" i="29"/>
  <c r="S210" i="29"/>
  <c r="S217" i="29"/>
  <c r="R217" i="29"/>
  <c r="Q217" i="29"/>
  <c r="S56" i="29"/>
  <c r="R56" i="29"/>
  <c r="Q56" i="29"/>
  <c r="S74" i="29"/>
  <c r="R74" i="29"/>
  <c r="Q74" i="29"/>
  <c r="S92" i="29"/>
  <c r="R92" i="29"/>
  <c r="Q92" i="29"/>
  <c r="S110" i="29"/>
  <c r="R110" i="29"/>
  <c r="Q110" i="29"/>
  <c r="S211" i="29"/>
  <c r="R211" i="29"/>
  <c r="Q211" i="29"/>
  <c r="R43" i="29"/>
  <c r="S61" i="29"/>
  <c r="R61" i="29"/>
  <c r="Q61" i="29"/>
  <c r="S97" i="29"/>
  <c r="R97" i="29"/>
  <c r="Q97" i="29"/>
  <c r="S133" i="29"/>
  <c r="R133" i="29"/>
  <c r="Q133" i="29"/>
  <c r="Q228" i="29"/>
  <c r="S228" i="29"/>
  <c r="S49" i="29"/>
  <c r="R49" i="29"/>
  <c r="Q49" i="29"/>
  <c r="Q67" i="29"/>
  <c r="Q85" i="29"/>
  <c r="S103" i="29"/>
  <c r="R103" i="29"/>
  <c r="Q103" i="29"/>
  <c r="S121" i="29"/>
  <c r="R121" i="29"/>
  <c r="Q121" i="29"/>
  <c r="S139" i="29"/>
  <c r="R139" i="29"/>
  <c r="Q139" i="29"/>
  <c r="S157" i="29"/>
  <c r="R157" i="29"/>
  <c r="Q157" i="29"/>
  <c r="Q175" i="29"/>
  <c r="Q193" i="29"/>
  <c r="Q222" i="29"/>
  <c r="S222" i="29"/>
  <c r="S229" i="29"/>
  <c r="Q229" i="29"/>
  <c r="S50" i="29"/>
  <c r="S68" i="29"/>
  <c r="R68" i="29"/>
  <c r="Q68" i="29"/>
  <c r="S86" i="29"/>
  <c r="R86" i="29"/>
  <c r="Q86" i="29"/>
  <c r="S104" i="29"/>
  <c r="R104" i="29"/>
  <c r="Q104" i="29"/>
  <c r="Q216" i="29"/>
  <c r="S216" i="29"/>
  <c r="S223" i="29"/>
  <c r="R223" i="29"/>
  <c r="Q223" i="29"/>
  <c r="S55" i="29"/>
  <c r="R55" i="29"/>
  <c r="Q55" i="29"/>
  <c r="S73" i="29"/>
  <c r="R73" i="29"/>
  <c r="Q73" i="29"/>
  <c r="S91" i="29"/>
  <c r="R91" i="29"/>
  <c r="Q91" i="29"/>
  <c r="S109" i="29"/>
  <c r="R109" i="29"/>
  <c r="Q109" i="29"/>
  <c r="S127" i="29"/>
  <c r="R127" i="29"/>
  <c r="Q127" i="29"/>
  <c r="S145" i="29"/>
  <c r="R145" i="29"/>
  <c r="Q145" i="29"/>
  <c r="S163" i="29"/>
  <c r="R163" i="29"/>
  <c r="Q163" i="29"/>
  <c r="S181" i="29"/>
  <c r="R181" i="29"/>
  <c r="Q181" i="29"/>
  <c r="S199" i="29"/>
  <c r="R199" i="29"/>
  <c r="Q199" i="29"/>
  <c r="R210" i="29"/>
  <c r="R216" i="29"/>
  <c r="R222" i="29"/>
  <c r="R228" i="29"/>
  <c r="S116" i="29"/>
  <c r="R116" i="29"/>
  <c r="Q116" i="29"/>
  <c r="S128" i="29"/>
  <c r="Q128" i="29"/>
  <c r="S140" i="29"/>
  <c r="S146" i="29"/>
  <c r="S152" i="29"/>
  <c r="R152" i="29"/>
  <c r="Q152" i="29"/>
  <c r="S158" i="29"/>
  <c r="S164" i="29"/>
  <c r="R164" i="29"/>
  <c r="Q164" i="29"/>
  <c r="S170" i="29"/>
  <c r="R170" i="29"/>
  <c r="Q170" i="29"/>
  <c r="S182" i="29"/>
  <c r="R182" i="29"/>
  <c r="Q182" i="29"/>
  <c r="S188" i="29"/>
  <c r="Q188" i="29"/>
  <c r="S200" i="29"/>
  <c r="R200" i="29"/>
  <c r="Q200" i="29"/>
  <c r="O45" i="29"/>
  <c r="O51" i="29"/>
  <c r="O57" i="29"/>
  <c r="O63" i="29"/>
  <c r="O69" i="29"/>
  <c r="O75" i="29"/>
  <c r="O81" i="29"/>
  <c r="O87" i="29"/>
  <c r="O93" i="29"/>
  <c r="O99" i="29"/>
  <c r="O105" i="29"/>
  <c r="O111" i="29"/>
  <c r="O117" i="29"/>
  <c r="O123" i="29"/>
  <c r="O129" i="29"/>
  <c r="O135" i="29"/>
  <c r="O141" i="29"/>
  <c r="O147" i="29"/>
  <c r="O153" i="29"/>
  <c r="O159" i="29"/>
  <c r="O165" i="29"/>
  <c r="O171" i="29"/>
  <c r="O177" i="29"/>
  <c r="O183" i="29"/>
  <c r="O189" i="29"/>
  <c r="O195" i="29"/>
  <c r="O201" i="29"/>
  <c r="Q209" i="29"/>
  <c r="Q215" i="29"/>
  <c r="Q221" i="29"/>
  <c r="Q227" i="29"/>
  <c r="O52" i="29"/>
  <c r="O64" i="29"/>
  <c r="O70" i="29"/>
  <c r="O82" i="29"/>
  <c r="O88" i="29"/>
  <c r="O94" i="29"/>
  <c r="O100" i="29"/>
  <c r="O106" i="29"/>
  <c r="O118" i="29"/>
  <c r="O124" i="29"/>
  <c r="O130" i="29"/>
  <c r="O136" i="29"/>
  <c r="O142" i="29"/>
  <c r="O148" i="29"/>
  <c r="O154" i="29"/>
  <c r="O160" i="29"/>
  <c r="O166" i="29"/>
  <c r="O172" i="29"/>
  <c r="O178" i="29"/>
  <c r="O184" i="29"/>
  <c r="O190" i="29"/>
  <c r="O196" i="29"/>
  <c r="O202" i="29"/>
  <c r="R207" i="29"/>
  <c r="R209" i="29"/>
  <c r="R213" i="29"/>
  <c r="R215" i="29"/>
  <c r="R219" i="29"/>
  <c r="R221" i="29"/>
  <c r="R225" i="29"/>
  <c r="R227" i="29"/>
  <c r="R231" i="29"/>
  <c r="S122" i="29"/>
  <c r="R122" i="29"/>
  <c r="Q122" i="29"/>
  <c r="S176" i="29"/>
  <c r="R176" i="29"/>
  <c r="Q176" i="29"/>
  <c r="O46" i="29"/>
  <c r="O58" i="29"/>
  <c r="O76" i="29"/>
  <c r="O112" i="29"/>
  <c r="O208" i="29"/>
  <c r="O214" i="29"/>
  <c r="O220" i="29"/>
  <c r="O226" i="29"/>
  <c r="O232" i="29"/>
  <c r="R232" i="29" s="1"/>
  <c r="O47" i="29"/>
  <c r="O53" i="29"/>
  <c r="O59" i="29"/>
  <c r="O65" i="29"/>
  <c r="O71" i="29"/>
  <c r="O77" i="29"/>
  <c r="O83" i="29"/>
  <c r="O89" i="29"/>
  <c r="O95" i="29"/>
  <c r="O101" i="29"/>
  <c r="O107" i="29"/>
  <c r="O113" i="29"/>
  <c r="O119" i="29"/>
  <c r="O125" i="29"/>
  <c r="O131" i="29"/>
  <c r="O137" i="29"/>
  <c r="O143" i="29"/>
  <c r="O149" i="29"/>
  <c r="O155" i="29"/>
  <c r="O161" i="29"/>
  <c r="O167" i="29"/>
  <c r="O173" i="29"/>
  <c r="O179" i="29"/>
  <c r="O185" i="29"/>
  <c r="O191" i="29"/>
  <c r="O197" i="29"/>
  <c r="O203" i="29"/>
  <c r="S134" i="29"/>
  <c r="R134" i="29"/>
  <c r="Q134" i="29"/>
  <c r="S194" i="29"/>
  <c r="R194" i="29"/>
  <c r="Q194" i="29"/>
  <c r="O42" i="29"/>
  <c r="O48" i="29"/>
  <c r="O54" i="29"/>
  <c r="O60" i="29"/>
  <c r="O66" i="29"/>
  <c r="O72" i="29"/>
  <c r="O78" i="29"/>
  <c r="O84" i="29"/>
  <c r="O90" i="29"/>
  <c r="O96" i="29"/>
  <c r="O102" i="29"/>
  <c r="O108" i="29"/>
  <c r="O114" i="29"/>
  <c r="O120" i="29"/>
  <c r="O126" i="29"/>
  <c r="O132" i="29"/>
  <c r="O138" i="29"/>
  <c r="O144" i="29"/>
  <c r="O150" i="29"/>
  <c r="O156" i="29"/>
  <c r="O162" i="29"/>
  <c r="O168" i="29"/>
  <c r="O174" i="29"/>
  <c r="O180" i="29"/>
  <c r="O186" i="29"/>
  <c r="O192" i="29"/>
  <c r="O198" i="29"/>
  <c r="O204" i="29"/>
  <c r="S620" i="9"/>
  <c r="E10" i="2" s="1"/>
  <c r="R620" i="9"/>
  <c r="G10" i="2" s="1"/>
  <c r="Q620" i="9"/>
  <c r="M233" i="29"/>
  <c r="B13" i="2" s="1"/>
  <c r="L233" i="29"/>
  <c r="D13" i="2" s="1"/>
  <c r="E4" i="28"/>
  <c r="M4" i="28"/>
  <c r="I4" i="28"/>
  <c r="Q4" i="28"/>
  <c r="U4" i="28"/>
  <c r="AC4" i="28"/>
  <c r="G4" i="28"/>
  <c r="K4" i="28"/>
  <c r="S4" i="28"/>
  <c r="W4" i="28"/>
  <c r="AA4" i="28"/>
  <c r="AE4" i="28"/>
  <c r="O4" i="28"/>
  <c r="D4" i="28"/>
  <c r="H4" i="28"/>
  <c r="Y4" i="28"/>
  <c r="L4" i="28"/>
  <c r="P4" i="28"/>
  <c r="T4" i="28"/>
  <c r="X4" i="28"/>
  <c r="AB4" i="28"/>
  <c r="F4" i="28"/>
  <c r="J4" i="28"/>
  <c r="N4" i="28"/>
  <c r="R4" i="28"/>
  <c r="V4" i="28"/>
  <c r="Z4" i="28"/>
  <c r="AD4" i="28"/>
  <c r="R206" i="29" l="1"/>
  <c r="Q158" i="29"/>
  <c r="Q146" i="29"/>
  <c r="R193" i="29"/>
  <c r="R85" i="29"/>
  <c r="Q98" i="29"/>
  <c r="Q205" i="29"/>
  <c r="Q206" i="29"/>
  <c r="Q43" i="29"/>
  <c r="R212" i="29"/>
  <c r="Q140" i="29"/>
  <c r="Q50" i="29"/>
  <c r="R175" i="29"/>
  <c r="R67" i="29"/>
  <c r="Q80" i="29"/>
  <c r="Q187" i="29"/>
  <c r="Q151" i="29"/>
  <c r="Q218" i="29"/>
  <c r="S218" i="29"/>
  <c r="Q224" i="29"/>
  <c r="Q212" i="29"/>
  <c r="S232" i="29"/>
  <c r="R138" i="29"/>
  <c r="Q138" i="29"/>
  <c r="S138" i="29"/>
  <c r="R102" i="29"/>
  <c r="Q102" i="29"/>
  <c r="S102" i="29"/>
  <c r="Q167" i="29"/>
  <c r="S167" i="29"/>
  <c r="R167" i="29"/>
  <c r="Q95" i="29"/>
  <c r="S95" i="29"/>
  <c r="R95" i="29"/>
  <c r="Q214" i="29"/>
  <c r="S214" i="29"/>
  <c r="R214" i="29"/>
  <c r="S154" i="29"/>
  <c r="Q154" i="29"/>
  <c r="R154" i="29"/>
  <c r="S118" i="29"/>
  <c r="R118" i="29"/>
  <c r="Q118" i="29"/>
  <c r="S70" i="29"/>
  <c r="R70" i="29"/>
  <c r="Q70" i="29"/>
  <c r="S177" i="29"/>
  <c r="R177" i="29"/>
  <c r="Q177" i="29"/>
  <c r="S141" i="29"/>
  <c r="R141" i="29"/>
  <c r="Q141" i="29"/>
  <c r="S105" i="29"/>
  <c r="R105" i="29"/>
  <c r="Q105" i="29"/>
  <c r="R204" i="29"/>
  <c r="Q204" i="29"/>
  <c r="S204" i="29"/>
  <c r="R168" i="29"/>
  <c r="Q168" i="29"/>
  <c r="S168" i="29"/>
  <c r="R132" i="29"/>
  <c r="Q132" i="29"/>
  <c r="S132" i="29"/>
  <c r="R96" i="29"/>
  <c r="Q96" i="29"/>
  <c r="S96" i="29"/>
  <c r="R60" i="29"/>
  <c r="Q60" i="29"/>
  <c r="S60" i="29"/>
  <c r="Q197" i="29"/>
  <c r="S197" i="29"/>
  <c r="R197" i="29"/>
  <c r="Q161" i="29"/>
  <c r="S161" i="29"/>
  <c r="R161" i="29"/>
  <c r="Q125" i="29"/>
  <c r="S125" i="29"/>
  <c r="R125" i="29"/>
  <c r="Q89" i="29"/>
  <c r="S89" i="29"/>
  <c r="R89" i="29"/>
  <c r="Q53" i="29"/>
  <c r="S53" i="29"/>
  <c r="R53" i="29"/>
  <c r="Q208" i="29"/>
  <c r="S208" i="29"/>
  <c r="R208" i="29"/>
  <c r="S184" i="29"/>
  <c r="R184" i="29"/>
  <c r="Q184" i="29"/>
  <c r="S148" i="29"/>
  <c r="R148" i="29"/>
  <c r="Q148" i="29"/>
  <c r="S106" i="29"/>
  <c r="R106" i="29"/>
  <c r="Q106" i="29"/>
  <c r="S64" i="29"/>
  <c r="R64" i="29"/>
  <c r="Q64" i="29"/>
  <c r="S171" i="29"/>
  <c r="R171" i="29"/>
  <c r="Q171" i="29"/>
  <c r="S135" i="29"/>
  <c r="R135" i="29"/>
  <c r="Q135" i="29"/>
  <c r="S99" i="29"/>
  <c r="R99" i="29"/>
  <c r="Q99" i="29"/>
  <c r="S63" i="29"/>
  <c r="R63" i="29"/>
  <c r="Q63" i="29"/>
  <c r="R198" i="29"/>
  <c r="Q198" i="29"/>
  <c r="S198" i="29"/>
  <c r="R162" i="29"/>
  <c r="Q162" i="29"/>
  <c r="S162" i="29"/>
  <c r="R126" i="29"/>
  <c r="Q126" i="29"/>
  <c r="S126" i="29"/>
  <c r="R90" i="29"/>
  <c r="Q90" i="29"/>
  <c r="S90" i="29"/>
  <c r="R54" i="29"/>
  <c r="Q54" i="29"/>
  <c r="S54" i="29"/>
  <c r="Q191" i="29"/>
  <c r="S191" i="29"/>
  <c r="R191" i="29"/>
  <c r="Q155" i="29"/>
  <c r="R155" i="29"/>
  <c r="S155" i="29"/>
  <c r="Q119" i="29"/>
  <c r="S119" i="29"/>
  <c r="R119" i="29"/>
  <c r="Q83" i="29"/>
  <c r="R83" i="29"/>
  <c r="S83" i="29"/>
  <c r="Q47" i="29"/>
  <c r="S47" i="29"/>
  <c r="R47" i="29"/>
  <c r="S178" i="29"/>
  <c r="R178" i="29"/>
  <c r="Q178" i="29"/>
  <c r="S142" i="29"/>
  <c r="R142" i="29"/>
  <c r="Q142" i="29"/>
  <c r="S100" i="29"/>
  <c r="Q100" i="29"/>
  <c r="R100" i="29"/>
  <c r="S52" i="29"/>
  <c r="R52" i="29"/>
  <c r="Q52" i="29"/>
  <c r="S201" i="29"/>
  <c r="R201" i="29"/>
  <c r="Q201" i="29"/>
  <c r="S165" i="29"/>
  <c r="R165" i="29"/>
  <c r="Q165" i="29"/>
  <c r="S129" i="29"/>
  <c r="R129" i="29"/>
  <c r="Q129" i="29"/>
  <c r="S93" i="29"/>
  <c r="R93" i="29"/>
  <c r="Q93" i="29"/>
  <c r="S57" i="29"/>
  <c r="R57" i="29"/>
  <c r="Q57" i="29"/>
  <c r="R108" i="29"/>
  <c r="Q108" i="29"/>
  <c r="S108" i="29"/>
  <c r="Q137" i="29"/>
  <c r="S137" i="29"/>
  <c r="R137" i="29"/>
  <c r="Q65" i="29"/>
  <c r="S65" i="29"/>
  <c r="R65" i="29"/>
  <c r="S58" i="29"/>
  <c r="R58" i="29"/>
  <c r="Q58" i="29"/>
  <c r="S196" i="29"/>
  <c r="R196" i="29"/>
  <c r="Q196" i="29"/>
  <c r="S75" i="29"/>
  <c r="R75" i="29"/>
  <c r="Q75" i="29"/>
  <c r="R180" i="29"/>
  <c r="Q180" i="29"/>
  <c r="S180" i="29"/>
  <c r="R144" i="29"/>
  <c r="Q144" i="29"/>
  <c r="S144" i="29"/>
  <c r="R72" i="29"/>
  <c r="Q72" i="29"/>
  <c r="S72" i="29"/>
  <c r="Q173" i="29"/>
  <c r="S173" i="29"/>
  <c r="R173" i="29"/>
  <c r="Q101" i="29"/>
  <c r="R101" i="29"/>
  <c r="S101" i="29"/>
  <c r="Q220" i="29"/>
  <c r="S220" i="29"/>
  <c r="R220" i="29"/>
  <c r="S160" i="29"/>
  <c r="R160" i="29"/>
  <c r="Q160" i="29"/>
  <c r="S124" i="29"/>
  <c r="R124" i="29"/>
  <c r="Q124" i="29"/>
  <c r="S82" i="29"/>
  <c r="Q82" i="29"/>
  <c r="R82" i="29"/>
  <c r="S183" i="29"/>
  <c r="R183" i="29"/>
  <c r="Q183" i="29"/>
  <c r="S147" i="29"/>
  <c r="R147" i="29"/>
  <c r="Q147" i="29"/>
  <c r="S111" i="29"/>
  <c r="R111" i="29"/>
  <c r="Q111" i="29"/>
  <c r="R174" i="29"/>
  <c r="Q174" i="29"/>
  <c r="S174" i="29"/>
  <c r="R66" i="29"/>
  <c r="Q66" i="29"/>
  <c r="S66" i="29"/>
  <c r="Q203" i="29"/>
  <c r="S203" i="29"/>
  <c r="R203" i="29"/>
  <c r="Q131" i="29"/>
  <c r="S131" i="29"/>
  <c r="R131" i="29"/>
  <c r="Q59" i="29"/>
  <c r="S59" i="29"/>
  <c r="R59" i="29"/>
  <c r="S46" i="29"/>
  <c r="R46" i="29"/>
  <c r="Q46" i="29"/>
  <c r="S190" i="29"/>
  <c r="R190" i="29"/>
  <c r="Q190" i="29"/>
  <c r="S69" i="29"/>
  <c r="R69" i="29"/>
  <c r="Q69" i="29"/>
  <c r="R192" i="29"/>
  <c r="Q192" i="29"/>
  <c r="S192" i="29"/>
  <c r="R156" i="29"/>
  <c r="Q156" i="29"/>
  <c r="S156" i="29"/>
  <c r="R120" i="29"/>
  <c r="Q120" i="29"/>
  <c r="S120" i="29"/>
  <c r="R84" i="29"/>
  <c r="Q84" i="29"/>
  <c r="S84" i="29"/>
  <c r="R48" i="29"/>
  <c r="Q48" i="29"/>
  <c r="S48" i="29"/>
  <c r="Q185" i="29"/>
  <c r="S185" i="29"/>
  <c r="R185" i="29"/>
  <c r="Q149" i="29"/>
  <c r="S149" i="29"/>
  <c r="R149" i="29"/>
  <c r="Q113" i="29"/>
  <c r="S113" i="29"/>
  <c r="R113" i="29"/>
  <c r="Q77" i="29"/>
  <c r="S77" i="29"/>
  <c r="R77" i="29"/>
  <c r="S112" i="29"/>
  <c r="R112" i="29"/>
  <c r="Q112" i="29"/>
  <c r="S172" i="29"/>
  <c r="Q172" i="29"/>
  <c r="R172" i="29"/>
  <c r="S136" i="29"/>
  <c r="R136" i="29"/>
  <c r="Q136" i="29"/>
  <c r="S94" i="29"/>
  <c r="R94" i="29"/>
  <c r="Q94" i="29"/>
  <c r="S195" i="29"/>
  <c r="R195" i="29"/>
  <c r="Q195" i="29"/>
  <c r="S159" i="29"/>
  <c r="R159" i="29"/>
  <c r="Q159" i="29"/>
  <c r="S123" i="29"/>
  <c r="R123" i="29"/>
  <c r="Q123" i="29"/>
  <c r="S87" i="29"/>
  <c r="R87" i="29"/>
  <c r="Q87" i="29"/>
  <c r="S51" i="29"/>
  <c r="R51" i="29"/>
  <c r="Q51" i="29"/>
  <c r="R186" i="29"/>
  <c r="Q186" i="29"/>
  <c r="S186" i="29"/>
  <c r="R150" i="29"/>
  <c r="Q150" i="29"/>
  <c r="S150" i="29"/>
  <c r="R114" i="29"/>
  <c r="Q114" i="29"/>
  <c r="S114" i="29"/>
  <c r="R78" i="29"/>
  <c r="Q78" i="29"/>
  <c r="S78" i="29"/>
  <c r="S42" i="29"/>
  <c r="R42" i="29"/>
  <c r="Q42" i="29"/>
  <c r="Q179" i="29"/>
  <c r="S179" i="29"/>
  <c r="R179" i="29"/>
  <c r="Q143" i="29"/>
  <c r="S143" i="29"/>
  <c r="R143" i="29"/>
  <c r="Q107" i="29"/>
  <c r="S107" i="29"/>
  <c r="R107" i="29"/>
  <c r="Q71" i="29"/>
  <c r="S71" i="29"/>
  <c r="R71" i="29"/>
  <c r="Q226" i="29"/>
  <c r="S226" i="29"/>
  <c r="R226" i="29"/>
  <c r="S76" i="29"/>
  <c r="R76" i="29"/>
  <c r="Q76" i="29"/>
  <c r="S202" i="29"/>
  <c r="R202" i="29"/>
  <c r="Q202" i="29"/>
  <c r="S166" i="29"/>
  <c r="R166" i="29"/>
  <c r="Q166" i="29"/>
  <c r="S130" i="29"/>
  <c r="R130" i="29"/>
  <c r="Q130" i="29"/>
  <c r="S88" i="29"/>
  <c r="R88" i="29"/>
  <c r="Q88" i="29"/>
  <c r="S189" i="29"/>
  <c r="R189" i="29"/>
  <c r="Q189" i="29"/>
  <c r="S153" i="29"/>
  <c r="R153" i="29"/>
  <c r="Q153" i="29"/>
  <c r="S117" i="29"/>
  <c r="R117" i="29"/>
  <c r="Q117" i="29"/>
  <c r="S81" i="29"/>
  <c r="R81" i="29"/>
  <c r="Q81" i="29"/>
  <c r="S45" i="29"/>
  <c r="R45" i="29"/>
  <c r="Q45" i="29"/>
  <c r="Q232" i="29"/>
  <c r="O38" i="29"/>
  <c r="O34" i="29"/>
  <c r="O30" i="29"/>
  <c r="O26" i="29"/>
  <c r="O22" i="29"/>
  <c r="O18" i="29"/>
  <c r="O14" i="29"/>
  <c r="O10" i="29"/>
  <c r="O6" i="29"/>
  <c r="O35" i="29"/>
  <c r="O31" i="29"/>
  <c r="O23" i="29"/>
  <c r="O19" i="29"/>
  <c r="O3" i="29"/>
  <c r="O41" i="29"/>
  <c r="O37" i="29"/>
  <c r="O33" i="29"/>
  <c r="O29" i="29"/>
  <c r="O25" i="29"/>
  <c r="O21" i="29"/>
  <c r="O17" i="29"/>
  <c r="O13" i="29"/>
  <c r="O9" i="29"/>
  <c r="O5" i="29"/>
  <c r="O39" i="29"/>
  <c r="O27" i="29"/>
  <c r="O15" i="29"/>
  <c r="O11" i="29"/>
  <c r="O7" i="29"/>
  <c r="O40" i="29"/>
  <c r="O36" i="29"/>
  <c r="O32" i="29"/>
  <c r="O28" i="29"/>
  <c r="O24" i="29"/>
  <c r="O20" i="29"/>
  <c r="O16" i="29"/>
  <c r="O12" i="29"/>
  <c r="O8" i="29"/>
  <c r="O4" i="29"/>
  <c r="S8" i="29" l="1"/>
  <c r="Q8" i="29"/>
  <c r="R8" i="29"/>
  <c r="R21" i="29"/>
  <c r="Q21" i="29"/>
  <c r="S21" i="29"/>
  <c r="S10" i="29"/>
  <c r="Q10" i="29"/>
  <c r="R10" i="29"/>
  <c r="Q32" i="29"/>
  <c r="S32" i="29"/>
  <c r="R32" i="29"/>
  <c r="Q20" i="29"/>
  <c r="S20" i="29"/>
  <c r="R20" i="29"/>
  <c r="S7" i="29"/>
  <c r="R7" i="29"/>
  <c r="Q7" i="29"/>
  <c r="R9" i="29"/>
  <c r="S9" i="29"/>
  <c r="Q9" i="29"/>
  <c r="R33" i="29"/>
  <c r="Q33" i="29"/>
  <c r="S33" i="29"/>
  <c r="R31" i="29"/>
  <c r="S31" i="29"/>
  <c r="Q31" i="29"/>
  <c r="S22" i="29"/>
  <c r="Q22" i="29"/>
  <c r="R22" i="29"/>
  <c r="R27" i="29"/>
  <c r="Q27" i="29"/>
  <c r="S27" i="29"/>
  <c r="S3" i="29"/>
  <c r="R3" i="29"/>
  <c r="Q3" i="29"/>
  <c r="S34" i="29"/>
  <c r="R34" i="29"/>
  <c r="Q34" i="29"/>
  <c r="S12" i="29"/>
  <c r="R12" i="29"/>
  <c r="Q12" i="29"/>
  <c r="S36" i="29"/>
  <c r="R36" i="29"/>
  <c r="Q36" i="29"/>
  <c r="R39" i="29"/>
  <c r="Q39" i="29"/>
  <c r="S39" i="29"/>
  <c r="S25" i="29"/>
  <c r="Q25" i="29"/>
  <c r="R25" i="29"/>
  <c r="S19" i="29"/>
  <c r="Q19" i="29"/>
  <c r="R19" i="29"/>
  <c r="Q14" i="29"/>
  <c r="S14" i="29"/>
  <c r="R14" i="29"/>
  <c r="Q38" i="29"/>
  <c r="R38" i="29"/>
  <c r="S38" i="29"/>
  <c r="S16" i="29"/>
  <c r="R16" i="29"/>
  <c r="Q16" i="29"/>
  <c r="S40" i="29"/>
  <c r="Q40" i="29"/>
  <c r="R40" i="29"/>
  <c r="S5" i="29"/>
  <c r="R5" i="29"/>
  <c r="Q5" i="29"/>
  <c r="S29" i="29"/>
  <c r="R29" i="29"/>
  <c r="Q29" i="29"/>
  <c r="R23" i="29"/>
  <c r="S23" i="29"/>
  <c r="Q23" i="29"/>
  <c r="S18" i="29"/>
  <c r="Q18" i="29"/>
  <c r="R18" i="29"/>
  <c r="S24" i="29"/>
  <c r="R24" i="29"/>
  <c r="Q24" i="29"/>
  <c r="S11" i="29"/>
  <c r="R11" i="29"/>
  <c r="Q11" i="29"/>
  <c r="S13" i="29"/>
  <c r="R13" i="29"/>
  <c r="Q13" i="29"/>
  <c r="S37" i="29"/>
  <c r="R37" i="29"/>
  <c r="Q37" i="29"/>
  <c r="R35" i="29"/>
  <c r="S35" i="29"/>
  <c r="Q35" i="29"/>
  <c r="Q26" i="29"/>
  <c r="S26" i="29"/>
  <c r="R26" i="29"/>
  <c r="S4" i="29"/>
  <c r="R4" i="29"/>
  <c r="Q4" i="29"/>
  <c r="S28" i="29"/>
  <c r="R28" i="29"/>
  <c r="Q28" i="29"/>
  <c r="R15" i="29"/>
  <c r="Q15" i="29"/>
  <c r="S15" i="29"/>
  <c r="S17" i="29"/>
  <c r="R17" i="29"/>
  <c r="Q17" i="29"/>
  <c r="S6" i="29"/>
  <c r="R6" i="29"/>
  <c r="Q6" i="29"/>
  <c r="S30" i="29"/>
  <c r="R30" i="29"/>
  <c r="Q30" i="29"/>
  <c r="Q41" i="29"/>
  <c r="Q233" i="29" s="1"/>
  <c r="G13" i="2" s="1"/>
  <c r="R41" i="29"/>
  <c r="R233" i="29" s="1"/>
  <c r="E13" i="2" s="1"/>
  <c r="S41" i="29"/>
  <c r="S233" i="29" s="1"/>
  <c r="C13" i="2" s="1"/>
  <c r="K3" i="23" l="1"/>
  <c r="K4" i="23"/>
  <c r="K5" i="23"/>
  <c r="K6" i="23"/>
  <c r="K7" i="23"/>
  <c r="K8" i="23"/>
  <c r="K9" i="23"/>
  <c r="K10" i="23"/>
  <c r="K11" i="23"/>
  <c r="K12" i="23"/>
  <c r="K14" i="23"/>
  <c r="K15" i="23"/>
  <c r="K16" i="23"/>
  <c r="K17" i="23"/>
  <c r="K18" i="23"/>
  <c r="K19" i="23"/>
  <c r="K20" i="23"/>
  <c r="K21" i="23"/>
  <c r="K22" i="23"/>
  <c r="K23" i="23"/>
  <c r="K24" i="23"/>
  <c r="K26" i="23"/>
  <c r="K27" i="23"/>
  <c r="K28" i="23"/>
  <c r="K29" i="23"/>
  <c r="K30" i="23"/>
  <c r="K32" i="23"/>
  <c r="K33" i="23"/>
  <c r="K34" i="23"/>
  <c r="K35" i="23"/>
  <c r="K36" i="23"/>
  <c r="K37" i="23"/>
  <c r="K39" i="23"/>
  <c r="K40" i="23"/>
  <c r="K41" i="23"/>
  <c r="K43" i="23"/>
  <c r="K44" i="23"/>
  <c r="K45" i="23"/>
  <c r="K46" i="23"/>
  <c r="K47" i="23"/>
  <c r="K48" i="23"/>
  <c r="K49" i="23"/>
  <c r="K50" i="23"/>
  <c r="K2" i="23"/>
  <c r="F51" i="23"/>
  <c r="K51" i="23" s="1"/>
  <c r="E51" i="23"/>
  <c r="D51" i="23"/>
  <c r="F42" i="23"/>
  <c r="K42" i="23" s="1"/>
  <c r="E42" i="23"/>
  <c r="D42" i="23"/>
  <c r="F38" i="23"/>
  <c r="K38" i="23" s="1"/>
  <c r="E38" i="23"/>
  <c r="D38" i="23"/>
  <c r="F31" i="23"/>
  <c r="K31" i="23" s="1"/>
  <c r="E31" i="23"/>
  <c r="D31" i="23"/>
  <c r="F25" i="23"/>
  <c r="K25" i="23" s="1"/>
  <c r="E25" i="23"/>
  <c r="D25" i="23"/>
  <c r="F13" i="23"/>
  <c r="F52" i="23" s="1"/>
  <c r="B11" i="2" s="1"/>
  <c r="E13" i="23"/>
  <c r="D13" i="23"/>
  <c r="J50" i="23"/>
  <c r="I50" i="23"/>
  <c r="J49" i="23"/>
  <c r="I49" i="23"/>
  <c r="J48" i="23"/>
  <c r="I48" i="23"/>
  <c r="J47" i="23"/>
  <c r="I47" i="23"/>
  <c r="J46" i="23"/>
  <c r="I46" i="23"/>
  <c r="J45" i="23"/>
  <c r="I45" i="23"/>
  <c r="J44" i="23"/>
  <c r="I44" i="23"/>
  <c r="J43" i="23"/>
  <c r="J51" i="23" s="1"/>
  <c r="I43" i="23"/>
  <c r="I51" i="23" s="1"/>
  <c r="J41" i="23"/>
  <c r="I41" i="23"/>
  <c r="J40" i="23"/>
  <c r="I40" i="23"/>
  <c r="J39" i="23"/>
  <c r="I39" i="23"/>
  <c r="J37" i="23"/>
  <c r="I37" i="23"/>
  <c r="J36" i="23"/>
  <c r="I36" i="23"/>
  <c r="J35" i="23"/>
  <c r="I35" i="23"/>
  <c r="J34" i="23"/>
  <c r="I34" i="23"/>
  <c r="J33" i="23"/>
  <c r="I33" i="23"/>
  <c r="J32" i="23"/>
  <c r="I32" i="23"/>
  <c r="J30" i="23"/>
  <c r="I30" i="23"/>
  <c r="J29" i="23"/>
  <c r="I29" i="23"/>
  <c r="J28" i="23"/>
  <c r="I28" i="23"/>
  <c r="J27" i="23"/>
  <c r="I27" i="23"/>
  <c r="J26" i="23"/>
  <c r="I26" i="23"/>
  <c r="J24" i="23"/>
  <c r="I24" i="23"/>
  <c r="J23" i="23"/>
  <c r="I23" i="23"/>
  <c r="J22" i="23"/>
  <c r="I22" i="23"/>
  <c r="J21" i="23"/>
  <c r="I21" i="23"/>
  <c r="J20" i="23"/>
  <c r="I20" i="23"/>
  <c r="J19" i="23"/>
  <c r="I19" i="23"/>
  <c r="J18" i="23"/>
  <c r="I18" i="23"/>
  <c r="J17" i="23"/>
  <c r="I17" i="23"/>
  <c r="J16" i="23"/>
  <c r="I16" i="23"/>
  <c r="J15" i="23"/>
  <c r="I15" i="23"/>
  <c r="J14" i="23"/>
  <c r="I14" i="23"/>
  <c r="J12" i="23"/>
  <c r="I12" i="23"/>
  <c r="J11" i="23"/>
  <c r="I11" i="23"/>
  <c r="J10" i="23"/>
  <c r="I10" i="23"/>
  <c r="J9" i="23"/>
  <c r="I9" i="23"/>
  <c r="J8" i="23"/>
  <c r="I8" i="23"/>
  <c r="J7" i="23"/>
  <c r="I7" i="23"/>
  <c r="J6" i="23"/>
  <c r="I6" i="23"/>
  <c r="J5" i="23"/>
  <c r="I5" i="23"/>
  <c r="J4" i="23"/>
  <c r="I4" i="23"/>
  <c r="J3" i="23"/>
  <c r="I3" i="23"/>
  <c r="J2" i="23"/>
  <c r="I2" i="23"/>
  <c r="O998" i="22"/>
  <c r="N998" i="22"/>
  <c r="M998" i="22"/>
  <c r="J998" i="22"/>
  <c r="I998" i="22"/>
  <c r="H998" i="22"/>
  <c r="O993" i="22"/>
  <c r="N993" i="22"/>
  <c r="M993" i="22"/>
  <c r="J993" i="22"/>
  <c r="I993" i="22"/>
  <c r="H993" i="22"/>
  <c r="O987" i="22"/>
  <c r="N987" i="22"/>
  <c r="M987" i="22"/>
  <c r="J987" i="22"/>
  <c r="I987" i="22"/>
  <c r="H987" i="22"/>
  <c r="O985" i="22"/>
  <c r="N985" i="22"/>
  <c r="M985" i="22"/>
  <c r="J985" i="22"/>
  <c r="I985" i="22"/>
  <c r="H985" i="22"/>
  <c r="O976" i="22"/>
  <c r="N976" i="22"/>
  <c r="M976" i="22"/>
  <c r="J976" i="22"/>
  <c r="I976" i="22"/>
  <c r="H976" i="22"/>
  <c r="O974" i="22"/>
  <c r="N974" i="22"/>
  <c r="M974" i="22"/>
  <c r="J974" i="22"/>
  <c r="I974" i="22"/>
  <c r="H974" i="22"/>
  <c r="O965" i="22"/>
  <c r="N965" i="22"/>
  <c r="M965" i="22"/>
  <c r="J965" i="22"/>
  <c r="I965" i="22"/>
  <c r="H965" i="22"/>
  <c r="O961" i="22"/>
  <c r="N961" i="22"/>
  <c r="M961" i="22"/>
  <c r="J961" i="22"/>
  <c r="I961" i="22"/>
  <c r="H961" i="22"/>
  <c r="O959" i="22"/>
  <c r="N959" i="22"/>
  <c r="M959" i="22"/>
  <c r="J959" i="22"/>
  <c r="I959" i="22"/>
  <c r="H959" i="22"/>
  <c r="O953" i="22"/>
  <c r="N953" i="22"/>
  <c r="M953" i="22"/>
  <c r="J953" i="22"/>
  <c r="I953" i="22"/>
  <c r="H953" i="22"/>
  <c r="O951" i="22"/>
  <c r="N951" i="22"/>
  <c r="M951" i="22"/>
  <c r="J951" i="22"/>
  <c r="I951" i="22"/>
  <c r="H951" i="22"/>
  <c r="O943" i="22"/>
  <c r="N943" i="22"/>
  <c r="M943" i="22"/>
  <c r="J943" i="22"/>
  <c r="I943" i="22"/>
  <c r="H943" i="22"/>
  <c r="O937" i="22"/>
  <c r="N937" i="22"/>
  <c r="M937" i="22"/>
  <c r="J937" i="22"/>
  <c r="I937" i="22"/>
  <c r="H937" i="22"/>
  <c r="O930" i="22"/>
  <c r="N930" i="22"/>
  <c r="M930" i="22"/>
  <c r="J930" i="22"/>
  <c r="I930" i="22"/>
  <c r="H930" i="22"/>
  <c r="O928" i="22"/>
  <c r="N928" i="22"/>
  <c r="M928" i="22"/>
  <c r="J928" i="22"/>
  <c r="I928" i="22"/>
  <c r="H928" i="22"/>
  <c r="O926" i="22"/>
  <c r="N926" i="22"/>
  <c r="M926" i="22"/>
  <c r="J926" i="22"/>
  <c r="I926" i="22"/>
  <c r="H926" i="22"/>
  <c r="O924" i="22"/>
  <c r="N924" i="22"/>
  <c r="M924" i="22"/>
  <c r="J924" i="22"/>
  <c r="I924" i="22"/>
  <c r="H924" i="22"/>
  <c r="O916" i="22"/>
  <c r="N916" i="22"/>
  <c r="M916" i="22"/>
  <c r="J916" i="22"/>
  <c r="I916" i="22"/>
  <c r="H916" i="22"/>
  <c r="O914" i="22"/>
  <c r="N914" i="22"/>
  <c r="M914" i="22"/>
  <c r="J914" i="22"/>
  <c r="I914" i="22"/>
  <c r="H914" i="22"/>
  <c r="O911" i="22"/>
  <c r="N911" i="22"/>
  <c r="M911" i="22"/>
  <c r="J911" i="22"/>
  <c r="I911" i="22"/>
  <c r="H911" i="22"/>
  <c r="O906" i="22"/>
  <c r="N906" i="22"/>
  <c r="M906" i="22"/>
  <c r="J906" i="22"/>
  <c r="I906" i="22"/>
  <c r="H906" i="22"/>
  <c r="O900" i="22"/>
  <c r="N900" i="22"/>
  <c r="M900" i="22"/>
  <c r="J900" i="22"/>
  <c r="I900" i="22"/>
  <c r="H900" i="22"/>
  <c r="O888" i="22"/>
  <c r="N888" i="22"/>
  <c r="M888" i="22"/>
  <c r="J888" i="22"/>
  <c r="I888" i="22"/>
  <c r="H888" i="22"/>
  <c r="O885" i="22"/>
  <c r="N885" i="22"/>
  <c r="M885" i="22"/>
  <c r="J885" i="22"/>
  <c r="I885" i="22"/>
  <c r="H885" i="22"/>
  <c r="O878" i="22"/>
  <c r="N878" i="22"/>
  <c r="M878" i="22"/>
  <c r="J878" i="22"/>
  <c r="I878" i="22"/>
  <c r="H878" i="22"/>
  <c r="O874" i="22"/>
  <c r="N874" i="22"/>
  <c r="M874" i="22"/>
  <c r="J874" i="22"/>
  <c r="I874" i="22"/>
  <c r="H874" i="22"/>
  <c r="O872" i="22"/>
  <c r="N872" i="22"/>
  <c r="M872" i="22"/>
  <c r="J872" i="22"/>
  <c r="I872" i="22"/>
  <c r="H872" i="22"/>
  <c r="O870" i="22"/>
  <c r="N870" i="22"/>
  <c r="M870" i="22"/>
  <c r="J870" i="22"/>
  <c r="I870" i="22"/>
  <c r="H870" i="22"/>
  <c r="O866" i="22"/>
  <c r="N866" i="22"/>
  <c r="M866" i="22"/>
  <c r="J866" i="22"/>
  <c r="I866" i="22"/>
  <c r="H866" i="22"/>
  <c r="O853" i="22"/>
  <c r="N853" i="22"/>
  <c r="M853" i="22"/>
  <c r="J853" i="22"/>
  <c r="I853" i="22"/>
  <c r="H853" i="22"/>
  <c r="O813" i="22"/>
  <c r="N813" i="22"/>
  <c r="M813" i="22"/>
  <c r="J813" i="22"/>
  <c r="I813" i="22"/>
  <c r="H813" i="22"/>
  <c r="O804" i="22"/>
  <c r="N804" i="22"/>
  <c r="M804" i="22"/>
  <c r="J804" i="22"/>
  <c r="I804" i="22"/>
  <c r="H804" i="22"/>
  <c r="O801" i="22"/>
  <c r="N801" i="22"/>
  <c r="M801" i="22"/>
  <c r="J801" i="22"/>
  <c r="I801" i="22"/>
  <c r="H801" i="22"/>
  <c r="O798" i="22"/>
  <c r="N798" i="22"/>
  <c r="M798" i="22"/>
  <c r="J798" i="22"/>
  <c r="I798" i="22"/>
  <c r="H798" i="22"/>
  <c r="O796" i="22"/>
  <c r="N796" i="22"/>
  <c r="M796" i="22"/>
  <c r="J796" i="22"/>
  <c r="I796" i="22"/>
  <c r="H796" i="22"/>
  <c r="O790" i="22"/>
  <c r="N790" i="22"/>
  <c r="M790" i="22"/>
  <c r="J790" i="22"/>
  <c r="I790" i="22"/>
  <c r="H790" i="22"/>
  <c r="O786" i="22"/>
  <c r="N786" i="22"/>
  <c r="M786" i="22"/>
  <c r="J786" i="22"/>
  <c r="I786" i="22"/>
  <c r="H786" i="22"/>
  <c r="O782" i="22"/>
  <c r="N782" i="22"/>
  <c r="M782" i="22"/>
  <c r="J782" i="22"/>
  <c r="I782" i="22"/>
  <c r="H782" i="22"/>
  <c r="O778" i="22"/>
  <c r="N778" i="22"/>
  <c r="M778" i="22"/>
  <c r="J778" i="22"/>
  <c r="I778" i="22"/>
  <c r="H778" i="22"/>
  <c r="O772" i="22"/>
  <c r="N772" i="22"/>
  <c r="M772" i="22"/>
  <c r="J772" i="22"/>
  <c r="I772" i="22"/>
  <c r="H772" i="22"/>
  <c r="O763" i="22"/>
  <c r="N763" i="22"/>
  <c r="M763" i="22"/>
  <c r="J763" i="22"/>
  <c r="I763" i="22"/>
  <c r="H763" i="22"/>
  <c r="O751" i="22"/>
  <c r="N751" i="22"/>
  <c r="M751" i="22"/>
  <c r="J751" i="22"/>
  <c r="I751" i="22"/>
  <c r="H751" i="22"/>
  <c r="O747" i="22"/>
  <c r="N747" i="22"/>
  <c r="M747" i="22"/>
  <c r="J747" i="22"/>
  <c r="I747" i="22"/>
  <c r="H747" i="22"/>
  <c r="O737" i="22"/>
  <c r="N737" i="22"/>
  <c r="M737" i="22"/>
  <c r="J737" i="22"/>
  <c r="I737" i="22"/>
  <c r="H737" i="22"/>
  <c r="O735" i="22"/>
  <c r="N735" i="22"/>
  <c r="M735" i="22"/>
  <c r="J735" i="22"/>
  <c r="I735" i="22"/>
  <c r="H735" i="22"/>
  <c r="O730" i="22"/>
  <c r="N730" i="22"/>
  <c r="M730" i="22"/>
  <c r="J730" i="22"/>
  <c r="I730" i="22"/>
  <c r="H730" i="22"/>
  <c r="O726" i="22"/>
  <c r="N726" i="22"/>
  <c r="M726" i="22"/>
  <c r="J726" i="22"/>
  <c r="I726" i="22"/>
  <c r="H726" i="22"/>
  <c r="O724" i="22"/>
  <c r="N724" i="22"/>
  <c r="M724" i="22"/>
  <c r="J724" i="22"/>
  <c r="I724" i="22"/>
  <c r="H724" i="22"/>
  <c r="O722" i="22"/>
  <c r="N722" i="22"/>
  <c r="M722" i="22"/>
  <c r="J722" i="22"/>
  <c r="I722" i="22"/>
  <c r="H722" i="22"/>
  <c r="O715" i="22"/>
  <c r="N715" i="22"/>
  <c r="M715" i="22"/>
  <c r="J715" i="22"/>
  <c r="I715" i="22"/>
  <c r="H715" i="22"/>
  <c r="O708" i="22"/>
  <c r="N708" i="22"/>
  <c r="M708" i="22"/>
  <c r="J708" i="22"/>
  <c r="I708" i="22"/>
  <c r="H708" i="22"/>
  <c r="O702" i="22"/>
  <c r="N702" i="22"/>
  <c r="M702" i="22"/>
  <c r="J702" i="22"/>
  <c r="I702" i="22"/>
  <c r="H702" i="22"/>
  <c r="O661" i="22"/>
  <c r="N661" i="22"/>
  <c r="M661" i="22"/>
  <c r="J661" i="22"/>
  <c r="I661" i="22"/>
  <c r="H661" i="22"/>
  <c r="O650" i="22"/>
  <c r="N650" i="22"/>
  <c r="M650" i="22"/>
  <c r="J650" i="22"/>
  <c r="I650" i="22"/>
  <c r="H650" i="22"/>
  <c r="O642" i="22"/>
  <c r="N642" i="22"/>
  <c r="M642" i="22"/>
  <c r="J642" i="22"/>
  <c r="I642" i="22"/>
  <c r="H642" i="22"/>
  <c r="O639" i="22"/>
  <c r="N639" i="22"/>
  <c r="M639" i="22"/>
  <c r="J639" i="22"/>
  <c r="I639" i="22"/>
  <c r="H639" i="22"/>
  <c r="O637" i="22"/>
  <c r="N637" i="22"/>
  <c r="M637" i="22"/>
  <c r="J637" i="22"/>
  <c r="I637" i="22"/>
  <c r="H637" i="22"/>
  <c r="O635" i="22"/>
  <c r="N635" i="22"/>
  <c r="M635" i="22"/>
  <c r="J635" i="22"/>
  <c r="I635" i="22"/>
  <c r="H635" i="22"/>
  <c r="O611" i="22"/>
  <c r="N611" i="22"/>
  <c r="M611" i="22"/>
  <c r="J611" i="22"/>
  <c r="I611" i="22"/>
  <c r="H611" i="22"/>
  <c r="O609" i="22"/>
  <c r="N609" i="22"/>
  <c r="M609" i="22"/>
  <c r="J609" i="22"/>
  <c r="I609" i="22"/>
  <c r="H609" i="22"/>
  <c r="O606" i="22"/>
  <c r="N606" i="22"/>
  <c r="M606" i="22"/>
  <c r="J606" i="22"/>
  <c r="I606" i="22"/>
  <c r="H606" i="22"/>
  <c r="O600" i="22"/>
  <c r="N600" i="22"/>
  <c r="M600" i="22"/>
  <c r="J600" i="22"/>
  <c r="I600" i="22"/>
  <c r="H600" i="22"/>
  <c r="O591" i="22"/>
  <c r="N591" i="22"/>
  <c r="M591" i="22"/>
  <c r="J591" i="22"/>
  <c r="I591" i="22"/>
  <c r="H591" i="22"/>
  <c r="O586" i="22"/>
  <c r="N586" i="22"/>
  <c r="M586" i="22"/>
  <c r="J586" i="22"/>
  <c r="I586" i="22"/>
  <c r="H586" i="22"/>
  <c r="O584" i="22"/>
  <c r="N584" i="22"/>
  <c r="M584" i="22"/>
  <c r="J584" i="22"/>
  <c r="I584" i="22"/>
  <c r="H584" i="22"/>
  <c r="O581" i="22"/>
  <c r="N581" i="22"/>
  <c r="M581" i="22"/>
  <c r="J581" i="22"/>
  <c r="I581" i="22"/>
  <c r="H581" i="22"/>
  <c r="O577" i="22"/>
  <c r="N577" i="22"/>
  <c r="M577" i="22"/>
  <c r="J577" i="22"/>
  <c r="I577" i="22"/>
  <c r="H577" i="22"/>
  <c r="O540" i="22"/>
  <c r="N540" i="22"/>
  <c r="M540" i="22"/>
  <c r="J540" i="22"/>
  <c r="I540" i="22"/>
  <c r="H540" i="22"/>
  <c r="O526" i="22"/>
  <c r="N526" i="22"/>
  <c r="M526" i="22"/>
  <c r="J526" i="22"/>
  <c r="I526" i="22"/>
  <c r="H526" i="22"/>
  <c r="O521" i="22"/>
  <c r="N521" i="22"/>
  <c r="M521" i="22"/>
  <c r="J521" i="22"/>
  <c r="I521" i="22"/>
  <c r="H521" i="22"/>
  <c r="O519" i="22"/>
  <c r="N519" i="22"/>
  <c r="M519" i="22"/>
  <c r="J519" i="22"/>
  <c r="I519" i="22"/>
  <c r="H519" i="22"/>
  <c r="O513" i="22"/>
  <c r="N513" i="22"/>
  <c r="M513" i="22"/>
  <c r="J513" i="22"/>
  <c r="I513" i="22"/>
  <c r="H513" i="22"/>
  <c r="O506" i="22"/>
  <c r="N506" i="22"/>
  <c r="M506" i="22"/>
  <c r="J506" i="22"/>
  <c r="I506" i="22"/>
  <c r="H506" i="22"/>
  <c r="O501" i="22"/>
  <c r="N501" i="22"/>
  <c r="M501" i="22"/>
  <c r="J501" i="22"/>
  <c r="I501" i="22"/>
  <c r="H501" i="22"/>
  <c r="O499" i="22"/>
  <c r="N499" i="22"/>
  <c r="M499" i="22"/>
  <c r="J499" i="22"/>
  <c r="I499" i="22"/>
  <c r="H499" i="22"/>
  <c r="O495" i="22"/>
  <c r="N495" i="22"/>
  <c r="M495" i="22"/>
  <c r="J495" i="22"/>
  <c r="I495" i="22"/>
  <c r="H495" i="22"/>
  <c r="O493" i="22"/>
  <c r="N493" i="22"/>
  <c r="M493" i="22"/>
  <c r="J493" i="22"/>
  <c r="I493" i="22"/>
  <c r="H493" i="22"/>
  <c r="O490" i="22"/>
  <c r="N490" i="22"/>
  <c r="M490" i="22"/>
  <c r="J490" i="22"/>
  <c r="I490" i="22"/>
  <c r="H490" i="22"/>
  <c r="O486" i="22"/>
  <c r="N486" i="22"/>
  <c r="M486" i="22"/>
  <c r="J486" i="22"/>
  <c r="I486" i="22"/>
  <c r="H486" i="22"/>
  <c r="O479" i="22"/>
  <c r="N479" i="22"/>
  <c r="M479" i="22"/>
  <c r="J479" i="22"/>
  <c r="I479" i="22"/>
  <c r="H479" i="22"/>
  <c r="O465" i="22"/>
  <c r="N465" i="22"/>
  <c r="M465" i="22"/>
  <c r="J465" i="22"/>
  <c r="I465" i="22"/>
  <c r="H465" i="22"/>
  <c r="O456" i="22"/>
  <c r="N456" i="22"/>
  <c r="M456" i="22"/>
  <c r="J456" i="22"/>
  <c r="I456" i="22"/>
  <c r="H456" i="22"/>
  <c r="O451" i="22"/>
  <c r="N451" i="22"/>
  <c r="M451" i="22"/>
  <c r="J451" i="22"/>
  <c r="I451" i="22"/>
  <c r="H451" i="22"/>
  <c r="O448" i="22"/>
  <c r="N448" i="22"/>
  <c r="M448" i="22"/>
  <c r="J448" i="22"/>
  <c r="I448" i="22"/>
  <c r="H448" i="22"/>
  <c r="O445" i="22"/>
  <c r="N445" i="22"/>
  <c r="M445" i="22"/>
  <c r="J445" i="22"/>
  <c r="I445" i="22"/>
  <c r="H445" i="22"/>
  <c r="O439" i="22"/>
  <c r="N439" i="22"/>
  <c r="M439" i="22"/>
  <c r="J439" i="22"/>
  <c r="I439" i="22"/>
  <c r="H439" i="22"/>
  <c r="O433" i="22"/>
  <c r="N433" i="22"/>
  <c r="M433" i="22"/>
  <c r="J433" i="22"/>
  <c r="I433" i="22"/>
  <c r="H433" i="22"/>
  <c r="O430" i="22"/>
  <c r="N430" i="22"/>
  <c r="M430" i="22"/>
  <c r="J430" i="22"/>
  <c r="I430" i="22"/>
  <c r="H430" i="22"/>
  <c r="O426" i="22"/>
  <c r="N426" i="22"/>
  <c r="M426" i="22"/>
  <c r="J426" i="22"/>
  <c r="I426" i="22"/>
  <c r="H426" i="22"/>
  <c r="O422" i="22"/>
  <c r="N422" i="22"/>
  <c r="M422" i="22"/>
  <c r="J422" i="22"/>
  <c r="I422" i="22"/>
  <c r="H422" i="22"/>
  <c r="O418" i="22"/>
  <c r="N418" i="22"/>
  <c r="M418" i="22"/>
  <c r="J418" i="22"/>
  <c r="I418" i="22"/>
  <c r="H418" i="22"/>
  <c r="O416" i="22"/>
  <c r="N416" i="22"/>
  <c r="M416" i="22"/>
  <c r="J416" i="22"/>
  <c r="I416" i="22"/>
  <c r="H416" i="22"/>
  <c r="O412" i="22"/>
  <c r="N412" i="22"/>
  <c r="M412" i="22"/>
  <c r="J412" i="22"/>
  <c r="I412" i="22"/>
  <c r="H412" i="22"/>
  <c r="O409" i="22"/>
  <c r="N409" i="22"/>
  <c r="M409" i="22"/>
  <c r="J409" i="22"/>
  <c r="I409" i="22"/>
  <c r="H409" i="22"/>
  <c r="O405" i="22"/>
  <c r="N405" i="22"/>
  <c r="M405" i="22"/>
  <c r="J405" i="22"/>
  <c r="I405" i="22"/>
  <c r="H405" i="22"/>
  <c r="O400" i="22"/>
  <c r="N400" i="22"/>
  <c r="M400" i="22"/>
  <c r="J400" i="22"/>
  <c r="I400" i="22"/>
  <c r="H400" i="22"/>
  <c r="O376" i="22"/>
  <c r="N376" i="22"/>
  <c r="M376" i="22"/>
  <c r="J376" i="22"/>
  <c r="I376" i="22"/>
  <c r="H376" i="22"/>
  <c r="O371" i="22"/>
  <c r="N371" i="22"/>
  <c r="M371" i="22"/>
  <c r="J371" i="22"/>
  <c r="I371" i="22"/>
  <c r="H371" i="22"/>
  <c r="O367" i="22"/>
  <c r="N367" i="22"/>
  <c r="M367" i="22"/>
  <c r="J367" i="22"/>
  <c r="I367" i="22"/>
  <c r="H367" i="22"/>
  <c r="O364" i="22"/>
  <c r="N364" i="22"/>
  <c r="M364" i="22"/>
  <c r="J364" i="22"/>
  <c r="I364" i="22"/>
  <c r="H364" i="22"/>
  <c r="O361" i="22"/>
  <c r="N361" i="22"/>
  <c r="M361" i="22"/>
  <c r="J361" i="22"/>
  <c r="I361" i="22"/>
  <c r="H361" i="22"/>
  <c r="O359" i="22"/>
  <c r="N359" i="22"/>
  <c r="M359" i="22"/>
  <c r="J359" i="22"/>
  <c r="I359" i="22"/>
  <c r="H359" i="22"/>
  <c r="O354" i="22"/>
  <c r="N354" i="22"/>
  <c r="M354" i="22"/>
  <c r="J354" i="22"/>
  <c r="I354" i="22"/>
  <c r="H354" i="22"/>
  <c r="O350" i="22"/>
  <c r="N350" i="22"/>
  <c r="M350" i="22"/>
  <c r="J350" i="22"/>
  <c r="I350" i="22"/>
  <c r="H350" i="22"/>
  <c r="O348" i="22"/>
  <c r="N348" i="22"/>
  <c r="M348" i="22"/>
  <c r="J348" i="22"/>
  <c r="I348" i="22"/>
  <c r="H348" i="22"/>
  <c r="O336" i="22"/>
  <c r="N336" i="22"/>
  <c r="M336" i="22"/>
  <c r="J336" i="22"/>
  <c r="I336" i="22"/>
  <c r="H336" i="22"/>
  <c r="O325" i="22"/>
  <c r="N325" i="22"/>
  <c r="M325" i="22"/>
  <c r="J325" i="22"/>
  <c r="I325" i="22"/>
  <c r="H325" i="22"/>
  <c r="O317" i="22"/>
  <c r="N317" i="22"/>
  <c r="M317" i="22"/>
  <c r="J317" i="22"/>
  <c r="I317" i="22"/>
  <c r="H317" i="22"/>
  <c r="O310" i="22"/>
  <c r="N310" i="22"/>
  <c r="M310" i="22"/>
  <c r="J310" i="22"/>
  <c r="I310" i="22"/>
  <c r="H310" i="22"/>
  <c r="O307" i="22"/>
  <c r="N307" i="22"/>
  <c r="M307" i="22"/>
  <c r="J307" i="22"/>
  <c r="I307" i="22"/>
  <c r="H307" i="22"/>
  <c r="O292" i="22"/>
  <c r="N292" i="22"/>
  <c r="M292" i="22"/>
  <c r="J292" i="22"/>
  <c r="I292" i="22"/>
  <c r="H292" i="22"/>
  <c r="O289" i="22"/>
  <c r="N289" i="22"/>
  <c r="M289" i="22"/>
  <c r="J289" i="22"/>
  <c r="I289" i="22"/>
  <c r="H289" i="22"/>
  <c r="O284" i="22"/>
  <c r="N284" i="22"/>
  <c r="M284" i="22"/>
  <c r="J284" i="22"/>
  <c r="I284" i="22"/>
  <c r="H284" i="22"/>
  <c r="O278" i="22"/>
  <c r="N278" i="22"/>
  <c r="M278" i="22"/>
  <c r="J278" i="22"/>
  <c r="I278" i="22"/>
  <c r="H278" i="22"/>
  <c r="O267" i="22"/>
  <c r="N267" i="22"/>
  <c r="M267" i="22"/>
  <c r="J267" i="22"/>
  <c r="I267" i="22"/>
  <c r="H267" i="22"/>
  <c r="O260" i="22"/>
  <c r="N260" i="22"/>
  <c r="M260" i="22"/>
  <c r="J260" i="22"/>
  <c r="I260" i="22"/>
  <c r="H260" i="22"/>
  <c r="O253" i="22"/>
  <c r="N253" i="22"/>
  <c r="M253" i="22"/>
  <c r="J253" i="22"/>
  <c r="I253" i="22"/>
  <c r="H253" i="22"/>
  <c r="O250" i="22"/>
  <c r="N250" i="22"/>
  <c r="M250" i="22"/>
  <c r="J250" i="22"/>
  <c r="I250" i="22"/>
  <c r="H250" i="22"/>
  <c r="O241" i="22"/>
  <c r="N241" i="22"/>
  <c r="M241" i="22"/>
  <c r="J241" i="22"/>
  <c r="I241" i="22"/>
  <c r="H241" i="22"/>
  <c r="O224" i="22"/>
  <c r="N224" i="22"/>
  <c r="M224" i="22"/>
  <c r="J224" i="22"/>
  <c r="I224" i="22"/>
  <c r="H224" i="22"/>
  <c r="O221" i="22"/>
  <c r="N221" i="22"/>
  <c r="M221" i="22"/>
  <c r="J221" i="22"/>
  <c r="I221" i="22"/>
  <c r="H221" i="22"/>
  <c r="O201" i="22"/>
  <c r="N201" i="22"/>
  <c r="M201" i="22"/>
  <c r="J201" i="22"/>
  <c r="I201" i="22"/>
  <c r="H201" i="22"/>
  <c r="O199" i="22"/>
  <c r="N199" i="22"/>
  <c r="M199" i="22"/>
  <c r="J199" i="22"/>
  <c r="I199" i="22"/>
  <c r="H199" i="22"/>
  <c r="O197" i="22"/>
  <c r="N197" i="22"/>
  <c r="M197" i="22"/>
  <c r="J197" i="22"/>
  <c r="I197" i="22"/>
  <c r="H197" i="22"/>
  <c r="O191" i="22"/>
  <c r="N191" i="22"/>
  <c r="M191" i="22"/>
  <c r="J191" i="22"/>
  <c r="I191" i="22"/>
  <c r="H191" i="22"/>
  <c r="O187" i="22"/>
  <c r="N187" i="22"/>
  <c r="M187" i="22"/>
  <c r="J187" i="22"/>
  <c r="I187" i="22"/>
  <c r="H187" i="22"/>
  <c r="O183" i="22"/>
  <c r="N183" i="22"/>
  <c r="M183" i="22"/>
  <c r="J183" i="22"/>
  <c r="I183" i="22"/>
  <c r="H183" i="22"/>
  <c r="O181" i="22"/>
  <c r="N181" i="22"/>
  <c r="M181" i="22"/>
  <c r="J181" i="22"/>
  <c r="I181" i="22"/>
  <c r="H181" i="22"/>
  <c r="O171" i="22"/>
  <c r="N171" i="22"/>
  <c r="M171" i="22"/>
  <c r="J171" i="22"/>
  <c r="I171" i="22"/>
  <c r="H171" i="22"/>
  <c r="O137" i="22"/>
  <c r="N137" i="22"/>
  <c r="M137" i="22"/>
  <c r="J137" i="22"/>
  <c r="I137" i="22"/>
  <c r="H137" i="22"/>
  <c r="O101" i="22"/>
  <c r="N101" i="22"/>
  <c r="M101" i="22"/>
  <c r="J101" i="22"/>
  <c r="I101" i="22"/>
  <c r="H101" i="22"/>
  <c r="O85" i="22"/>
  <c r="N85" i="22"/>
  <c r="M85" i="22"/>
  <c r="J85" i="22"/>
  <c r="I85" i="22"/>
  <c r="H85" i="22"/>
  <c r="O71" i="22"/>
  <c r="N71" i="22"/>
  <c r="M71" i="22"/>
  <c r="J71" i="22"/>
  <c r="I71" i="22"/>
  <c r="H71" i="22"/>
  <c r="O69" i="22"/>
  <c r="N69" i="22"/>
  <c r="M69" i="22"/>
  <c r="J69" i="22"/>
  <c r="I69" i="22"/>
  <c r="H69" i="22"/>
  <c r="O64" i="22"/>
  <c r="N64" i="22"/>
  <c r="M64" i="22"/>
  <c r="J64" i="22"/>
  <c r="I64" i="22"/>
  <c r="H64" i="22"/>
  <c r="O49" i="22"/>
  <c r="N49" i="22"/>
  <c r="M49" i="22"/>
  <c r="J49" i="22"/>
  <c r="I49" i="22"/>
  <c r="H49" i="22"/>
  <c r="O39" i="22"/>
  <c r="N39" i="22"/>
  <c r="M39" i="22"/>
  <c r="J39" i="22"/>
  <c r="I39" i="22"/>
  <c r="H39" i="22"/>
  <c r="O26" i="22"/>
  <c r="N26" i="22"/>
  <c r="M26" i="22"/>
  <c r="J26" i="22"/>
  <c r="I26" i="22"/>
  <c r="H26" i="22"/>
  <c r="O23" i="22"/>
  <c r="N23" i="22"/>
  <c r="M23" i="22"/>
  <c r="J23" i="22"/>
  <c r="I23" i="22"/>
  <c r="H23" i="22"/>
  <c r="O15" i="22"/>
  <c r="N15" i="22"/>
  <c r="M15" i="22"/>
  <c r="J15" i="22"/>
  <c r="I15" i="22"/>
  <c r="H15" i="22"/>
  <c r="O13" i="22"/>
  <c r="N13" i="22"/>
  <c r="M13" i="22"/>
  <c r="J13" i="22"/>
  <c r="I13" i="22"/>
  <c r="H13" i="22"/>
  <c r="O7" i="22"/>
  <c r="N7" i="22"/>
  <c r="M7" i="22"/>
  <c r="M999" i="22" s="1"/>
  <c r="G9" i="2" s="1"/>
  <c r="J7" i="22"/>
  <c r="J999" i="22" s="1"/>
  <c r="B9" i="2" s="1"/>
  <c r="I7" i="22"/>
  <c r="H7" i="22"/>
  <c r="D52" i="23" l="1"/>
  <c r="F11" i="2" s="1"/>
  <c r="E52" i="23"/>
  <c r="D11" i="2" s="1"/>
  <c r="H999" i="22"/>
  <c r="F9" i="2" s="1"/>
  <c r="N999" i="22"/>
  <c r="E9" i="2" s="1"/>
  <c r="I999" i="22"/>
  <c r="O999" i="22"/>
  <c r="I25" i="23"/>
  <c r="I31" i="23"/>
  <c r="I42" i="23"/>
  <c r="J42" i="23"/>
  <c r="I38" i="23"/>
  <c r="K13" i="23"/>
  <c r="K52" i="23" s="1"/>
  <c r="C11" i="2" s="1"/>
  <c r="J25" i="23"/>
  <c r="J31" i="23"/>
  <c r="J38" i="23"/>
  <c r="J13" i="23"/>
  <c r="I13" i="23"/>
  <c r="I52" i="23" s="1"/>
  <c r="G11" i="2" s="1"/>
  <c r="C9" i="2" l="1"/>
  <c r="C14" i="2" s="1"/>
  <c r="D9" i="2"/>
  <c r="D14" i="2" s="1"/>
  <c r="D23" i="37" s="1"/>
  <c r="D25" i="37" s="1"/>
  <c r="J52" i="23"/>
  <c r="E11" i="2" s="1"/>
  <c r="D13" i="37" l="1"/>
  <c r="D39" i="37" s="1"/>
  <c r="D40" i="37" s="1"/>
  <c r="C14" i="7" s="1"/>
  <c r="B11" i="21" s="1"/>
  <c r="D27" i="37"/>
  <c r="D29" i="37" s="1"/>
  <c r="D30" i="37" s="1"/>
  <c r="D41" i="37" l="1"/>
  <c r="E14" i="2"/>
  <c r="D31" i="37" s="1"/>
  <c r="G14" i="2"/>
  <c r="D42" i="37" l="1"/>
  <c r="D14" i="7"/>
  <c r="C11" i="21" s="1"/>
  <c r="B14" i="2"/>
  <c r="F14" i="2"/>
  <c r="D5" i="37" l="1"/>
  <c r="D7" i="37" s="1"/>
  <c r="C14" i="21"/>
  <c r="B14" i="21"/>
  <c r="D9" i="37" l="1"/>
  <c r="D14" i="37" l="1"/>
  <c r="D11" i="37"/>
  <c r="D12" i="37" s="1"/>
  <c r="C32" i="37" l="1"/>
  <c r="D32" i="37" s="1"/>
  <c r="D33" i="37" l="1"/>
</calcChain>
</file>

<file path=xl/comments1.xml><?xml version="1.0" encoding="utf-8"?>
<comments xmlns="http://schemas.openxmlformats.org/spreadsheetml/2006/main">
  <authors>
    <author>Roger E. Thunell</author>
  </authors>
  <commentList>
    <comment ref="D10" authorId="0">
      <text>
        <r>
          <rPr>
            <b/>
            <sz val="8"/>
            <color indexed="81"/>
            <rFont val="Tahoma"/>
            <family val="2"/>
          </rPr>
          <t>Roger E. Thunell:</t>
        </r>
        <r>
          <rPr>
            <sz val="8"/>
            <color indexed="81"/>
            <rFont val="Tahoma"/>
            <family val="2"/>
          </rPr>
          <t xml:space="preserve">
BNAA meets ROP requirements when 5% reduction is VOC
Assuming 1% VOC Contingency
</t>
        </r>
      </text>
    </comment>
    <comment ref="D28" authorId="0">
      <text>
        <r>
          <rPr>
            <b/>
            <sz val="8"/>
            <color indexed="81"/>
            <rFont val="Tahoma"/>
            <family val="2"/>
          </rPr>
          <t>Roger E. Thunell:</t>
        </r>
        <r>
          <rPr>
            <sz val="8"/>
            <color indexed="81"/>
            <rFont val="Tahoma"/>
            <family val="2"/>
          </rPr>
          <t xml:space="preserve">
10% NOx Reduction meets RFP for (2017-2023)
Assuming 2% NOx for Contingency
</t>
        </r>
      </text>
    </comment>
  </commentList>
</comments>
</file>

<file path=xl/comments2.xml><?xml version="1.0" encoding="utf-8"?>
<comments xmlns="http://schemas.openxmlformats.org/spreadsheetml/2006/main">
  <authors>
    <author>Roger E. Thunell</author>
  </authors>
  <commentList>
    <comment ref="C409" authorId="0">
      <text>
        <r>
          <rPr>
            <b/>
            <sz val="14"/>
            <color indexed="81"/>
            <rFont val="Tahoma"/>
            <family val="2"/>
          </rPr>
          <t>Roger E. Thunell:</t>
        </r>
        <r>
          <rPr>
            <sz val="14"/>
            <color indexed="81"/>
            <rFont val="Tahoma"/>
            <family val="2"/>
          </rPr>
          <t xml:space="preserve">
CHECKED with dB
EI OK
</t>
        </r>
      </text>
    </comment>
  </commentList>
</comments>
</file>

<file path=xl/sharedStrings.xml><?xml version="1.0" encoding="utf-8"?>
<sst xmlns="http://schemas.openxmlformats.org/spreadsheetml/2006/main" count="30974" uniqueCount="2375">
  <si>
    <t>005-0002-5-1744</t>
  </si>
  <si>
    <t>005-0002-5-1745</t>
  </si>
  <si>
    <t>005-0002-5-1746</t>
  </si>
  <si>
    <t>005-0002-5-1747</t>
  </si>
  <si>
    <t>005-0002-5-2279</t>
  </si>
  <si>
    <t>005-0002-9-1294</t>
  </si>
  <si>
    <t>005-0002-9-1366</t>
  </si>
  <si>
    <t>005-0002-9-1367</t>
  </si>
  <si>
    <t>005-0002-9-1368</t>
  </si>
  <si>
    <t>005-0002-9-1369</t>
  </si>
  <si>
    <t>005-0002-9-1370</t>
  </si>
  <si>
    <t>005-0003</t>
  </si>
  <si>
    <t>005-0003-4-2027</t>
  </si>
  <si>
    <t>005-0039</t>
  </si>
  <si>
    <t>005-0039-5-1150</t>
  </si>
  <si>
    <t>005-0039-5-1151</t>
  </si>
  <si>
    <t>005-0039-5-1920</t>
  </si>
  <si>
    <t>005-0039-5-2114</t>
  </si>
  <si>
    <t>005-0039-5-2124</t>
  </si>
  <si>
    <t>005-0039-5-2125</t>
  </si>
  <si>
    <t>005-0039-5-2148</t>
  </si>
  <si>
    <t>005-0039-5-2149</t>
  </si>
  <si>
    <t>005-0039-9-1359</t>
  </si>
  <si>
    <t>005-0039-9-1380</t>
  </si>
  <si>
    <t>005-0039-9-1393</t>
  </si>
  <si>
    <t>005-0076</t>
  </si>
  <si>
    <t>005-0076-9-1094</t>
  </si>
  <si>
    <t>005-0076-9-1095</t>
  </si>
  <si>
    <t>005-0076-9-1096</t>
  </si>
  <si>
    <t>005-0076-9-1097</t>
  </si>
  <si>
    <t>005-0076-9-1098</t>
  </si>
  <si>
    <t>005-0076-9-1099</t>
  </si>
  <si>
    <t>005-0076-9-1100</t>
  </si>
  <si>
    <t>005-0076-9-1101</t>
  </si>
  <si>
    <t>005-0078</t>
  </si>
  <si>
    <t>005-0078-4-0658</t>
  </si>
  <si>
    <t>005-0078-4-0659</t>
  </si>
  <si>
    <t>005-0079</t>
  </si>
  <si>
    <t>005-0079-3-0108</t>
  </si>
  <si>
    <t>005-0079-3-0109</t>
  </si>
  <si>
    <t>005-0079-4-0089</t>
  </si>
  <si>
    <t>005-0079-4-0091</t>
  </si>
  <si>
    <t>005-0079-4-1107</t>
  </si>
  <si>
    <t>005-0146</t>
  </si>
  <si>
    <t>005-0146-5-1739</t>
  </si>
  <si>
    <t>005-0146-5-1740</t>
  </si>
  <si>
    <t>005-0146-8-0307</t>
  </si>
  <si>
    <t>005-0146-8-0308</t>
  </si>
  <si>
    <t>005-0146-8-0334</t>
  </si>
  <si>
    <t>005-0148</t>
  </si>
  <si>
    <t>005-0148-6-2086</t>
  </si>
  <si>
    <t>005-0148-6-2110</t>
  </si>
  <si>
    <t>005-0148-6-2112</t>
  </si>
  <si>
    <t>005-0148-6-2113</t>
  </si>
  <si>
    <t>005-0148-6-2116</t>
  </si>
  <si>
    <t>005-0148-6-2119</t>
  </si>
  <si>
    <t>005-0148-6-2120</t>
  </si>
  <si>
    <t>005-0148-6-2698</t>
  </si>
  <si>
    <t>005-0148-6-2699</t>
  </si>
  <si>
    <t>005-0148-6-2863</t>
  </si>
  <si>
    <t>005-0184</t>
  </si>
  <si>
    <t>005-0184-5-1478</t>
  </si>
  <si>
    <t>005-0184-5-1633</t>
  </si>
  <si>
    <t>005-0184-6-0103</t>
  </si>
  <si>
    <t>005-0184-6-1391</t>
  </si>
  <si>
    <t>005-0236</t>
  </si>
  <si>
    <t>005-0236-5-0945</t>
  </si>
  <si>
    <t>005-0236-5-0946</t>
  </si>
  <si>
    <t>005-0236-8-0163</t>
  </si>
  <si>
    <t>005-0236-8-0213</t>
  </si>
  <si>
    <t>005-0256</t>
  </si>
  <si>
    <t>005-0256-5-1232</t>
  </si>
  <si>
    <t>005-0256-6-0837</t>
  </si>
  <si>
    <t>005-0282</t>
  </si>
  <si>
    <t>005-0282-5-0074</t>
  </si>
  <si>
    <t>005-0282-5-0075</t>
  </si>
  <si>
    <t>005-0282-5-0889</t>
  </si>
  <si>
    <t>005-0282-5-1737</t>
  </si>
  <si>
    <t>005-0282-5-2582</t>
  </si>
  <si>
    <t>005-0282-9-0403</t>
  </si>
  <si>
    <t>005-0282-9-1180</t>
  </si>
  <si>
    <t>005-0282-9-1181</t>
  </si>
  <si>
    <t>005-0282-9-1182</t>
  </si>
  <si>
    <t>005-0332</t>
  </si>
  <si>
    <t>005-0332-6-2808</t>
  </si>
  <si>
    <t>005-0332-9-1390</t>
  </si>
  <si>
    <t>005-0400</t>
  </si>
  <si>
    <t>005-0400-5-2236</t>
  </si>
  <si>
    <t>005-0400-5-2237</t>
  </si>
  <si>
    <t>005-0400-5-2238</t>
  </si>
  <si>
    <t>005-0400-9-1376</t>
  </si>
  <si>
    <t>005-0400-9-1377</t>
  </si>
  <si>
    <t>005-0400-9-1378</t>
  </si>
  <si>
    <t>005-0812</t>
  </si>
  <si>
    <t>005-0812-5-0511</t>
  </si>
  <si>
    <t>005-0812-5-1426</t>
  </si>
  <si>
    <t>005-0812-5-1432</t>
  </si>
  <si>
    <t>005-0812-9-0105</t>
  </si>
  <si>
    <t>005-0812-9-1317</t>
  </si>
  <si>
    <t>005-0812-9-1319</t>
  </si>
  <si>
    <t>005-0812-9-1320</t>
  </si>
  <si>
    <t>005-0979</t>
  </si>
  <si>
    <t>005-0979-5-1513</t>
  </si>
  <si>
    <t>005-0979-5-1853</t>
  </si>
  <si>
    <t>005-0979-8-0056</t>
  </si>
  <si>
    <t>005-0979-8-0190</t>
  </si>
  <si>
    <t>005-0979-8-0209</t>
  </si>
  <si>
    <t>005-0979-8-0236</t>
  </si>
  <si>
    <t>005-0979-8-0237</t>
  </si>
  <si>
    <t>005-0979-8-0301</t>
  </si>
  <si>
    <t>005-1149</t>
  </si>
  <si>
    <t>005-1149-6-2156</t>
  </si>
  <si>
    <t>005-1149-6-2376</t>
  </si>
  <si>
    <t>005-1149-6-2377</t>
  </si>
  <si>
    <t>005-1149-6-2634</t>
  </si>
  <si>
    <t>005-1149-6-2818</t>
  </si>
  <si>
    <t>005-1149-6-2825</t>
  </si>
  <si>
    <t>005-1149-6-2936</t>
  </si>
  <si>
    <t>005-1149-6-3017</t>
  </si>
  <si>
    <t>005-1149-9-0159</t>
  </si>
  <si>
    <t>005-1484</t>
  </si>
  <si>
    <t>005-1484-6-2676</t>
  </si>
  <si>
    <t>005-1809</t>
  </si>
  <si>
    <t>005-1809-6-3024</t>
  </si>
  <si>
    <t>005-1809-6-3025</t>
  </si>
  <si>
    <t>005-2075</t>
  </si>
  <si>
    <t>005-2075-9-1020</t>
  </si>
  <si>
    <t>005-2075-9-1035</t>
  </si>
  <si>
    <t>005-2075-9-1394</t>
  </si>
  <si>
    <t>005-2152</t>
  </si>
  <si>
    <t>005-2152-6-1849</t>
  </si>
  <si>
    <t>005-2196</t>
  </si>
  <si>
    <t>005-2196-6-2780</t>
  </si>
  <si>
    <t>005-2196-6-2934</t>
  </si>
  <si>
    <t>005-2262</t>
  </si>
  <si>
    <t>005-2262-6-2717</t>
  </si>
  <si>
    <t>005-2262-9-1420</t>
  </si>
  <si>
    <t>005-2305</t>
  </si>
  <si>
    <t>005-2305-5-1610</t>
  </si>
  <si>
    <t>005-2305-5-1644</t>
  </si>
  <si>
    <t>005-2305-6-2166</t>
  </si>
  <si>
    <t>005-2322</t>
  </si>
  <si>
    <t>005-2322-6-2185</t>
  </si>
  <si>
    <t>005-2322-6-2188</t>
  </si>
  <si>
    <t>005-2322-6-2189</t>
  </si>
  <si>
    <t>005-2407</t>
  </si>
  <si>
    <t>005-2407-5-1657</t>
  </si>
  <si>
    <t>005-2407-6-2426</t>
  </si>
  <si>
    <t>005-2407-6-2430</t>
  </si>
  <si>
    <t>005-2407-6-2441</t>
  </si>
  <si>
    <t>005-2407-6-2443</t>
  </si>
  <si>
    <t>005-2407-6-2448</t>
  </si>
  <si>
    <t>005-2407-6-2455</t>
  </si>
  <si>
    <t>005-2407-6-2499</t>
  </si>
  <si>
    <t>005-2407-6-2900</t>
  </si>
  <si>
    <t>005-2436</t>
  </si>
  <si>
    <t>005-2436-6-2595</t>
  </si>
  <si>
    <t>005-2581</t>
  </si>
  <si>
    <t>005-2581-9-1278</t>
  </si>
  <si>
    <t>005-2581-9-1279</t>
  </si>
  <si>
    <t>005-2581-9-1280</t>
  </si>
  <si>
    <t>005-2684</t>
  </si>
  <si>
    <t>005-2684-6-2178</t>
  </si>
  <si>
    <t>005-2684-6-2967</t>
  </si>
  <si>
    <t>013-0012</t>
  </si>
  <si>
    <t>013-0012-6-0256</t>
  </si>
  <si>
    <t>Quasi Point</t>
  </si>
  <si>
    <t>Facility Name</t>
  </si>
  <si>
    <t>State County FIPs</t>
  </si>
  <si>
    <t>BWI</t>
  </si>
  <si>
    <t>Emissions from military aircraft LTOs</t>
  </si>
  <si>
    <t>Emissions from commercial aircraft LTOs</t>
  </si>
  <si>
    <t>Emissions from general aviaion aircraft LTOs</t>
  </si>
  <si>
    <t>Emissions from aircraft auxiliary power units</t>
  </si>
  <si>
    <t>Firefighting Training</t>
  </si>
  <si>
    <t>Munitions Detonation</t>
  </si>
  <si>
    <t>510-3396</t>
  </si>
  <si>
    <t>510-0077-5-1866</t>
  </si>
  <si>
    <t>510-0077-5-1867</t>
  </si>
  <si>
    <t>510-0077-5-1868</t>
  </si>
  <si>
    <t>510-0077-5-1885</t>
  </si>
  <si>
    <t>510-0077-5-2024</t>
  </si>
  <si>
    <t>510-0077-5-2025</t>
  </si>
  <si>
    <t>510-0077-5-2026</t>
  </si>
  <si>
    <t>510-0077-5-2027</t>
  </si>
  <si>
    <t>510-0077-5-2028</t>
  </si>
  <si>
    <t>510-0077-5-2029</t>
  </si>
  <si>
    <t>510-0077-5-2030</t>
  </si>
  <si>
    <t>510-0077-5-2031</t>
  </si>
  <si>
    <t>510-0077-5-2032</t>
  </si>
  <si>
    <t>510-0077-5-2033</t>
  </si>
  <si>
    <t>510-0077-5-2034</t>
  </si>
  <si>
    <t>510-0077-5-2035</t>
  </si>
  <si>
    <t>510-0077-5-2036</t>
  </si>
  <si>
    <t>510-0077-5-2040</t>
  </si>
  <si>
    <t>510-0077-5-2041</t>
  </si>
  <si>
    <t>510-0077-5-2067</t>
  </si>
  <si>
    <t>510-0077-9-1179</t>
  </si>
  <si>
    <t>510-0106</t>
  </si>
  <si>
    <t>510-0106-5-1423</t>
  </si>
  <si>
    <t>510-0106-6-0879</t>
  </si>
  <si>
    <t>510-0106-6-0881</t>
  </si>
  <si>
    <t>510-0106-6-1623</t>
  </si>
  <si>
    <t>510-0106-9-0814</t>
  </si>
  <si>
    <t>510-0119</t>
  </si>
  <si>
    <t>510-0119-9-0093</t>
  </si>
  <si>
    <t>510-0171</t>
  </si>
  <si>
    <t>510-0171-6-0913</t>
  </si>
  <si>
    <t>510-0233</t>
  </si>
  <si>
    <t>510-0233-6-0646</t>
  </si>
  <si>
    <t>510-0233-6-1426</t>
  </si>
  <si>
    <t>510-0233-6-1569</t>
  </si>
  <si>
    <t>510-0265</t>
  </si>
  <si>
    <t>510-0265-4-0431</t>
  </si>
  <si>
    <t>510-0265-4-0432</t>
  </si>
  <si>
    <t>510-0265-4-0433</t>
  </si>
  <si>
    <t>510-0265-4-0434</t>
  </si>
  <si>
    <t>510-0283</t>
  </si>
  <si>
    <t>510-0283-8-0326</t>
  </si>
  <si>
    <t>510-0286</t>
  </si>
  <si>
    <t>510-0286-5-0074</t>
  </si>
  <si>
    <t>510-0286-5-1045</t>
  </si>
  <si>
    <t>510-0286-5-1328</t>
  </si>
  <si>
    <t>510-0286-5-1329</t>
  </si>
  <si>
    <t>510-0286-5-1367</t>
  </si>
  <si>
    <t>510-0286-5-1368</t>
  </si>
  <si>
    <t>510-0286-7-1070</t>
  </si>
  <si>
    <t>510-0286-7-1424</t>
  </si>
  <si>
    <t>510-0286-7-1487</t>
  </si>
  <si>
    <t>510-0301</t>
  </si>
  <si>
    <t>510-0301-8-0278</t>
  </si>
  <si>
    <t>510-0314</t>
  </si>
  <si>
    <t>510-0314-5-1444</t>
  </si>
  <si>
    <t>510-0314-5-1445</t>
  </si>
  <si>
    <t>510-0314-5-1446</t>
  </si>
  <si>
    <t>510-0314-5-1447</t>
  </si>
  <si>
    <t>510-0314-5-1476</t>
  </si>
  <si>
    <t>510-0314-8-0226</t>
  </si>
  <si>
    <t>510-0314-8-0301</t>
  </si>
  <si>
    <t>510-0337</t>
  </si>
  <si>
    <t>510-0337-4-3168</t>
  </si>
  <si>
    <t>510-0337-5-1127</t>
  </si>
  <si>
    <t>510-0337-6-1050</t>
  </si>
  <si>
    <t>510-0337-6-1052</t>
  </si>
  <si>
    <t>510-0337-6-1053</t>
  </si>
  <si>
    <t>510-0337-6-1749</t>
  </si>
  <si>
    <t>510-0337-7-1575</t>
  </si>
  <si>
    <t>510-0337-7-1577</t>
  </si>
  <si>
    <t>510-0376</t>
  </si>
  <si>
    <t>510-0376-4-2367</t>
  </si>
  <si>
    <t>510-0376-4-3017</t>
  </si>
  <si>
    <t>510-0376-4-3018</t>
  </si>
  <si>
    <t>510-0376-4-3035</t>
  </si>
  <si>
    <t>510-0376-4-3132</t>
  </si>
  <si>
    <t>Note:</t>
  </si>
  <si>
    <t>Emission Process Description</t>
  </si>
  <si>
    <t>Basis</t>
  </si>
  <si>
    <t>Data Source</t>
  </si>
  <si>
    <t>EMP</t>
  </si>
  <si>
    <t>HSE</t>
  </si>
  <si>
    <t>510-0651</t>
  </si>
  <si>
    <t>510-0651-5-1281</t>
  </si>
  <si>
    <t>510-0651-5-1350</t>
  </si>
  <si>
    <t>510-0651-5-1351</t>
  </si>
  <si>
    <t>510-0660</t>
  </si>
  <si>
    <t>510-0660-5-1420</t>
  </si>
  <si>
    <t>510-0660-5-1421</t>
  </si>
  <si>
    <t>510-0660-5-1422</t>
  </si>
  <si>
    <t>510-0677</t>
  </si>
  <si>
    <t>510-0677-4-0293</t>
  </si>
  <si>
    <t>510-0677-4-3049</t>
  </si>
  <si>
    <t>510-0677-9-0784</t>
  </si>
  <si>
    <t>510-0703</t>
  </si>
  <si>
    <t>510-0703-4-3125</t>
  </si>
  <si>
    <t>510-0703-9-0999</t>
  </si>
  <si>
    <t>510-0703-9-1000</t>
  </si>
  <si>
    <t>510-0703-9-1151</t>
  </si>
  <si>
    <t>510-0728</t>
  </si>
  <si>
    <t>510-0728-9-0828</t>
  </si>
  <si>
    <t>510-0730</t>
  </si>
  <si>
    <t>510-0730-9-0997</t>
  </si>
  <si>
    <t>510-0730-9-1075</t>
  </si>
  <si>
    <t>510-0754</t>
  </si>
  <si>
    <t>510-0754-8-0331</t>
  </si>
  <si>
    <t>510-0754-9-0977</t>
  </si>
  <si>
    <t>510-0918</t>
  </si>
  <si>
    <t>003-0283-4-0329</t>
  </si>
  <si>
    <t>003-0283-4-0330</t>
  </si>
  <si>
    <t>510-0918-4-1239</t>
  </si>
  <si>
    <t>510-0918-4-1241</t>
  </si>
  <si>
    <t>510-0918-4-1242</t>
  </si>
  <si>
    <t>510-0918-4-3257</t>
  </si>
  <si>
    <t>510-0918-9-0102</t>
  </si>
  <si>
    <t>510-0918-9-1002</t>
  </si>
  <si>
    <t>510-1045</t>
  </si>
  <si>
    <t>510-1045-4-1361</t>
  </si>
  <si>
    <t>510-1045-4-1362</t>
  </si>
  <si>
    <t>510-1045-4-3102</t>
  </si>
  <si>
    <t>510-1045-4-3103</t>
  </si>
  <si>
    <t>510-1045-4-3104</t>
  </si>
  <si>
    <t>510-1045-4-3105</t>
  </si>
  <si>
    <t>510-1045-5-1360</t>
  </si>
  <si>
    <t>510-1045-5-1361</t>
  </si>
  <si>
    <t>510-1045-5-1362</t>
  </si>
  <si>
    <t>510-1045-5-1363</t>
  </si>
  <si>
    <t>510-1045-5-1364</t>
  </si>
  <si>
    <t>510-1045-9-1107</t>
  </si>
  <si>
    <t>510-1158</t>
  </si>
  <si>
    <t>510-1158-5-0792</t>
  </si>
  <si>
    <t>510-1158-5-0793</t>
  </si>
  <si>
    <t>510-1158-5-0794</t>
  </si>
  <si>
    <t>510-1158-5-1141</t>
  </si>
  <si>
    <t>510-1158-5-2065</t>
  </si>
  <si>
    <t>510-1158-5-2066</t>
  </si>
  <si>
    <t>510-1158-9-1209</t>
  </si>
  <si>
    <t>510-1158-9-1210</t>
  </si>
  <si>
    <t>510-1158-9-1214</t>
  </si>
  <si>
    <t>510-1322</t>
  </si>
  <si>
    <t>510-1322-5-2083</t>
  </si>
  <si>
    <t>510-1322-5-2084</t>
  </si>
  <si>
    <t>510-1322-8-0354</t>
  </si>
  <si>
    <t>510-1400</t>
  </si>
  <si>
    <t>510-1400-8-0291</t>
  </si>
  <si>
    <t>510-1665</t>
  </si>
  <si>
    <t>510-1665-6-1734</t>
  </si>
  <si>
    <t>510-1886</t>
  </si>
  <si>
    <t>510-1886-2-0255</t>
  </si>
  <si>
    <t>510-1886-2-0256</t>
  </si>
  <si>
    <t>510-1886-2-0257</t>
  </si>
  <si>
    <t>510-1923</t>
  </si>
  <si>
    <t>510-1923-4-3061</t>
  </si>
  <si>
    <t>510-1923-5-1435</t>
  </si>
  <si>
    <t>510-1923-5-2111</t>
  </si>
  <si>
    <t>510-1923-9-0261</t>
  </si>
  <si>
    <t>510-1923-9-0283</t>
  </si>
  <si>
    <t>510-1923-9-0284</t>
  </si>
  <si>
    <t>510-1986</t>
  </si>
  <si>
    <t>510-1986-7-0909</t>
  </si>
  <si>
    <t>510-1986-7-0910</t>
  </si>
  <si>
    <t>510-2091</t>
  </si>
  <si>
    <t>510-2091-5-0967</t>
  </si>
  <si>
    <t>510-2091-5-0968</t>
  </si>
  <si>
    <t>510-2091-6-1738</t>
  </si>
  <si>
    <t>510-2091-6-1755</t>
  </si>
  <si>
    <t>510-2091-6-1756</t>
  </si>
  <si>
    <t>510-2091-6-2619</t>
  </si>
  <si>
    <t>510-2091-9-0344</t>
  </si>
  <si>
    <t>510-2244</t>
  </si>
  <si>
    <t>510-2260</t>
  </si>
  <si>
    <t>510-2260-9-0670</t>
  </si>
  <si>
    <t>510-2260-9-0684</t>
  </si>
  <si>
    <t>510-2260-9-0740</t>
  </si>
  <si>
    <t>510-2293</t>
  </si>
  <si>
    <t>510-2293-9-1150</t>
  </si>
  <si>
    <t>510-2293-9-1164</t>
  </si>
  <si>
    <t>510-2781</t>
  </si>
  <si>
    <t>510-2781-9-0539</t>
  </si>
  <si>
    <t>510-2796</t>
  </si>
  <si>
    <t>510-2796-5-1483</t>
  </si>
  <si>
    <t>510-2796-5-1485</t>
  </si>
  <si>
    <t>510-2796-5-1486</t>
  </si>
  <si>
    <t>510-2796-5-1487</t>
  </si>
  <si>
    <t>510-2796-5-1488</t>
  </si>
  <si>
    <t>510-2857</t>
  </si>
  <si>
    <t>510-2857-6-1783</t>
  </si>
  <si>
    <t>510-2871</t>
  </si>
  <si>
    <t>510-2871-8-0259</t>
  </si>
  <si>
    <t>510-2975</t>
  </si>
  <si>
    <t>510-2975-2-0279</t>
  </si>
  <si>
    <t>510-3032</t>
  </si>
  <si>
    <t>510-3032-2-0283</t>
  </si>
  <si>
    <t>510-3032-9-1137</t>
  </si>
  <si>
    <t>510-3032-9-1138</t>
  </si>
  <si>
    <t>510-3032-9-1139</t>
  </si>
  <si>
    <t>510-3032-9-1140</t>
  </si>
  <si>
    <t>510-3032-9-1141</t>
  </si>
  <si>
    <t>510-3065</t>
  </si>
  <si>
    <t>510-3065-5-1247</t>
  </si>
  <si>
    <t>510-3065-5-1248</t>
  </si>
  <si>
    <t>510-3065-6-1365</t>
  </si>
  <si>
    <t>510-3065-9-0961</t>
  </si>
  <si>
    <t>510-3065-9-0962</t>
  </si>
  <si>
    <t>510-3078</t>
  </si>
  <si>
    <t>510-3078-5-1260</t>
  </si>
  <si>
    <t>510-3078-5-1261</t>
  </si>
  <si>
    <t>510-3078-5-1263</t>
  </si>
  <si>
    <t>510-3078-5-1264</t>
  </si>
  <si>
    <t>510-3157</t>
  </si>
  <si>
    <t>510-3157-6-1386</t>
  </si>
  <si>
    <t>510-3237</t>
  </si>
  <si>
    <t>510-3237-5-1424</t>
  </si>
  <si>
    <t>510-3237-5-1425</t>
  </si>
  <si>
    <t>510-3237-5-1426</t>
  </si>
  <si>
    <t>510-3237-9-0908</t>
  </si>
  <si>
    <t>510-3237-9-0909</t>
  </si>
  <si>
    <t>510-3258</t>
  </si>
  <si>
    <t>510-3258-6-1732</t>
  </si>
  <si>
    <t>510-3258-6-1948</t>
  </si>
  <si>
    <t>510-3258-6-1964</t>
  </si>
  <si>
    <t>510-3406</t>
  </si>
  <si>
    <t>510-3406-5-2080</t>
  </si>
  <si>
    <t>510-3406-5-2081</t>
  </si>
  <si>
    <t>510-3406-9-1040</t>
  </si>
  <si>
    <t>510-3406-9-1041</t>
  </si>
  <si>
    <t>510-3406-9-1042</t>
  </si>
  <si>
    <t>510-3488</t>
  </si>
  <si>
    <t>510-3488-8-0351</t>
  </si>
  <si>
    <t>510-3488-8-0352</t>
  </si>
  <si>
    <t>510-3488-9-1144</t>
  </si>
  <si>
    <t>510-3488-9-1145</t>
  </si>
  <si>
    <t>510-3488-9-1146</t>
  </si>
  <si>
    <t>510-3488-9-1147</t>
  </si>
  <si>
    <t>510-3488-9-1148</t>
  </si>
  <si>
    <t>510-3488-9-1149</t>
  </si>
  <si>
    <t>003-0023 Total</t>
  </si>
  <si>
    <t>003-0033 Total</t>
  </si>
  <si>
    <t>003-0043 Total</t>
  </si>
  <si>
    <t>003-0056 Total</t>
  </si>
  <si>
    <t>003-0060 Total</t>
  </si>
  <si>
    <t>003-0118 Total</t>
  </si>
  <si>
    <t>003-0250 Total</t>
  </si>
  <si>
    <t>003-0276 Total</t>
  </si>
  <si>
    <t>003-0309 Total</t>
  </si>
  <si>
    <t>003-0310 Total</t>
  </si>
  <si>
    <t>003-0316 Total</t>
  </si>
  <si>
    <t>003-0317 Total</t>
  </si>
  <si>
    <t>003-0322 Total</t>
  </si>
  <si>
    <t>003-0468 Total</t>
  </si>
  <si>
    <t>003-0548 Total</t>
  </si>
  <si>
    <t>003-0826 Total</t>
  </si>
  <si>
    <t>003-0886 Total</t>
  </si>
  <si>
    <t>003-0984 Total</t>
  </si>
  <si>
    <t>003-1460 Total</t>
  </si>
  <si>
    <t>005-0002 Total</t>
  </si>
  <si>
    <t>005-0003 Total</t>
  </si>
  <si>
    <t>005-0039 Total</t>
  </si>
  <si>
    <t>005-0076 Total</t>
  </si>
  <si>
    <t>005-0078 Total</t>
  </si>
  <si>
    <t>005-0079 Total</t>
  </si>
  <si>
    <t>005-0146 Total</t>
  </si>
  <si>
    <t>2302002200</t>
  </si>
  <si>
    <t>2302003000</t>
  </si>
  <si>
    <t>2302003100</t>
  </si>
  <si>
    <t>2302003200</t>
  </si>
  <si>
    <t>2302050000</t>
  </si>
  <si>
    <t>2302070001</t>
  </si>
  <si>
    <t>2302070005</t>
  </si>
  <si>
    <t>2401005000</t>
  </si>
  <si>
    <t>2401008000</t>
  </si>
  <si>
    <t>2401015000</t>
  </si>
  <si>
    <t>2401020000</t>
  </si>
  <si>
    <t>2401025000</t>
  </si>
  <si>
    <t>2401040000</t>
  </si>
  <si>
    <t>2401065000</t>
  </si>
  <si>
    <t>2401070000</t>
  </si>
  <si>
    <t>2401080000</t>
  </si>
  <si>
    <t>2401090000</t>
  </si>
  <si>
    <t>2401100000</t>
  </si>
  <si>
    <t>2401200000</t>
  </si>
  <si>
    <t>2420000000</t>
  </si>
  <si>
    <t>2425000000</t>
  </si>
  <si>
    <t>2425010000</t>
  </si>
  <si>
    <t>2425020000</t>
  </si>
  <si>
    <t>2425030000</t>
  </si>
  <si>
    <t>2425040000</t>
  </si>
  <si>
    <t>2460100000</t>
  </si>
  <si>
    <t>2460200000</t>
  </si>
  <si>
    <t>2460400000</t>
  </si>
  <si>
    <t>2460500000</t>
  </si>
  <si>
    <t>2460600000</t>
  </si>
  <si>
    <t>2460800000</t>
  </si>
  <si>
    <t>2460900000</t>
  </si>
  <si>
    <t>2461020000</t>
  </si>
  <si>
    <t>2461021000</t>
  </si>
  <si>
    <t>2461022000</t>
  </si>
  <si>
    <t>2461023000</t>
  </si>
  <si>
    <t>2501011011</t>
  </si>
  <si>
    <t>2501011012</t>
  </si>
  <si>
    <t>2501011013</t>
  </si>
  <si>
    <t>2501012011</t>
  </si>
  <si>
    <t>2501012012</t>
  </si>
  <si>
    <t>2501012013</t>
  </si>
  <si>
    <t>2501060051</t>
  </si>
  <si>
    <t>2501060053</t>
  </si>
  <si>
    <t>2501060201</t>
  </si>
  <si>
    <t>2501080050</t>
  </si>
  <si>
    <t>2501080100</t>
  </si>
  <si>
    <t>2505020030</t>
  </si>
  <si>
    <t>2505020090</t>
  </si>
  <si>
    <t>2505030120</t>
  </si>
  <si>
    <t>2620030000</t>
  </si>
  <si>
    <t>2630020000</t>
  </si>
  <si>
    <t>2660000000</t>
  </si>
  <si>
    <t>2830000000</t>
  </si>
  <si>
    <t>2401075000</t>
  </si>
  <si>
    <t>2401085000</t>
  </si>
  <si>
    <t>2505020060</t>
  </si>
  <si>
    <t>2505020120</t>
  </si>
  <si>
    <t>2505020150</t>
  </si>
  <si>
    <t>2505020180</t>
  </si>
  <si>
    <t>24003 Total</t>
  </si>
  <si>
    <t>24005 Total</t>
  </si>
  <si>
    <t>24013 Total</t>
  </si>
  <si>
    <t>24025 Total</t>
  </si>
  <si>
    <t>24027 Total</t>
  </si>
  <si>
    <t>24510 Total</t>
  </si>
  <si>
    <t>2280003200</t>
  </si>
  <si>
    <t>2280003100</t>
  </si>
  <si>
    <t>2285002006</t>
  </si>
  <si>
    <t>2285002009</t>
  </si>
  <si>
    <t>2285002010</t>
  </si>
  <si>
    <t>Ozone NAA</t>
  </si>
  <si>
    <t>Emission Unit ID</t>
  </si>
  <si>
    <t>NOX</t>
  </si>
  <si>
    <t>VOC</t>
  </si>
  <si>
    <t>003-0023</t>
  </si>
  <si>
    <t>BNAA</t>
  </si>
  <si>
    <t>003-0023-4-0654</t>
  </si>
  <si>
    <t>003-0023-5-0712</t>
  </si>
  <si>
    <t>003-0023-8-0188</t>
  </si>
  <si>
    <t>003-0033</t>
  </si>
  <si>
    <t>003-0033-5-0404</t>
  </si>
  <si>
    <t>003-0033-5-0492</t>
  </si>
  <si>
    <t>003-0033-5-0493</t>
  </si>
  <si>
    <t>003-0033-5-0494</t>
  </si>
  <si>
    <t>003-0043</t>
  </si>
  <si>
    <t>003-0043-6-0866</t>
  </si>
  <si>
    <t>003-0056</t>
  </si>
  <si>
    <t>003-0056-5-0378</t>
  </si>
  <si>
    <t>003-0056-5-0412</t>
  </si>
  <si>
    <t>003-0056-6-0288</t>
  </si>
  <si>
    <t>003-0056-7-0404</t>
  </si>
  <si>
    <t>003-0056-7-0407</t>
  </si>
  <si>
    <t>003-0056-7-0408</t>
  </si>
  <si>
    <t>003-0056-7-0410</t>
  </si>
  <si>
    <t>003-0060</t>
  </si>
  <si>
    <t>003-0060-6-1093</t>
  </si>
  <si>
    <t>003-0118</t>
  </si>
  <si>
    <t>003-0118-5-0287</t>
  </si>
  <si>
    <t>003-0118-5-0458</t>
  </si>
  <si>
    <t>003-0118-5-0459</t>
  </si>
  <si>
    <t>003-0118-5-0460</t>
  </si>
  <si>
    <t>003-0118-5-0461</t>
  </si>
  <si>
    <t>003-0118-5-0462</t>
  </si>
  <si>
    <t>003-0118-5-0463</t>
  </si>
  <si>
    <t>003-0118-5-0464</t>
  </si>
  <si>
    <t>003-0118-5-0465</t>
  </si>
  <si>
    <t>003-0118-5-0697</t>
  </si>
  <si>
    <t>003-0118-6-0018</t>
  </si>
  <si>
    <t>003-0118-6-0395</t>
  </si>
  <si>
    <t>003-0208</t>
  </si>
  <si>
    <t>003-0250</t>
  </si>
  <si>
    <t>003-0250-5-0438</t>
  </si>
  <si>
    <t>003-0250-5-0439</t>
  </si>
  <si>
    <t>003-0250-5-0444</t>
  </si>
  <si>
    <t>003-0250-6-0810</t>
  </si>
  <si>
    <t>003-0250-6-0811</t>
  </si>
  <si>
    <t>003-0250-6-0812</t>
  </si>
  <si>
    <t>003-0250-6-0813</t>
  </si>
  <si>
    <t>003-0250-6-0818</t>
  </si>
  <si>
    <t>003-0250-6-0822</t>
  </si>
  <si>
    <t>003-0250-6-0949</t>
  </si>
  <si>
    <t>003-0250-6-1125</t>
  </si>
  <si>
    <t>003-0250-9-0778</t>
  </si>
  <si>
    <t>003-0250-9-0812</t>
  </si>
  <si>
    <t>003-0250-9-0871</t>
  </si>
  <si>
    <t>003-0276</t>
  </si>
  <si>
    <t>003-0276-6-0175</t>
  </si>
  <si>
    <t>003-0276-6-0844</t>
  </si>
  <si>
    <t>003-0309</t>
  </si>
  <si>
    <t>003-0309-9-0029</t>
  </si>
  <si>
    <t>003-0310</t>
  </si>
  <si>
    <t>003-0310-5-0312</t>
  </si>
  <si>
    <t>003-0310-5-0313</t>
  </si>
  <si>
    <t>003-0310-5-0631</t>
  </si>
  <si>
    <t>003-0310-5-0736</t>
  </si>
  <si>
    <t>003-0310-5-0737</t>
  </si>
  <si>
    <t>003-0310-9-0984</t>
  </si>
  <si>
    <t>003-0310-9-0985</t>
  </si>
  <si>
    <t>003-0310-9-0986</t>
  </si>
  <si>
    <t>003-0310-9-1005</t>
  </si>
  <si>
    <t>003-0316</t>
  </si>
  <si>
    <t>003-0316-4-0824</t>
  </si>
  <si>
    <t>003-0316-4-0825</t>
  </si>
  <si>
    <t>003-0316-5-0277</t>
  </si>
  <si>
    <t>003-0316-5-0497</t>
  </si>
  <si>
    <t>003-0316-6-0902</t>
  </si>
  <si>
    <t>003-0316-9-0889</t>
  </si>
  <si>
    <t>003-0316-9-0890</t>
  </si>
  <si>
    <t>003-0316-9-0891</t>
  </si>
  <si>
    <t>003-0316-9-0892</t>
  </si>
  <si>
    <t>003-0317</t>
  </si>
  <si>
    <t>003-0317-5-0502</t>
  </si>
  <si>
    <t>003-0317-5-0503</t>
  </si>
  <si>
    <t>003-0317-5-0504</t>
  </si>
  <si>
    <t>003-0317-5-0505</t>
  </si>
  <si>
    <t>003-0317-5-0644</t>
  </si>
  <si>
    <t>003-0317-5-0645</t>
  </si>
  <si>
    <t>003-0317-5-0674</t>
  </si>
  <si>
    <t>003-0317-5-0725</t>
  </si>
  <si>
    <t>003-0317-5-0726</t>
  </si>
  <si>
    <t>003-0317-5-0727</t>
  </si>
  <si>
    <t>003-0317-5-0728</t>
  </si>
  <si>
    <t>003-0317-8-0155</t>
  </si>
  <si>
    <t>003-0317-9-0442</t>
  </si>
  <si>
    <t>003-0317-9-0804</t>
  </si>
  <si>
    <t>003-0317-9-0805</t>
  </si>
  <si>
    <t>003-0317-9-0806</t>
  </si>
  <si>
    <t>003-0317-9-0807</t>
  </si>
  <si>
    <t>003-0317-9-0818</t>
  </si>
  <si>
    <t>003-0317-9-0819</t>
  </si>
  <si>
    <t>003-0317-9-0820</t>
  </si>
  <si>
    <t>003-0317-9-0821</t>
  </si>
  <si>
    <t>003-0317-9-0822</t>
  </si>
  <si>
    <t>003-0317-9-0823</t>
  </si>
  <si>
    <t>003-0317-9-0918</t>
  </si>
  <si>
    <t>003-0317-9-0967</t>
  </si>
  <si>
    <t>003-0317-9-0968</t>
  </si>
  <si>
    <t>003-0317-9-1035</t>
  </si>
  <si>
    <t>003-0322</t>
  </si>
  <si>
    <t>003-0322-4-0687</t>
  </si>
  <si>
    <t>003-0322-5-0487</t>
  </si>
  <si>
    <t>003-0322-5-0713</t>
  </si>
  <si>
    <t>003-0322-5-0714</t>
  </si>
  <si>
    <t>003-0322-5-0715</t>
  </si>
  <si>
    <t>003-0322-5-0716</t>
  </si>
  <si>
    <t>003-0322-5-0720</t>
  </si>
  <si>
    <t>003-0322-5-0721</t>
  </si>
  <si>
    <t>003-0322-5-0722</t>
  </si>
  <si>
    <t>003-0322-5-0723</t>
  </si>
  <si>
    <t>003-0322-5-0724</t>
  </si>
  <si>
    <t>003-0322-5-0733</t>
  </si>
  <si>
    <t>003-0322-5-0734</t>
  </si>
  <si>
    <t>003-0322-5-0735</t>
  </si>
  <si>
    <t>003-0322-9-0651</t>
  </si>
  <si>
    <t>003-0322-9-0787</t>
  </si>
  <si>
    <t>003-0322-9-0965</t>
  </si>
  <si>
    <t>003-0322-9-0992</t>
  </si>
  <si>
    <t>003-0322-9-1002</t>
  </si>
  <si>
    <t>003-0322-9-1003</t>
  </si>
  <si>
    <t>003-0322-9-1004</t>
  </si>
  <si>
    <t>003-0322-9-1007</t>
  </si>
  <si>
    <t>003-0322-9-1008</t>
  </si>
  <si>
    <t>003-0322-9-1009</t>
  </si>
  <si>
    <t>003-0468</t>
  </si>
  <si>
    <t>003-0468-3-0003</t>
  </si>
  <si>
    <t>003-0468-3-0015</t>
  </si>
  <si>
    <t>003-0468-3-0016</t>
  </si>
  <si>
    <t>003-0468-3-0017</t>
  </si>
  <si>
    <t>003-0468-4-0007</t>
  </si>
  <si>
    <t>003-0468-4-0017</t>
  </si>
  <si>
    <t>003-0468-4-0507</t>
  </si>
  <si>
    <t>003-0468-5-0489</t>
  </si>
  <si>
    <t>003-0468-9-0988</t>
  </si>
  <si>
    <t>003-0548</t>
  </si>
  <si>
    <t>003-0548-6-0951</t>
  </si>
  <si>
    <t>003-0826</t>
  </si>
  <si>
    <t>003-0826-6-0926</t>
  </si>
  <si>
    <t>003-0886</t>
  </si>
  <si>
    <t>003-0886-9-0461</t>
  </si>
  <si>
    <t>003-0886-9-0921</t>
  </si>
  <si>
    <t>003-0886-9-1038</t>
  </si>
  <si>
    <t>003-0984</t>
  </si>
  <si>
    <t>003-0984-5-0633</t>
  </si>
  <si>
    <t>003-0984-5-0634</t>
  </si>
  <si>
    <t>003-0984-5-0635</t>
  </si>
  <si>
    <t>003-0984-5-0636</t>
  </si>
  <si>
    <t>003-0984-9-0615</t>
  </si>
  <si>
    <t>003-1460</t>
  </si>
  <si>
    <t>005-0002</t>
  </si>
  <si>
    <t>005-0002-5-1537</t>
  </si>
  <si>
    <t>005-0002-5-1637</t>
  </si>
  <si>
    <t>005-0002-5-1709</t>
  </si>
  <si>
    <t>005-0002-5-1711</t>
  </si>
  <si>
    <t>005-0002-5-1712</t>
  </si>
  <si>
    <t>005-0002-5-1743</t>
  </si>
  <si>
    <t>POP</t>
  </si>
  <si>
    <t>NG</t>
  </si>
  <si>
    <t xml:space="preserve">Human Cremation </t>
  </si>
  <si>
    <t>Dry Cleaners</t>
  </si>
  <si>
    <t>Emissions from Offset Lithography printing</t>
  </si>
  <si>
    <t>Emissions from Letterpress printing</t>
  </si>
  <si>
    <t>Emissions from Rotogravure printing</t>
  </si>
  <si>
    <t>Emissions from Flexography printing</t>
  </si>
  <si>
    <t>Commercial &amp; Consumer Products - Personal Care Products</t>
  </si>
  <si>
    <t>Commercial &amp; Consumer Products - Household Products</t>
  </si>
  <si>
    <t>Commercial &amp; Consumer Products - Automotive Aftermarket Products</t>
  </si>
  <si>
    <t>Commercial &amp; Consumer Products - Coatings and Related Products</t>
  </si>
  <si>
    <t>Commercial &amp; Consumer Products - Adhesives and Sealants</t>
  </si>
  <si>
    <t>Commercial &amp; Consumer Products - FIFRA - Regulated Products</t>
  </si>
  <si>
    <t>Portable Fuel Containers:  Residential - Permeation</t>
  </si>
  <si>
    <t>Portable Fuel Containers:  Residential - Transport</t>
  </si>
  <si>
    <t>Portable Fuel Containers:  Commercial - Permeation</t>
  </si>
  <si>
    <t>Portable Fuel Containers:  Commercial - Transport</t>
  </si>
  <si>
    <t>County Name</t>
  </si>
  <si>
    <t>Recreational</t>
  </si>
  <si>
    <t>Industrial</t>
  </si>
  <si>
    <t>Logging</t>
  </si>
  <si>
    <t>Pleasure Craft</t>
  </si>
  <si>
    <t>013-0012-6-0331</t>
  </si>
  <si>
    <t>013-0012-9-0107</t>
  </si>
  <si>
    <t>013-0013</t>
  </si>
  <si>
    <t>013-0013-5-0003</t>
  </si>
  <si>
    <t>013-0013-5-0004</t>
  </si>
  <si>
    <t>013-0013-5-0005</t>
  </si>
  <si>
    <t>013-0046</t>
  </si>
  <si>
    <t>013-0046-6-0283</t>
  </si>
  <si>
    <t>013-0056</t>
  </si>
  <si>
    <t>013-0056-9-0132</t>
  </si>
  <si>
    <t>013-0098</t>
  </si>
  <si>
    <t>013-0098-9-0007</t>
  </si>
  <si>
    <t>013-0098-9-0059</t>
  </si>
  <si>
    <t>013-0110</t>
  </si>
  <si>
    <t>013-0110-6-0148</t>
  </si>
  <si>
    <t>013-0242</t>
  </si>
  <si>
    <t>013-0242-9-0111</t>
  </si>
  <si>
    <t>025-0005</t>
  </si>
  <si>
    <t>025-0005-5-0013</t>
  </si>
  <si>
    <t>025-0005-5-0032</t>
  </si>
  <si>
    <t>025-0005-5-0125</t>
  </si>
  <si>
    <t>025-0005-7-0069</t>
  </si>
  <si>
    <t>025-0005-7-0102</t>
  </si>
  <si>
    <t>025-0005-7-0105</t>
  </si>
  <si>
    <t>025-0005-7-0132</t>
  </si>
  <si>
    <t>025-0005-7-0151</t>
  </si>
  <si>
    <t>025-0006</t>
  </si>
  <si>
    <t>025-0006-4-0519</t>
  </si>
  <si>
    <t>025-0006-5-0076</t>
  </si>
  <si>
    <t>025-0006-5-0077</t>
  </si>
  <si>
    <t>025-0006-5-0136</t>
  </si>
  <si>
    <t>025-0006-5-0137</t>
  </si>
  <si>
    <t>025-0006-6-0210</t>
  </si>
  <si>
    <t>025-0006-6-0263</t>
  </si>
  <si>
    <t>025-0006-7-0172</t>
  </si>
  <si>
    <t>025-0006-7-0173</t>
  </si>
  <si>
    <t>025-0006-7-0174</t>
  </si>
  <si>
    <t>025-0006-7-0175</t>
  </si>
  <si>
    <t>025-0006-7-0180</t>
  </si>
  <si>
    <t>025-0006-9-0426</t>
  </si>
  <si>
    <t>025-0024</t>
  </si>
  <si>
    <t>025-0024-4-0081</t>
  </si>
  <si>
    <t>025-0024-4-0083</t>
  </si>
  <si>
    <t>025-0024-4-0084</t>
  </si>
  <si>
    <t>025-0024-5-0088</t>
  </si>
  <si>
    <t>025-0031</t>
  </si>
  <si>
    <t>025-0031-6-0055</t>
  </si>
  <si>
    <t>025-0056</t>
  </si>
  <si>
    <t>025-0056-6-0364</t>
  </si>
  <si>
    <t>025-0076</t>
  </si>
  <si>
    <t>025-0076-9-0007</t>
  </si>
  <si>
    <t>025-0081</t>
  </si>
  <si>
    <t>005-0148 Total</t>
  </si>
  <si>
    <t>005-0184 Total</t>
  </si>
  <si>
    <t>005-0236 Total</t>
  </si>
  <si>
    <t>005-0256 Total</t>
  </si>
  <si>
    <t>005-0282 Total</t>
  </si>
  <si>
    <t>005-0332 Total</t>
  </si>
  <si>
    <t>005-0400 Total</t>
  </si>
  <si>
    <t>005-0812 Total</t>
  </si>
  <si>
    <t>005-0979 Total</t>
  </si>
  <si>
    <t>005-1149 Total</t>
  </si>
  <si>
    <t>005-1484 Total</t>
  </si>
  <si>
    <t>005-1809 Total</t>
  </si>
  <si>
    <t>005-2075 Total</t>
  </si>
  <si>
    <t>005-2152 Total</t>
  </si>
  <si>
    <t>005-2196 Total</t>
  </si>
  <si>
    <t>005-2262 Total</t>
  </si>
  <si>
    <t>005-2305 Total</t>
  </si>
  <si>
    <t>005-2322 Total</t>
  </si>
  <si>
    <t>005-2407 Total</t>
  </si>
  <si>
    <t>005-2436 Total</t>
  </si>
  <si>
    <t>005-2581 Total</t>
  </si>
  <si>
    <t>005-2684 Total</t>
  </si>
  <si>
    <t>013-0012 Total</t>
  </si>
  <si>
    <t>013-0013 Total</t>
  </si>
  <si>
    <t>013-0046 Total</t>
  </si>
  <si>
    <t>013-0056 Total</t>
  </si>
  <si>
    <t>013-0098 Total</t>
  </si>
  <si>
    <t>013-0110 Total</t>
  </si>
  <si>
    <t>013-0242 Total</t>
  </si>
  <si>
    <t>025-0005 Total</t>
  </si>
  <si>
    <t>025-0006 Total</t>
  </si>
  <si>
    <t>025-0024 Total</t>
  </si>
  <si>
    <t>025-0031 Total</t>
  </si>
  <si>
    <t>025-0056 Total</t>
  </si>
  <si>
    <t>025-0076 Total</t>
  </si>
  <si>
    <t>025-0286 Total</t>
  </si>
  <si>
    <t>025-0423 Total</t>
  </si>
  <si>
    <t>025-0525 Total</t>
  </si>
  <si>
    <t>025-0558 Total</t>
  </si>
  <si>
    <t>027-0052 Total</t>
  </si>
  <si>
    <t>027-0080 Total</t>
  </si>
  <si>
    <t>027-0127 Total</t>
  </si>
  <si>
    <t>027-0223 Total</t>
  </si>
  <si>
    <t>027-0260 Total</t>
  </si>
  <si>
    <t>027-0364 Total</t>
  </si>
  <si>
    <t>027-0535 Total</t>
  </si>
  <si>
    <t>510-0001 Total</t>
  </si>
  <si>
    <t>510-0006 Total</t>
  </si>
  <si>
    <t>510-0007 Total</t>
  </si>
  <si>
    <t>510-0069 Total</t>
  </si>
  <si>
    <t>510-0071 Total</t>
  </si>
  <si>
    <t>510-0076 Total</t>
  </si>
  <si>
    <t>510-0077 Total</t>
  </si>
  <si>
    <t>510-0106 Total</t>
  </si>
  <si>
    <t>510-0119 Total</t>
  </si>
  <si>
    <t>510-0171 Total</t>
  </si>
  <si>
    <t>510-0233 Total</t>
  </si>
  <si>
    <t>510-0265 Total</t>
  </si>
  <si>
    <t>510-0283 Total</t>
  </si>
  <si>
    <t>510-0286 Total</t>
  </si>
  <si>
    <t>510-0301 Total</t>
  </si>
  <si>
    <t>510-0314 Total</t>
  </si>
  <si>
    <t>510-0337 Total</t>
  </si>
  <si>
    <t>510-0376 Total</t>
  </si>
  <si>
    <t>510-0651 Total</t>
  </si>
  <si>
    <t>510-0660 Total</t>
  </si>
  <si>
    <t>510-0677 Total</t>
  </si>
  <si>
    <t>510-0703 Total</t>
  </si>
  <si>
    <t>510-0728 Total</t>
  </si>
  <si>
    <t>510-0730 Total</t>
  </si>
  <si>
    <t>510-0754 Total</t>
  </si>
  <si>
    <t>510-0918 Total</t>
  </si>
  <si>
    <t>510-1045 Total</t>
  </si>
  <si>
    <t>510-1158 Total</t>
  </si>
  <si>
    <t>510-1322 Total</t>
  </si>
  <si>
    <t>510-1400 Total</t>
  </si>
  <si>
    <t>510-1665 Total</t>
  </si>
  <si>
    <t>510-1886 Total</t>
  </si>
  <si>
    <t>510-1923 Total</t>
  </si>
  <si>
    <t>510-1986 Total</t>
  </si>
  <si>
    <t>510-2091 Total</t>
  </si>
  <si>
    <t>510-2244 Total</t>
  </si>
  <si>
    <t>510-2260 Total</t>
  </si>
  <si>
    <t>510-2293 Total</t>
  </si>
  <si>
    <t>510-2781 Total</t>
  </si>
  <si>
    <t>510-2796 Total</t>
  </si>
  <si>
    <t>510-2857 Total</t>
  </si>
  <si>
    <t>510-2871 Total</t>
  </si>
  <si>
    <t>510-2975 Total</t>
  </si>
  <si>
    <t>510-3032 Total</t>
  </si>
  <si>
    <t>510-3065 Total</t>
  </si>
  <si>
    <t>510-3078 Total</t>
  </si>
  <si>
    <t>510-3157 Total</t>
  </si>
  <si>
    <t>510-3237 Total</t>
  </si>
  <si>
    <t>510-3258 Total</t>
  </si>
  <si>
    <t>510-3406 Total</t>
  </si>
  <si>
    <t>510-3488 Total</t>
  </si>
  <si>
    <t>Grand Total</t>
  </si>
  <si>
    <t>Point</t>
  </si>
  <si>
    <t>Area</t>
  </si>
  <si>
    <t>Nonroad</t>
  </si>
  <si>
    <t>Mobile</t>
  </si>
  <si>
    <t>VMT</t>
  </si>
  <si>
    <t>CO</t>
  </si>
  <si>
    <t>NOx</t>
  </si>
  <si>
    <t>Anne Arundel</t>
  </si>
  <si>
    <t>Baltimore</t>
  </si>
  <si>
    <t>Carroll</t>
  </si>
  <si>
    <t>Harford</t>
  </si>
  <si>
    <t>Howard</t>
  </si>
  <si>
    <t>Baltimore City</t>
  </si>
  <si>
    <t>Projected Controlled Emission Inventory - Baltimore Nonattainment Area</t>
  </si>
  <si>
    <t>Projected Controlled Emissions</t>
  </si>
  <si>
    <t>VOC Emissions</t>
  </si>
  <si>
    <t>NOx Emissions</t>
  </si>
  <si>
    <t>CO Emissions</t>
  </si>
  <si>
    <t>Source</t>
  </si>
  <si>
    <t>Biogenics</t>
  </si>
  <si>
    <t>Total</t>
  </si>
  <si>
    <t>Baltimore Nonattainment Area</t>
  </si>
  <si>
    <t>Emissions in Tons per Day</t>
  </si>
  <si>
    <t>Formula</t>
  </si>
  <si>
    <t>A</t>
  </si>
  <si>
    <t>B</t>
  </si>
  <si>
    <t>Biogenic Emissions</t>
  </si>
  <si>
    <t>C</t>
  </si>
  <si>
    <t>A - B</t>
  </si>
  <si>
    <t>D</t>
  </si>
  <si>
    <t>E</t>
  </si>
  <si>
    <t>C - D</t>
  </si>
  <si>
    <t>F</t>
  </si>
  <si>
    <t>Ratio</t>
  </si>
  <si>
    <t>G</t>
  </si>
  <si>
    <t>E * F</t>
  </si>
  <si>
    <t>H</t>
  </si>
  <si>
    <t>C - D - G</t>
  </si>
  <si>
    <t>J</t>
  </si>
  <si>
    <t>O3 NAA</t>
  </si>
  <si>
    <t>24003</t>
  </si>
  <si>
    <t>2103005000</t>
  </si>
  <si>
    <t>2103006000</t>
  </si>
  <si>
    <t>2103007000</t>
  </si>
  <si>
    <t>2103011000</t>
  </si>
  <si>
    <t>2104004000</t>
  </si>
  <si>
    <t>2104006000</t>
  </si>
  <si>
    <t>2104007000</t>
  </si>
  <si>
    <t>2104008100</t>
  </si>
  <si>
    <t>2104008210</t>
  </si>
  <si>
    <t>2104008220</t>
  </si>
  <si>
    <t>2104008230</t>
  </si>
  <si>
    <t>2104008310</t>
  </si>
  <si>
    <t>2104008320</t>
  </si>
  <si>
    <t>2104008330</t>
  </si>
  <si>
    <t>2104008400</t>
  </si>
  <si>
    <t>2104008510</t>
  </si>
  <si>
    <t>2104009000</t>
  </si>
  <si>
    <t>2104011000</t>
  </si>
  <si>
    <t>2610000100</t>
  </si>
  <si>
    <t>2610000400</t>
  </si>
  <si>
    <t>2610030000</t>
  </si>
  <si>
    <t>2810030000</t>
  </si>
  <si>
    <t>2810050000</t>
  </si>
  <si>
    <t>2810060100</t>
  </si>
  <si>
    <t>24005</t>
  </si>
  <si>
    <t>24013</t>
  </si>
  <si>
    <t>2104008610</t>
  </si>
  <si>
    <t>2610000500</t>
  </si>
  <si>
    <t>24025</t>
  </si>
  <si>
    <t>24027</t>
  </si>
  <si>
    <t>24510</t>
  </si>
  <si>
    <t>2601020000</t>
  </si>
  <si>
    <t>2302002100</t>
  </si>
  <si>
    <t>025-0286</t>
  </si>
  <si>
    <t>025-0286-5-0280</t>
  </si>
  <si>
    <t>025-0286-8-0049</t>
  </si>
  <si>
    <t>025-0423</t>
  </si>
  <si>
    <t>025-0423-5-0286</t>
  </si>
  <si>
    <t>025-0423-6-0299</t>
  </si>
  <si>
    <t>025-0423-6-0300</t>
  </si>
  <si>
    <t>025-0423-6-0301</t>
  </si>
  <si>
    <t>025-0423-6-0367</t>
  </si>
  <si>
    <t>025-0525</t>
  </si>
  <si>
    <t>025-0525-6-0405</t>
  </si>
  <si>
    <t>025-0558</t>
  </si>
  <si>
    <t>Maryland</t>
  </si>
  <si>
    <t>Anne Arundel Co</t>
  </si>
  <si>
    <t>Baltimore Co</t>
  </si>
  <si>
    <t>Carroll Co</t>
  </si>
  <si>
    <t>Harford Co</t>
  </si>
  <si>
    <t>Howard Co</t>
  </si>
  <si>
    <t>10200502</t>
  </si>
  <si>
    <t>10200602</t>
  </si>
  <si>
    <t>10201302</t>
  </si>
  <si>
    <t>10300602</t>
  </si>
  <si>
    <t>10300603</t>
  </si>
  <si>
    <t>30201999</t>
  </si>
  <si>
    <t>Jessup Correctional Institute</t>
  </si>
  <si>
    <t>10300502</t>
  </si>
  <si>
    <t>30500201</t>
  </si>
  <si>
    <t>30500205</t>
  </si>
  <si>
    <t>30500208</t>
  </si>
  <si>
    <t>30199998</t>
  </si>
  <si>
    <t>30188801</t>
  </si>
  <si>
    <t>40600401</t>
  </si>
  <si>
    <t>William T. Burnett and Company</t>
  </si>
  <si>
    <t>10200603</t>
  </si>
  <si>
    <t>10500205</t>
  </si>
  <si>
    <t>40600601</t>
  </si>
  <si>
    <t>20300101</t>
  </si>
  <si>
    <t>10500105</t>
  </si>
  <si>
    <t>10200501</t>
  </si>
  <si>
    <t>40100399</t>
  </si>
  <si>
    <t>40200101</t>
  </si>
  <si>
    <t>40200701</t>
  </si>
  <si>
    <t>40200201</t>
  </si>
  <si>
    <t>49099998</t>
  </si>
  <si>
    <t>31399999</t>
  </si>
  <si>
    <t>31306500</t>
  </si>
  <si>
    <t>20100201</t>
  </si>
  <si>
    <t>20100102</t>
  </si>
  <si>
    <t>Hi Tech Color Inc</t>
  </si>
  <si>
    <t>10300402</t>
  </si>
  <si>
    <t>40400178</t>
  </si>
  <si>
    <t>10300503</t>
  </si>
  <si>
    <t>40200501</t>
  </si>
  <si>
    <t>US Coast Guard Yard (USCG Yard)</t>
  </si>
  <si>
    <t>20100802</t>
  </si>
  <si>
    <t>20100202</t>
  </si>
  <si>
    <t>National Security Agency</t>
  </si>
  <si>
    <t>30900198</t>
  </si>
  <si>
    <t>30201311</t>
  </si>
  <si>
    <t>20300102</t>
  </si>
  <si>
    <t>28888801</t>
  </si>
  <si>
    <t>Fort George G. Meade, Dept. of the Army</t>
  </si>
  <si>
    <t>40600603</t>
  </si>
  <si>
    <t>50100410</t>
  </si>
  <si>
    <t>20100107</t>
  </si>
  <si>
    <t>10100215</t>
  </si>
  <si>
    <t>10100202</t>
  </si>
  <si>
    <t>20100101</t>
  </si>
  <si>
    <t>10100401</t>
  </si>
  <si>
    <t>10100504</t>
  </si>
  <si>
    <t>10100601</t>
  </si>
  <si>
    <t>20200102</t>
  </si>
  <si>
    <t>10300601</t>
  </si>
  <si>
    <t>Aggregate Industries - Severn Asphalt</t>
  </si>
  <si>
    <t>Millersville Landfill &amp; Resource Recovery Facility</t>
  </si>
  <si>
    <t>National Security Agency Fanx III</t>
  </si>
  <si>
    <t>40202501</t>
  </si>
  <si>
    <t>30502006</t>
  </si>
  <si>
    <t>40600306</t>
  </si>
  <si>
    <t>20300107</t>
  </si>
  <si>
    <t>10300501</t>
  </si>
  <si>
    <t>Greater Baltimore Medical Center</t>
  </si>
  <si>
    <t>10500206</t>
  </si>
  <si>
    <t>Constellation Power - Notch Cliff</t>
  </si>
  <si>
    <t>Constellation Power - Riverside Generating Station</t>
  </si>
  <si>
    <t>10100203</t>
  </si>
  <si>
    <t>30201003</t>
  </si>
  <si>
    <t>30201011</t>
  </si>
  <si>
    <t>10200503</t>
  </si>
  <si>
    <t>40201726</t>
  </si>
  <si>
    <t>30988801</t>
  </si>
  <si>
    <t>40201799</t>
  </si>
  <si>
    <t>40201725</t>
  </si>
  <si>
    <t>40200920</t>
  </si>
  <si>
    <t>40500597</t>
  </si>
  <si>
    <t>Noxell Corporation</t>
  </si>
  <si>
    <t>Schmidt Baking Co</t>
  </si>
  <si>
    <t>30203201</t>
  </si>
  <si>
    <t>30500609</t>
  </si>
  <si>
    <t>30504021</t>
  </si>
  <si>
    <t>30113210</t>
  </si>
  <si>
    <t>40202301</t>
  </si>
  <si>
    <t>50410420</t>
  </si>
  <si>
    <t>Back River WWTP</t>
  </si>
  <si>
    <t>10300799</t>
  </si>
  <si>
    <t>50100702</t>
  </si>
  <si>
    <t>20100702</t>
  </si>
  <si>
    <t>American Yeast Corporation</t>
  </si>
  <si>
    <t>30203299</t>
  </si>
  <si>
    <t>50382599</t>
  </si>
  <si>
    <t>Gamse Lithographing Company</t>
  </si>
  <si>
    <t>40500401</t>
  </si>
  <si>
    <t>40500301</t>
  </si>
  <si>
    <t>40500431</t>
  </si>
  <si>
    <t>40500511</t>
  </si>
  <si>
    <t>Lafarge Building Materials, Inc.</t>
  </si>
  <si>
    <t>30500613</t>
  </si>
  <si>
    <t>Synagro - Pelletech at Back River</t>
  </si>
  <si>
    <t>39990003</t>
  </si>
  <si>
    <t>Roebuck Printing, Inc.</t>
  </si>
  <si>
    <t>40500421</t>
  </si>
  <si>
    <t>30502001</t>
  </si>
  <si>
    <t>Polystyrene Products</t>
  </si>
  <si>
    <t>30800799</t>
  </si>
  <si>
    <t>30504031</t>
  </si>
  <si>
    <t>30504099</t>
  </si>
  <si>
    <t>Middle River Aircraft Systems</t>
  </si>
  <si>
    <t>40202502</t>
  </si>
  <si>
    <t>39000699</t>
  </si>
  <si>
    <t>Maryland Paving - Texas Quarry</t>
  </si>
  <si>
    <t>Eastern Landfill Gas, LLC</t>
  </si>
  <si>
    <t>MANN-PAK, Inc.</t>
  </si>
  <si>
    <t>Lehigh Cement Company LLC</t>
  </si>
  <si>
    <t>30500606</t>
  </si>
  <si>
    <t>30500717</t>
  </si>
  <si>
    <t>40100303</t>
  </si>
  <si>
    <t>Congoleum Corporation</t>
  </si>
  <si>
    <t>30599999</t>
  </si>
  <si>
    <t>Maryland Paving - Finksburg</t>
  </si>
  <si>
    <t>30500298</t>
  </si>
  <si>
    <t>30103554</t>
  </si>
  <si>
    <t>30103553</t>
  </si>
  <si>
    <t>30103552</t>
  </si>
  <si>
    <t>40200706</t>
  </si>
  <si>
    <t>40201101</t>
  </si>
  <si>
    <t>30105114</t>
  </si>
  <si>
    <t>Constellation Power - Perryman Generating Station</t>
  </si>
  <si>
    <t>Maryland Paving, Inc. - Aberdeen</t>
  </si>
  <si>
    <t>Colonial Pipeline Co - Aberdeen Junction</t>
  </si>
  <si>
    <t>50100101</t>
  </si>
  <si>
    <t>Frito- Lay Inc.- Aberdeen</t>
  </si>
  <si>
    <t>30290003</t>
  </si>
  <si>
    <t>30290005</t>
  </si>
  <si>
    <t xml:space="preserve">Alcore, Inc </t>
  </si>
  <si>
    <t>40201806</t>
  </si>
  <si>
    <t>WAVE - Worthington Armstrong Venture</t>
  </si>
  <si>
    <t>Lifoam Industries, LLC</t>
  </si>
  <si>
    <t>30800801</t>
  </si>
  <si>
    <t>30203001</t>
  </si>
  <si>
    <t>Precoat Metals</t>
  </si>
  <si>
    <t>Tate Access Floors</t>
  </si>
  <si>
    <t>20300202</t>
  </si>
  <si>
    <t>Honeyland 108, LLC</t>
  </si>
  <si>
    <t>Alpha Ridge Municipal Landfill</t>
  </si>
  <si>
    <t>30500260</t>
  </si>
  <si>
    <t>20200401</t>
  </si>
  <si>
    <t>Constellation Power - Westport</t>
  </si>
  <si>
    <t>Constellation Power - Gould Street Station</t>
  </si>
  <si>
    <t>30500103</t>
  </si>
  <si>
    <t>30510198</t>
  </si>
  <si>
    <t>30510298</t>
  </si>
  <si>
    <t>10200601</t>
  </si>
  <si>
    <t>30509204</t>
  </si>
  <si>
    <t>30500499</t>
  </si>
  <si>
    <t>30500402</t>
  </si>
  <si>
    <t>50400201</t>
  </si>
  <si>
    <t>30500401</t>
  </si>
  <si>
    <t>30509203</t>
  </si>
  <si>
    <t>Johns Hopkins University - Charles Street</t>
  </si>
  <si>
    <t>10500106</t>
  </si>
  <si>
    <t>40799999</t>
  </si>
  <si>
    <t>United States Gypsum Company</t>
  </si>
  <si>
    <t>30501520</t>
  </si>
  <si>
    <t>Citgo Motiva Baltimore Terminal</t>
  </si>
  <si>
    <t>National Gypsum Company</t>
  </si>
  <si>
    <t>30501513</t>
  </si>
  <si>
    <t>30501519</t>
  </si>
  <si>
    <t>Constellation Energy Group - Philadelphia Road</t>
  </si>
  <si>
    <t>Mid Atlantic Baking Co</t>
  </si>
  <si>
    <t>30101401</t>
  </si>
  <si>
    <t>40703697</t>
  </si>
  <si>
    <t>H &amp; S Bakery</t>
  </si>
  <si>
    <t>30203202</t>
  </si>
  <si>
    <t>American Sugar Refining, Inc.</t>
  </si>
  <si>
    <t>30201599</t>
  </si>
  <si>
    <t>Kaydon Ring &amp; Seal, Inc</t>
  </si>
  <si>
    <t>30300303</t>
  </si>
  <si>
    <t>40100205</t>
  </si>
  <si>
    <t>USALCO, LLC</t>
  </si>
  <si>
    <t xml:space="preserve">Veolia Energy Baltimore Heating, LLP-Central Ave </t>
  </si>
  <si>
    <t>Veolia Energy Baltimore Heating, LLP-Cherry Hill</t>
  </si>
  <si>
    <t>Sunoco Partners Baltimore Terminal</t>
  </si>
  <si>
    <t>40400101</t>
  </si>
  <si>
    <t>40729697</t>
  </si>
  <si>
    <t>Motiva Enterprises LLC</t>
  </si>
  <si>
    <t>Center Point Terminal Baltimore LLC</t>
  </si>
  <si>
    <t>50200504</t>
  </si>
  <si>
    <t>Crispy Bagel Company</t>
  </si>
  <si>
    <t>Automatic Rolls of Baltimore</t>
  </si>
  <si>
    <t>Philadelphia Quartz Corp</t>
  </si>
  <si>
    <t>30501402</t>
  </si>
  <si>
    <t>Wheelabrator Baltimore, LP</t>
  </si>
  <si>
    <t>Tnemec Company, Inc.</t>
  </si>
  <si>
    <t>NuStar Terminals Operations Partnership L.P.</t>
  </si>
  <si>
    <t>40301097</t>
  </si>
  <si>
    <t>Clean Harbors of Baltimore</t>
  </si>
  <si>
    <t>50300501</t>
  </si>
  <si>
    <t>50100403</t>
  </si>
  <si>
    <t>Baltimore City Composting/Veolia Water North America-Central, LLC</t>
  </si>
  <si>
    <t>39999999</t>
  </si>
  <si>
    <t>Veolia Energy Baltimore Heating, LLP-Spring Gardens Plant</t>
  </si>
  <si>
    <t>U.S. Concrete Products</t>
  </si>
  <si>
    <t>Reconserve of MD dba Dext Company</t>
  </si>
  <si>
    <t>30200504</t>
  </si>
  <si>
    <t>Curtis Bay Energy, LP</t>
  </si>
  <si>
    <t>University of Maryland at Baltimore</t>
  </si>
  <si>
    <t>The Baltimore Sun</t>
  </si>
  <si>
    <t>Veolia Energy Baltimore Heating, LLP-Saratoga Plant</t>
  </si>
  <si>
    <t>Synagro-Patapsco Pelletizer</t>
  </si>
  <si>
    <t>Trigen Energy - Inner Harbor East</t>
  </si>
  <si>
    <t>40500101</t>
  </si>
  <si>
    <t>30101817</t>
  </si>
  <si>
    <t>30499999</t>
  </si>
  <si>
    <t>40400172</t>
  </si>
  <si>
    <t>Fleischmann's Vinegar Company, Inc.</t>
  </si>
  <si>
    <t>30204201</t>
  </si>
  <si>
    <t>42500302</t>
  </si>
  <si>
    <t>M-A-R</t>
  </si>
  <si>
    <t>2275001000</t>
  </si>
  <si>
    <t>2275020000</t>
  </si>
  <si>
    <t>2275050000</t>
  </si>
  <si>
    <t>2275060000</t>
  </si>
  <si>
    <t>2280002200</t>
  </si>
  <si>
    <t>2280002100</t>
  </si>
  <si>
    <t>025-0558-5-0284</t>
  </si>
  <si>
    <t>025-0558-6-0424</t>
  </si>
  <si>
    <t>025-0558-6-0425</t>
  </si>
  <si>
    <t>027-0052</t>
  </si>
  <si>
    <t>027-0052-5-0065</t>
  </si>
  <si>
    <t>027-0052-5-0209</t>
  </si>
  <si>
    <t>027-0052-8-0052</t>
  </si>
  <si>
    <t>027-0080</t>
  </si>
  <si>
    <t>027-0080-5-0306</t>
  </si>
  <si>
    <t>027-0080-7-0058</t>
  </si>
  <si>
    <t>027-0127</t>
  </si>
  <si>
    <t>027-0127-6-0244</t>
  </si>
  <si>
    <t>027-0223</t>
  </si>
  <si>
    <t>027-0223-5-0054</t>
  </si>
  <si>
    <t>027-0223-5-0063</t>
  </si>
  <si>
    <t>027-0223-5-0064</t>
  </si>
  <si>
    <t>027-0223-9-0186</t>
  </si>
  <si>
    <t>027-0260</t>
  </si>
  <si>
    <t>027-0260-9-0266</t>
  </si>
  <si>
    <t>027-0260-9-0267</t>
  </si>
  <si>
    <t>027-0260-9-0276</t>
  </si>
  <si>
    <t>027-0260-9-0277</t>
  </si>
  <si>
    <t>027-0260-9-0278</t>
  </si>
  <si>
    <t>027-0260-9-0279</t>
  </si>
  <si>
    <t>027-0260-9-0301</t>
  </si>
  <si>
    <t>027-0260-9-0302</t>
  </si>
  <si>
    <t>027-0364</t>
  </si>
  <si>
    <t>027-0364-9-0193</t>
  </si>
  <si>
    <t>027-0364-9-0205</t>
  </si>
  <si>
    <t>027-0364-9-0364</t>
  </si>
  <si>
    <t>027-0535</t>
  </si>
  <si>
    <t>027-0535-6-0402</t>
  </si>
  <si>
    <t>510-0001</t>
  </si>
  <si>
    <t>510-0001-5-0303</t>
  </si>
  <si>
    <t>510-0001-5-0304</t>
  </si>
  <si>
    <t>510-0001-5-0305</t>
  </si>
  <si>
    <t>510-0001-5-0306</t>
  </si>
  <si>
    <t>510-0001-5-0734</t>
  </si>
  <si>
    <t>510-0001-5-2073</t>
  </si>
  <si>
    <t>510-0001-5-2074</t>
  </si>
  <si>
    <t>510-0001-5-2075</t>
  </si>
  <si>
    <t>510-0001-9-0949</t>
  </si>
  <si>
    <t>510-0001-9-0950</t>
  </si>
  <si>
    <t>510-0001-9-0951</t>
  </si>
  <si>
    <t>510-0001-9-0988</t>
  </si>
  <si>
    <t>510-0001-9-0989</t>
  </si>
  <si>
    <t>510-0001-9-1015</t>
  </si>
  <si>
    <t>510-0001-9-1016</t>
  </si>
  <si>
    <t>510-0006</t>
  </si>
  <si>
    <t>510-0006-5-0005</t>
  </si>
  <si>
    <t>510-0007</t>
  </si>
  <si>
    <t>510-0007-4-0536</t>
  </si>
  <si>
    <t>510-0069</t>
  </si>
  <si>
    <t>510-0069-6-1535</t>
  </si>
  <si>
    <t>510-0071</t>
  </si>
  <si>
    <t>510-0071-4-3041</t>
  </si>
  <si>
    <t>510-0071-5-1142</t>
  </si>
  <si>
    <t>510-0071-5-1143</t>
  </si>
  <si>
    <t>510-0071-6-0003</t>
  </si>
  <si>
    <t>510-0071-6-1743</t>
  </si>
  <si>
    <t>510-0071-9-0621</t>
  </si>
  <si>
    <t>510-0071-9-1257</t>
  </si>
  <si>
    <t>510-0076</t>
  </si>
  <si>
    <t>510-0076-5-0016</t>
  </si>
  <si>
    <t>510-0076-5-0294</t>
  </si>
  <si>
    <t>510-0076-7-0951</t>
  </si>
  <si>
    <t>510-0076-7-1024</t>
  </si>
  <si>
    <t>510-0076-7-1076</t>
  </si>
  <si>
    <t>510-0076-7-1077</t>
  </si>
  <si>
    <t>510-0076-7-1094</t>
  </si>
  <si>
    <t>510-0076-7-1095</t>
  </si>
  <si>
    <t>510-0076-7-1644</t>
  </si>
  <si>
    <t>510-0076-7-1667</t>
  </si>
  <si>
    <t>510-0077</t>
  </si>
  <si>
    <t>510-0077-5-0533</t>
  </si>
  <si>
    <t>510-0077-5-0534</t>
  </si>
  <si>
    <t>510-0077-5-0535</t>
  </si>
  <si>
    <t>510-0077-5-0763</t>
  </si>
  <si>
    <t>510-0077-5-0964</t>
  </si>
  <si>
    <t>510-0077-5-0965</t>
  </si>
  <si>
    <t>510-0077-5-1728</t>
  </si>
  <si>
    <t>510-0077-5-1729</t>
  </si>
  <si>
    <t>510-0077-5-1861</t>
  </si>
  <si>
    <t>510-0077-5-1862</t>
  </si>
  <si>
    <t>510-0077-5-1863</t>
  </si>
  <si>
    <t>510-0077-5-1864</t>
  </si>
  <si>
    <t>510-0077-5-1865</t>
  </si>
  <si>
    <t>Control Measure</t>
  </si>
  <si>
    <t>Tier I</t>
  </si>
  <si>
    <t>Reform Gas</t>
  </si>
  <si>
    <t>LEV</t>
  </si>
  <si>
    <t>HDDE</t>
  </si>
  <si>
    <t>Total Mobile</t>
  </si>
  <si>
    <t>Open Burning</t>
  </si>
  <si>
    <t>Nonroad Model</t>
  </si>
  <si>
    <t>Northern Municipal Landfill</t>
  </si>
  <si>
    <t>LDGV</t>
  </si>
  <si>
    <t>Vessel - Gasoline</t>
  </si>
  <si>
    <t>HDGV</t>
  </si>
  <si>
    <t>Vessel - Diesel</t>
  </si>
  <si>
    <t>LDDT</t>
  </si>
  <si>
    <t>GSE</t>
  </si>
  <si>
    <t>Emissions from air taxi aircraft LTOs</t>
  </si>
  <si>
    <t>Maryland Port Administration</t>
  </si>
  <si>
    <t>Agricultural Tractors</t>
  </si>
  <si>
    <t>Terminal Tractors</t>
  </si>
  <si>
    <t>Sweepers/Scrubbers</t>
  </si>
  <si>
    <t>Generator Sets</t>
  </si>
  <si>
    <t>Forklifts</t>
  </si>
  <si>
    <t>Other General Industrial Equipment</t>
  </si>
  <si>
    <t>Aerial Lifts</t>
  </si>
  <si>
    <t>Tractors/Loaders/Backhoes</t>
  </si>
  <si>
    <t>Skid Steer Loaders</t>
  </si>
  <si>
    <t>Other Material Handling Equipment</t>
  </si>
  <si>
    <t>Yard Locomotives</t>
  </si>
  <si>
    <t>Cranes</t>
  </si>
  <si>
    <t>Rubber Tire Loaders</t>
  </si>
  <si>
    <t>Off-highway Trucks</t>
  </si>
  <si>
    <t>2415000000</t>
  </si>
  <si>
    <t>Solvent Degreasing</t>
  </si>
  <si>
    <t>Automotive Aftermarket Products</t>
  </si>
  <si>
    <t>Landfill</t>
  </si>
  <si>
    <t>Miscellaneous Products</t>
  </si>
  <si>
    <t>Adhesives and Sealants</t>
  </si>
  <si>
    <t>Household Products</t>
  </si>
  <si>
    <t>Personal Care Products</t>
  </si>
  <si>
    <t>Cutback Asphalt Application</t>
  </si>
  <si>
    <t>Water-Based Paint</t>
  </si>
  <si>
    <t>Solvent-Based Paint</t>
  </si>
  <si>
    <t>Topcoat: Solvent-borne - Automobiles</t>
  </si>
  <si>
    <t>State County FIPs Code</t>
  </si>
  <si>
    <t>SCC (AMS)</t>
  </si>
  <si>
    <t>GF 2023</t>
  </si>
  <si>
    <t>2023CO</t>
  </si>
  <si>
    <t>2023NOX</t>
  </si>
  <si>
    <t>2023VOC</t>
  </si>
  <si>
    <t>2102004001</t>
  </si>
  <si>
    <t>ICI_Oil</t>
  </si>
  <si>
    <t>BMC Round v9A Cooperative Forecast</t>
  </si>
  <si>
    <t>2102004002</t>
  </si>
  <si>
    <t>2102005000</t>
  </si>
  <si>
    <t>2102006000</t>
  </si>
  <si>
    <t>ICI_NG</t>
  </si>
  <si>
    <t>2102007000</t>
  </si>
  <si>
    <t>ICI_Other</t>
  </si>
  <si>
    <t>2102008000</t>
  </si>
  <si>
    <t>ICI_Biomass</t>
  </si>
  <si>
    <t>2102011000</t>
  </si>
  <si>
    <t>2103004001</t>
  </si>
  <si>
    <t>Emissions from commercial and institutional distillate oil combustion.</t>
  </si>
  <si>
    <t>2103004002</t>
  </si>
  <si>
    <t>Emissions from commercial and institutional residual oil combustion.</t>
  </si>
  <si>
    <t>Emissions from commercial &amp; institutional natural gas combustion.</t>
  </si>
  <si>
    <t>Emissions from commercial and institutional LPG combustion.</t>
  </si>
  <si>
    <t>2103008000</t>
  </si>
  <si>
    <t>Emissions from commercial/institutional kerosene combustion.</t>
  </si>
  <si>
    <t>Emissions from residential distillate oil combustion.</t>
  </si>
  <si>
    <t>Emissions from residential natural gas combustion.</t>
  </si>
  <si>
    <t>Emissions from residential LPG combustion.</t>
  </si>
  <si>
    <t>Fireplace: general</t>
  </si>
  <si>
    <t>Woodstove: fireplace inserts; non EPA-certified</t>
  </si>
  <si>
    <t>Woodstove: fireplace inserts; EPA-certified; non-catalytic</t>
  </si>
  <si>
    <t>Woodstove: fireplace inserts; EPA-certified; catalytic</t>
  </si>
  <si>
    <t>Woodstove: freestanding, non-EPA certified</t>
  </si>
  <si>
    <t>Woodstove: freestanding, EPA certified, non-catalytic</t>
  </si>
  <si>
    <t>Woodstove: freestanding, EPA certified, catalytic</t>
  </si>
  <si>
    <t>Woodstove: pellet-fired, general</t>
  </si>
  <si>
    <t>Furnace: Indoor, cordwood-fired, non-EPA certified</t>
  </si>
  <si>
    <t>Hydronic heater: outdoor</t>
  </si>
  <si>
    <t>2104008700</t>
  </si>
  <si>
    <t>Outdoor wood burning device, NEC</t>
  </si>
  <si>
    <t>Total: All Combustor Types</t>
  </si>
  <si>
    <t>Emissions from residential kerosene combustion.</t>
  </si>
  <si>
    <t>2201000062</t>
  </si>
  <si>
    <t>Emissions from gasoline marketing refueling.</t>
  </si>
  <si>
    <t>Conveyorized Charbroiling</t>
  </si>
  <si>
    <t>Under-fired Charbroiling</t>
  </si>
  <si>
    <t>Deep Fat Frying</t>
  </si>
  <si>
    <t>Flat Griddle Frying</t>
  </si>
  <si>
    <t>Clamshell Griddle Frying</t>
  </si>
  <si>
    <t>Emissions from bakeries.</t>
  </si>
  <si>
    <t>Emissions from small breweries</t>
  </si>
  <si>
    <t>Emissions from small wineries</t>
  </si>
  <si>
    <t>2401001000</t>
  </si>
  <si>
    <t>Emissions from ALL SOLVENT TYPES architectural surface coatings.</t>
  </si>
  <si>
    <t>Emissions from automobile refinishing.</t>
  </si>
  <si>
    <t>Emissions from traffic paints.</t>
  </si>
  <si>
    <t>Emissions from surface coatings of wood furniture and fixtures.</t>
  </si>
  <si>
    <t>Emissions from surface coatings of metal furniture &amp; fixtures.</t>
  </si>
  <si>
    <t>Emissions from Electronic and Other Electrical Coatings.</t>
  </si>
  <si>
    <t>Emissions from surface coatings of Motor Vehicle.</t>
  </si>
  <si>
    <t>Emissions from surface coatings of marine.</t>
  </si>
  <si>
    <t>Emissions from surface coatings - misc. manufacturing.</t>
  </si>
  <si>
    <t>Emissions from surface coatings for industrial maintenance.</t>
  </si>
  <si>
    <t>Emissions from surface coatings - other categories.</t>
  </si>
  <si>
    <t>Emissions from Cleaning Products: Industrial and Institutional Cleaning.</t>
  </si>
  <si>
    <t>Emissions from Screen &amp; Plateless printing</t>
  </si>
  <si>
    <t>2440000000</t>
  </si>
  <si>
    <t>Emissions from industrial adhesives.</t>
  </si>
  <si>
    <t>Commercial &amp; Consumer Products - Miscellaneous Products</t>
  </si>
  <si>
    <t>Misc. Asphalt Application</t>
  </si>
  <si>
    <t>Emissions from emulsified asphalt.</t>
  </si>
  <si>
    <t>Emissions from Asphalt Roofing.</t>
  </si>
  <si>
    <t>2461800001</t>
  </si>
  <si>
    <t>Emissions from Commercial pesticide surface application</t>
  </si>
  <si>
    <t>No Growth Projected</t>
  </si>
  <si>
    <t>2461800002</t>
  </si>
  <si>
    <t>Emissions from Commercial pesticide soil application</t>
  </si>
  <si>
    <t>Portable Fuel Containers:  Residential - Evaporation (including Diurnal)</t>
  </si>
  <si>
    <t>Portable Fuel Containers:  Commercial - Evaporation (Including Diurnal)</t>
  </si>
  <si>
    <t>Gasoline Marketing - Tank Truck Unloading - Submerged Filling</t>
  </si>
  <si>
    <t>Gasoline Marketing - Tank Truck Unloading - Balanced Submerged Filling</t>
  </si>
  <si>
    <t>Emissions from underground tank breathing.</t>
  </si>
  <si>
    <t>AvGas Stage I Aircraft Refueling.</t>
  </si>
  <si>
    <t>AvGas Stage II Aircraft Refueling.</t>
  </si>
  <si>
    <t>Emissions from distillate oil marine vessel unloading.</t>
  </si>
  <si>
    <t>Emissions from tank trucks in transit.</t>
  </si>
  <si>
    <t>Emissions from solid waste landfills.</t>
  </si>
  <si>
    <t>Emissions from POTWs.</t>
  </si>
  <si>
    <t>Emissions from soil/groundwater remediation of LUST sites.</t>
  </si>
  <si>
    <t>2805002000</t>
  </si>
  <si>
    <t>BEEF</t>
  </si>
  <si>
    <t>2805007100</t>
  </si>
  <si>
    <t>LAYERS</t>
  </si>
  <si>
    <t>2805009100</t>
  </si>
  <si>
    <t>BROILERS</t>
  </si>
  <si>
    <t>2805010100</t>
  </si>
  <si>
    <t>TURKEY</t>
  </si>
  <si>
    <t>2805018000</t>
  </si>
  <si>
    <t>DAIRY</t>
  </si>
  <si>
    <t>2805025000</t>
  </si>
  <si>
    <t>SWINE</t>
  </si>
  <si>
    <t>2805035000</t>
  </si>
  <si>
    <t>HORSES</t>
  </si>
  <si>
    <t>2805040000</t>
  </si>
  <si>
    <t>SHEEP</t>
  </si>
  <si>
    <t>2805045000</t>
  </si>
  <si>
    <t>GOATS</t>
  </si>
  <si>
    <t>2810001001</t>
  </si>
  <si>
    <t>wildfire/smodering</t>
  </si>
  <si>
    <t>2810001002</t>
  </si>
  <si>
    <t>wildfire/flaming</t>
  </si>
  <si>
    <t>Emissions from structural fires.</t>
  </si>
  <si>
    <t>Emissions from motor vehicle fires.</t>
  </si>
  <si>
    <t>2810060200</t>
  </si>
  <si>
    <t>Animal Cremation</t>
  </si>
  <si>
    <t>2811015001</t>
  </si>
  <si>
    <t>prescribed/smoldering</t>
  </si>
  <si>
    <t>2811015002</t>
  </si>
  <si>
    <t>prescribed/flaming</t>
  </si>
  <si>
    <t>Emissions from catastrophic/accidental releases/oil spills.</t>
  </si>
  <si>
    <t>Emissions from surface coatings of metal cans.</t>
  </si>
  <si>
    <t>Emissions from surface coatings of Aircraft.</t>
  </si>
  <si>
    <t>Industrial surface coatings of finished wood product manufacturing.</t>
  </si>
  <si>
    <t>2401060000</t>
  </si>
  <si>
    <t>Emissions from Household Appliance Manufacturing</t>
  </si>
  <si>
    <t>Emissions from surface coatings of Railroads.</t>
  </si>
  <si>
    <t>Open Burning of Yard Waste - Leaf Species Unspecified</t>
  </si>
  <si>
    <t>Open Burning of Yard Waste - Brush Species Unspecified</t>
  </si>
  <si>
    <t>Emissions from the Open Burning of Land Clearing Debris</t>
  </si>
  <si>
    <t>Open Burning of Residential Household Waste</t>
  </si>
  <si>
    <t>Emissions from crude oil marine vessel unloading.</t>
  </si>
  <si>
    <t>Emissions from residual oil marine vessel unloading.</t>
  </si>
  <si>
    <t>Emissions from gasoline marine vessel unloading.</t>
  </si>
  <si>
    <t>Emissions from jet naphtha marine vessel unloading.</t>
  </si>
  <si>
    <t>Emissions from kerosene marine vessel unloading.</t>
  </si>
  <si>
    <t>Emissions from on-site incineration.</t>
  </si>
  <si>
    <t>State CountyFIPS</t>
  </si>
  <si>
    <t>State Facility Identier</t>
  </si>
  <si>
    <t>NAICS-2 Digits</t>
  </si>
  <si>
    <t>NAICS</t>
  </si>
  <si>
    <t>Process ID</t>
  </si>
  <si>
    <t>GF-2023</t>
  </si>
  <si>
    <t>GF-2023ADJ</t>
  </si>
  <si>
    <t>2023_CO</t>
  </si>
  <si>
    <t>2023_NOX</t>
  </si>
  <si>
    <t>2023_VOC</t>
  </si>
  <si>
    <t>Valley Proteins, Inc. - Curtis Bay</t>
  </si>
  <si>
    <t>311</t>
  </si>
  <si>
    <t>311119</t>
  </si>
  <si>
    <t>003-0023-5-0830</t>
  </si>
  <si>
    <t>9991</t>
  </si>
  <si>
    <t>92214</t>
  </si>
  <si>
    <t>003-0033-9-1144</t>
  </si>
  <si>
    <t>Reliable Contracting - Asphalt Plant</t>
  </si>
  <si>
    <t>324</t>
  </si>
  <si>
    <t>324121</t>
  </si>
  <si>
    <t>Prince Erachem Inc</t>
  </si>
  <si>
    <t>212</t>
  </si>
  <si>
    <t>21229</t>
  </si>
  <si>
    <t>Reliable Contracting Company, Inc. - Glen Burnie</t>
  </si>
  <si>
    <t>003-0060-6-1228</t>
  </si>
  <si>
    <t>326</t>
  </si>
  <si>
    <t>3261</t>
  </si>
  <si>
    <t>003-0193</t>
  </si>
  <si>
    <t>Baltimore Washington Medical Center</t>
  </si>
  <si>
    <t>622</t>
  </si>
  <si>
    <t/>
  </si>
  <si>
    <t>003-0193-5-0657</t>
  </si>
  <si>
    <t>003-0193-5-0658</t>
  </si>
  <si>
    <t>003-0193-9-0877</t>
  </si>
  <si>
    <t>003-0193-9-0875</t>
  </si>
  <si>
    <t>003-0193-9-0876</t>
  </si>
  <si>
    <t>003-0193-9-0878</t>
  </si>
  <si>
    <t>003-0193-9-0879</t>
  </si>
  <si>
    <t>Northrop Grumman Systems Corporation - BWI</t>
  </si>
  <si>
    <t>334</t>
  </si>
  <si>
    <t>334511</t>
  </si>
  <si>
    <t>40100310</t>
  </si>
  <si>
    <t>325</t>
  </si>
  <si>
    <t>32591</t>
  </si>
  <si>
    <t>003-0276-5-0820</t>
  </si>
  <si>
    <t>003-0276-5-0819</t>
  </si>
  <si>
    <t>Kinder Morgan Phoenix Holdings LLC</t>
  </si>
  <si>
    <t>424</t>
  </si>
  <si>
    <t>42471</t>
  </si>
  <si>
    <t>US Naval Support Activity Annapolis (PWD-A EV)</t>
  </si>
  <si>
    <t>61</t>
  </si>
  <si>
    <t>61131</t>
  </si>
  <si>
    <t>003-0310-9-1112</t>
  </si>
  <si>
    <t>003-0310-9-1143</t>
  </si>
  <si>
    <t>92811</t>
  </si>
  <si>
    <t>003-0317-9-1092</t>
  </si>
  <si>
    <t>003-0317-9-1055</t>
  </si>
  <si>
    <t>003-0317-9-1090</t>
  </si>
  <si>
    <t>003-0317-9-1091</t>
  </si>
  <si>
    <t>003-0322-5-0783</t>
  </si>
  <si>
    <t>003-0322-5-0767</t>
  </si>
  <si>
    <t>003-0322-5-0766</t>
  </si>
  <si>
    <t>003-0322-5-0761</t>
  </si>
  <si>
    <t>003-0322-5-0765</t>
  </si>
  <si>
    <t>003-0322-9-1066</t>
  </si>
  <si>
    <t>003-0322-9-1063</t>
  </si>
  <si>
    <t>003-0322-9-1095</t>
  </si>
  <si>
    <t>003-0322-9-1096</t>
  </si>
  <si>
    <t>Raven Power Fort Smallwood LLC</t>
  </si>
  <si>
    <t>22</t>
  </si>
  <si>
    <t>221112</t>
  </si>
  <si>
    <t>Bardon, Inc (d/b/a Aggregate Industries)</t>
  </si>
  <si>
    <t>327</t>
  </si>
  <si>
    <t>32732</t>
  </si>
  <si>
    <t>32412</t>
  </si>
  <si>
    <t>003-0826-5-0787</t>
  </si>
  <si>
    <t>003-0826-6-1188</t>
  </si>
  <si>
    <t>30504030</t>
  </si>
  <si>
    <t>562</t>
  </si>
  <si>
    <t>562212</t>
  </si>
  <si>
    <t>Allan Myers Materials-Jessup (RAP)</t>
  </si>
  <si>
    <t>003-1460-6-1178</t>
  </si>
  <si>
    <t>30502099</t>
  </si>
  <si>
    <t>003-1471</t>
  </si>
  <si>
    <t>Millersville Landfill Gas to Electric Project</t>
  </si>
  <si>
    <t>003-1471-9-1034</t>
  </si>
  <si>
    <t>University of Maryland - Baltimore County</t>
  </si>
  <si>
    <t>Bluegrass Materials - Texas Quarry</t>
  </si>
  <si>
    <t>212319</t>
  </si>
  <si>
    <t>005-0003-6-3082</t>
  </si>
  <si>
    <t>62211</t>
  </si>
  <si>
    <t>005-0039-9-1427</t>
  </si>
  <si>
    <t>005-0039-9-1428</t>
  </si>
  <si>
    <t>221122</t>
  </si>
  <si>
    <t>C P Crane Generating Station</t>
  </si>
  <si>
    <t>005-0079-9-1509</t>
  </si>
  <si>
    <t>Diageo North America Inc (Relay Plant)</t>
  </si>
  <si>
    <t>312</t>
  </si>
  <si>
    <t>31214</t>
  </si>
  <si>
    <t>Independent Can Company</t>
  </si>
  <si>
    <t>332</t>
  </si>
  <si>
    <t>332431</t>
  </si>
  <si>
    <t>32562</t>
  </si>
  <si>
    <t>005-0184-6-1393</t>
  </si>
  <si>
    <t>311812</t>
  </si>
  <si>
    <t>York Building Products - Cockeysville</t>
  </si>
  <si>
    <t>327331</t>
  </si>
  <si>
    <t>Social Security Administration - National Control Center</t>
  </si>
  <si>
    <t>92313</t>
  </si>
  <si>
    <t>005-0282-5-2302</t>
  </si>
  <si>
    <t>005-0282-5-2378</t>
  </si>
  <si>
    <t>005-0282-5-2377</t>
  </si>
  <si>
    <t>005-0282-9-1436</t>
  </si>
  <si>
    <t>005-0282-9-1437</t>
  </si>
  <si>
    <t>Tradepoint Atlantic Shipyard</t>
  </si>
  <si>
    <t>336</t>
  </si>
  <si>
    <t>336611</t>
  </si>
  <si>
    <t>MedStar Franklin Square Hospital Center</t>
  </si>
  <si>
    <t>22132</t>
  </si>
  <si>
    <t>311942</t>
  </si>
  <si>
    <t>005-0979-9-1465</t>
  </si>
  <si>
    <t>323</t>
  </si>
  <si>
    <t>32311</t>
  </si>
  <si>
    <t>005-1149-6-3123</t>
  </si>
  <si>
    <t>005-1149-6-1983</t>
  </si>
  <si>
    <t>327992</t>
  </si>
  <si>
    <t>Maryland Paving Rosedale, LLC</t>
  </si>
  <si>
    <t>005-1809-6-3069</t>
  </si>
  <si>
    <t>Eastern Sanitary Landfill Solid Waste Management Facility</t>
  </si>
  <si>
    <t>005-2075-6-1438</t>
  </si>
  <si>
    <t>50100402</t>
  </si>
  <si>
    <t>562219</t>
  </si>
  <si>
    <t>Honeygo Run Reclamation Center Rubble Landfill</t>
  </si>
  <si>
    <t>32614</t>
  </si>
  <si>
    <t>Imerys Carbonates USA, Inc.</t>
  </si>
  <si>
    <t>212312</t>
  </si>
  <si>
    <t>005-2322-5-1533</t>
  </si>
  <si>
    <t>336413</t>
  </si>
  <si>
    <t>005-2407-5-1468</t>
  </si>
  <si>
    <t>005-2407-5-1579</t>
  </si>
  <si>
    <t>005-2407-5-1469</t>
  </si>
  <si>
    <t>005-2407-5-1577</t>
  </si>
  <si>
    <t>005-2407-5-2222</t>
  </si>
  <si>
    <t>005-2407-5-1466</t>
  </si>
  <si>
    <t>005-2407-5-1262</t>
  </si>
  <si>
    <t>005-2407-5-1261</t>
  </si>
  <si>
    <t>005-2407-5-1259</t>
  </si>
  <si>
    <t>005-2407-5-1467</t>
  </si>
  <si>
    <t>005-2407-5-2300</t>
  </si>
  <si>
    <t>005-2407-5-2320</t>
  </si>
  <si>
    <t>005-2407-5-2321</t>
  </si>
  <si>
    <t>005-2407-5-1263</t>
  </si>
  <si>
    <t>005-2436-5-2342</t>
  </si>
  <si>
    <t>005-2436-6-3076</t>
  </si>
  <si>
    <t>30500204</t>
  </si>
  <si>
    <t>005-2436-6-3077</t>
  </si>
  <si>
    <t>221119</t>
  </si>
  <si>
    <t>005-2824</t>
  </si>
  <si>
    <t>Vac Pac, Inc</t>
  </si>
  <si>
    <t>326111</t>
  </si>
  <si>
    <t>005-2824-6-3124</t>
  </si>
  <si>
    <t>005-2824-6-3126</t>
  </si>
  <si>
    <t>005-2824-6-3127</t>
  </si>
  <si>
    <t>005-2843</t>
  </si>
  <si>
    <t>Benjer, Inc. - Middle River</t>
  </si>
  <si>
    <t>562111</t>
  </si>
  <si>
    <t>005-2843-6-3138</t>
  </si>
  <si>
    <t>32731</t>
  </si>
  <si>
    <t>322</t>
  </si>
  <si>
    <t>32211</t>
  </si>
  <si>
    <t>C.J. Miller, LLC - Westminster</t>
  </si>
  <si>
    <t>013-0046-5-0218</t>
  </si>
  <si>
    <t>013-0046-6-0361</t>
  </si>
  <si>
    <t>30502003</t>
  </si>
  <si>
    <t>Colonial Pipeline Company-Dorsey Junction</t>
  </si>
  <si>
    <t>48-49</t>
  </si>
  <si>
    <t>48691</t>
  </si>
  <si>
    <t>013-0056-9-0202</t>
  </si>
  <si>
    <t>Maryland Paving - Woodbine</t>
  </si>
  <si>
    <t>013-0098-4-0149</t>
  </si>
  <si>
    <t>013-0098-4-0148</t>
  </si>
  <si>
    <t>013-0098-6-0448</t>
  </si>
  <si>
    <t>013-0102</t>
  </si>
  <si>
    <t>C.J. Miller, LLC - Finksburg</t>
  </si>
  <si>
    <t>013-0102-5-0217</t>
  </si>
  <si>
    <t>013-0102-5-0216</t>
  </si>
  <si>
    <t>013-0102-6-0118</t>
  </si>
  <si>
    <t>013-0102-6-0358</t>
  </si>
  <si>
    <t>30500257</t>
  </si>
  <si>
    <t>013-0102-6-0359</t>
  </si>
  <si>
    <t>013-0110-4-0150</t>
  </si>
  <si>
    <t>013-0242-9-0213</t>
  </si>
  <si>
    <t>013-0394</t>
  </si>
  <si>
    <t>Harvest Mid-Atlantic, LLC</t>
  </si>
  <si>
    <t>325314</t>
  </si>
  <si>
    <t>013-0394-9-0215</t>
  </si>
  <si>
    <t>013-0394-9-0192</t>
  </si>
  <si>
    <t>013-0394-9-0193</t>
  </si>
  <si>
    <t>013-0394-9-0194</t>
  </si>
  <si>
    <t>Evonik Corporation</t>
  </si>
  <si>
    <t>325131</t>
  </si>
  <si>
    <t>Cytec Aerospace Materials, Inc</t>
  </si>
  <si>
    <t>32552</t>
  </si>
  <si>
    <t>025-0024-5-0354</t>
  </si>
  <si>
    <t>025-0024-5-0353</t>
  </si>
  <si>
    <t>025-0031-4-0712</t>
  </si>
  <si>
    <t>025-0031-6-0499</t>
  </si>
  <si>
    <t>Allan Myers MD, Inc. -  Aberdeen Asphalt Plant</t>
  </si>
  <si>
    <t>025-0056-6-0479</t>
  </si>
  <si>
    <t>30503201</t>
  </si>
  <si>
    <t>311919</t>
  </si>
  <si>
    <t>025-0333</t>
  </si>
  <si>
    <t>Crouse Construction Co., Inc.</t>
  </si>
  <si>
    <t>237</t>
  </si>
  <si>
    <t>237310</t>
  </si>
  <si>
    <t>025-0333-9-0445</t>
  </si>
  <si>
    <t>025-0360</t>
  </si>
  <si>
    <t xml:space="preserve">Harford Waste Disposal Center </t>
  </si>
  <si>
    <t>22221</t>
  </si>
  <si>
    <t>025-0360-9-0447</t>
  </si>
  <si>
    <t>025-0360-9-0422</t>
  </si>
  <si>
    <t>025-0360-9-0417</t>
  </si>
  <si>
    <t>025-0360-9-0498</t>
  </si>
  <si>
    <t>50300601</t>
  </si>
  <si>
    <t>332999</t>
  </si>
  <si>
    <t>025-0423-6-0493</t>
  </si>
  <si>
    <t>025-0434</t>
  </si>
  <si>
    <t>Upper Chesapeake Medical Center</t>
  </si>
  <si>
    <t>813</t>
  </si>
  <si>
    <t>81321</t>
  </si>
  <si>
    <t>025-0434-5-0139</t>
  </si>
  <si>
    <t>025-0434-5-0141</t>
  </si>
  <si>
    <t>025-0434-5-0140</t>
  </si>
  <si>
    <t>025-0434-9-0271</t>
  </si>
  <si>
    <t>025-0434-9-0483</t>
  </si>
  <si>
    <t>20300201</t>
  </si>
  <si>
    <t>332323</t>
  </si>
  <si>
    <t>025-0558-6-0482</t>
  </si>
  <si>
    <t>025-0630</t>
  </si>
  <si>
    <t>Bizerba Label Solutions, Inc</t>
  </si>
  <si>
    <t>424120</t>
  </si>
  <si>
    <t>025-0630-6-0466</t>
  </si>
  <si>
    <t>025-0630-6-0222</t>
  </si>
  <si>
    <t>025-0630-6-0221</t>
  </si>
  <si>
    <t>025-0630-6-0488</t>
  </si>
  <si>
    <t>025-0630-6-0380</t>
  </si>
  <si>
    <t>025-0630-6-0507</t>
  </si>
  <si>
    <t>025-0630-6-0238</t>
  </si>
  <si>
    <t>025-0630-6-0223</t>
  </si>
  <si>
    <t>025-0630-6-0515</t>
  </si>
  <si>
    <t>025-0630-6-0220</t>
  </si>
  <si>
    <t>025-0630-6-0503</t>
  </si>
  <si>
    <t>025-0630-6-0502</t>
  </si>
  <si>
    <t>025-0630-6-0504</t>
  </si>
  <si>
    <t>027-0050</t>
  </si>
  <si>
    <t>Johns Hopkins University - Applied Physics Laboratory</t>
  </si>
  <si>
    <t>541</t>
  </si>
  <si>
    <t>541715</t>
  </si>
  <si>
    <t>027-0050-5-0260</t>
  </si>
  <si>
    <t>027-0050-5-0339</t>
  </si>
  <si>
    <t>027-0050-5-0341</t>
  </si>
  <si>
    <t>027-0050-5-0340</t>
  </si>
  <si>
    <t>027-0050-5-0359</t>
  </si>
  <si>
    <t>027-0050-5-0184</t>
  </si>
  <si>
    <t>027-0050-6-0392</t>
  </si>
  <si>
    <t>027-0050-5-0103</t>
  </si>
  <si>
    <t>027-0050-5-0346</t>
  </si>
  <si>
    <t>027-0050-5-0393</t>
  </si>
  <si>
    <t>027-0050-5-0102</t>
  </si>
  <si>
    <t>027-0050-5-0344</t>
  </si>
  <si>
    <t>027-0050-5-0228</t>
  </si>
  <si>
    <t>027-0050-5-0343</t>
  </si>
  <si>
    <t>027-0050-5-0302</t>
  </si>
  <si>
    <t>027-0050-5-0394</t>
  </si>
  <si>
    <t>027-0050-5-0185</t>
  </si>
  <si>
    <t>027-0050-5-0345</t>
  </si>
  <si>
    <t>027-0050-5-0092</t>
  </si>
  <si>
    <t>027-0050-5-0360</t>
  </si>
  <si>
    <t>027-0050-9-0320</t>
  </si>
  <si>
    <t>027-0050-9-0287</t>
  </si>
  <si>
    <t>027-0050-9-0360</t>
  </si>
  <si>
    <t>027-0050-9-0284</t>
  </si>
  <si>
    <t>027-0050-9-0367</t>
  </si>
  <si>
    <t>027-0050-9-0359</t>
  </si>
  <si>
    <t>027-0050-9-0339</t>
  </si>
  <si>
    <t>027-0050-9-0376</t>
  </si>
  <si>
    <t>027-0050-9-0283</t>
  </si>
  <si>
    <t>027-0050-9-0264</t>
  </si>
  <si>
    <t>027-0050-9-0263</t>
  </si>
  <si>
    <t>027-0050-9-0327</t>
  </si>
  <si>
    <t>027-0050-9-0415</t>
  </si>
  <si>
    <t>027-0050-9-0328</t>
  </si>
  <si>
    <t>027-0050-9-0273</t>
  </si>
  <si>
    <t>027-0050-9-0321</t>
  </si>
  <si>
    <t>MD &amp; VA Milk Producers Coop</t>
  </si>
  <si>
    <t>311514</t>
  </si>
  <si>
    <t>332812</t>
  </si>
  <si>
    <t>33232</t>
  </si>
  <si>
    <t>Transcontinental Gas Pipe Line Company, LLC Compressor Station 190</t>
  </si>
  <si>
    <t>48621</t>
  </si>
  <si>
    <t>33411</t>
  </si>
  <si>
    <t>027-0364-9-0369</t>
  </si>
  <si>
    <t>027-0364-9-0379</t>
  </si>
  <si>
    <t>Allan Myers Materials-Jessup Asphalt</t>
  </si>
  <si>
    <t>027-0535-6-0458</t>
  </si>
  <si>
    <t>30502510</t>
  </si>
  <si>
    <t>027-0612</t>
  </si>
  <si>
    <t>Laurel Sand and Gravel, Inc. - Elkridge</t>
  </si>
  <si>
    <t>212321</t>
  </si>
  <si>
    <t>027-0612-6-0444</t>
  </si>
  <si>
    <t>30500261</t>
  </si>
  <si>
    <t>Johns Hopkins Hospital</t>
  </si>
  <si>
    <t>P. Flanigan and Sons, Inc - N. Monroe St.</t>
  </si>
  <si>
    <t>510-0069-6-2038</t>
  </si>
  <si>
    <t>GAF</t>
  </si>
  <si>
    <t>324122</t>
  </si>
  <si>
    <t>W. R. Grace &amp; Co. - Davison Chemical</t>
  </si>
  <si>
    <t>325188</t>
  </si>
  <si>
    <t>30181003</t>
  </si>
  <si>
    <t>510-0077-5-2173</t>
  </si>
  <si>
    <t>510-0077-9-1282</t>
  </si>
  <si>
    <t>510-0078</t>
  </si>
  <si>
    <t>St. Agnes Hospital</t>
  </si>
  <si>
    <t>621</t>
  </si>
  <si>
    <t>621111</t>
  </si>
  <si>
    <t>510-0078-5-2022</t>
  </si>
  <si>
    <t>510-0078-5-2021</t>
  </si>
  <si>
    <t>510-0078-5-2020</t>
  </si>
  <si>
    <t>510-0078-9-1193</t>
  </si>
  <si>
    <t>510-0078-9-1194</t>
  </si>
  <si>
    <t>510-0088</t>
  </si>
  <si>
    <t>University of MD Medical Center Midtown Campus</t>
  </si>
  <si>
    <t>621112</t>
  </si>
  <si>
    <t>510-0088-5-0528</t>
  </si>
  <si>
    <t>510-0088-5-0527</t>
  </si>
  <si>
    <t>510-0088-5-0526</t>
  </si>
  <si>
    <t>510-0088-9-1192</t>
  </si>
  <si>
    <t>510-0088-9-1191</t>
  </si>
  <si>
    <t>510-0088-9-1190</t>
  </si>
  <si>
    <t>32742</t>
  </si>
  <si>
    <t>510-0106-5-2174</t>
  </si>
  <si>
    <t>P. Flanigan and Sons, Inc - Annapolis Rd</t>
  </si>
  <si>
    <t>The Sherwin-Williams Company - Baltimore</t>
  </si>
  <si>
    <t>32551</t>
  </si>
  <si>
    <t>31181</t>
  </si>
  <si>
    <t>510-0301-5-2213</t>
  </si>
  <si>
    <t>510-0301-5-2148</t>
  </si>
  <si>
    <t>311312</t>
  </si>
  <si>
    <t>510-0314-9-1293</t>
  </si>
  <si>
    <t>510-0314-6-2021</t>
  </si>
  <si>
    <t>510-0314-9-1298</t>
  </si>
  <si>
    <t>510-0314-6-2018</t>
  </si>
  <si>
    <t>336311</t>
  </si>
  <si>
    <t>22133</t>
  </si>
  <si>
    <t>Petroleum Fuel and Terminal Co - Erdman Ave</t>
  </si>
  <si>
    <t>510-0703-9-1326</t>
  </si>
  <si>
    <t>40781606</t>
  </si>
  <si>
    <t>311941</t>
  </si>
  <si>
    <t>322223</t>
  </si>
  <si>
    <t>Buckeye Terminals, LLC - Baltimore Terminal</t>
  </si>
  <si>
    <t>Morgan State University</t>
  </si>
  <si>
    <t>510-1045-4-3268</t>
  </si>
  <si>
    <t>510-1045-4-3269</t>
  </si>
  <si>
    <t>510-1045-5-2198</t>
  </si>
  <si>
    <t>510-1045-5-2233</t>
  </si>
  <si>
    <t>510-1045-5-2123</t>
  </si>
  <si>
    <t>510-1045-5-2132</t>
  </si>
  <si>
    <t>510-1045-5-2124</t>
  </si>
  <si>
    <t>510-1045-5-2136</t>
  </si>
  <si>
    <t>510-1045-5-2182</t>
  </si>
  <si>
    <t>510-1045-5-2125</t>
  </si>
  <si>
    <t>510-1045-5-2134</t>
  </si>
  <si>
    <t>510-1045-5-2127</t>
  </si>
  <si>
    <t>510-1045-5-2130</t>
  </si>
  <si>
    <t>510-1045-5-2131</t>
  </si>
  <si>
    <t>510-1045-5-2133</t>
  </si>
  <si>
    <t>510-1045-5-2135</t>
  </si>
  <si>
    <t>510-1045-5-2232</t>
  </si>
  <si>
    <t>510-1045-5-2129</t>
  </si>
  <si>
    <t>510-1045-5-2234</t>
  </si>
  <si>
    <t>510-1045-5-2126</t>
  </si>
  <si>
    <t>510-1045-5-2184</t>
  </si>
  <si>
    <t>510-1045-5-2183</t>
  </si>
  <si>
    <t>510-1045-5-2200</t>
  </si>
  <si>
    <t>510-1045-5-2128</t>
  </si>
  <si>
    <t>510-1045-5-2199</t>
  </si>
  <si>
    <t>510-1045-9-1325</t>
  </si>
  <si>
    <t>510-1045-9-1266</t>
  </si>
  <si>
    <t>Johns Hopkins Bayview Medical Center</t>
  </si>
  <si>
    <t>510-1158-9-1294</t>
  </si>
  <si>
    <t>510-1158-9-1295</t>
  </si>
  <si>
    <t>510-1158-9-1296</t>
  </si>
  <si>
    <t>562213</t>
  </si>
  <si>
    <t>Petroleum Fuel and Terminal Company - S Clinton St</t>
  </si>
  <si>
    <t>323117</t>
  </si>
  <si>
    <t>493</t>
  </si>
  <si>
    <t>49319</t>
  </si>
  <si>
    <t>MPI Labels of Baltimore, Inc</t>
  </si>
  <si>
    <t>510-2244-6-2029</t>
  </si>
  <si>
    <t>510-2244-6-2048</t>
  </si>
  <si>
    <t>510-2244-6-2034</t>
  </si>
  <si>
    <t>510-2244-6-2033</t>
  </si>
  <si>
    <t>510-2244-6-2049</t>
  </si>
  <si>
    <t>510-2260-5-2197</t>
  </si>
  <si>
    <t>Quarantine Road Municipal Landfill</t>
  </si>
  <si>
    <t>56292</t>
  </si>
  <si>
    <t>511</t>
  </si>
  <si>
    <t>51111</t>
  </si>
  <si>
    <t>510-3253</t>
  </si>
  <si>
    <t>P &amp; J Contracting Company, Inc.</t>
  </si>
  <si>
    <t>238</t>
  </si>
  <si>
    <t>238990</t>
  </si>
  <si>
    <t>510-3253-6-1952</t>
  </si>
  <si>
    <t>CCL Label, Inc.</t>
  </si>
  <si>
    <t>54</t>
  </si>
  <si>
    <t>54171</t>
  </si>
  <si>
    <t>NIH Bayview Acquisition, LLC</t>
  </si>
  <si>
    <t>531</t>
  </si>
  <si>
    <t>531120</t>
  </si>
  <si>
    <t>510-3406-5-1827</t>
  </si>
  <si>
    <t>510-3406-5-1829</t>
  </si>
  <si>
    <t>510-3406-5-1828</t>
  </si>
  <si>
    <t>510-3465</t>
  </si>
  <si>
    <t>Origin Baltimore Recycling, LLC</t>
  </si>
  <si>
    <t>510-3465-9-1120</t>
  </si>
  <si>
    <t>30630007</t>
  </si>
  <si>
    <t>University of Maryland Medical Center</t>
  </si>
  <si>
    <t>510-3600</t>
  </si>
  <si>
    <t>Key Recycling, LLC</t>
  </si>
  <si>
    <t>510-3600-6-1995</t>
  </si>
  <si>
    <t>510-3601</t>
  </si>
  <si>
    <t>Cintas Corporation - Baltimore</t>
  </si>
  <si>
    <t>561</t>
  </si>
  <si>
    <t>561990</t>
  </si>
  <si>
    <t>510-3601-5-2228</t>
  </si>
  <si>
    <t>510-3601-5-2096</t>
  </si>
  <si>
    <t>510-3601-6-2052</t>
  </si>
  <si>
    <t>33000106</t>
  </si>
  <si>
    <t>510-3601-9-1351</t>
  </si>
  <si>
    <t>33000199</t>
  </si>
  <si>
    <t>510-3601-9-1358</t>
  </si>
  <si>
    <t>510-3645</t>
  </si>
  <si>
    <t>Targa Baltimore Terminal</t>
  </si>
  <si>
    <t>510-3645-5-2157</t>
  </si>
  <si>
    <t>510-3645-5-2158</t>
  </si>
  <si>
    <t>510-3645-5-2159</t>
  </si>
  <si>
    <t>510-3645-9-1292</t>
  </si>
  <si>
    <t>40600251</t>
  </si>
  <si>
    <t>003-0193 Total</t>
  </si>
  <si>
    <t>003-1471 Total</t>
  </si>
  <si>
    <t>005-2824 Total</t>
  </si>
  <si>
    <t>005-2843 Total</t>
  </si>
  <si>
    <t>013-0102 Total</t>
  </si>
  <si>
    <t>013-0394 Total</t>
  </si>
  <si>
    <t>025-0333 Total</t>
  </si>
  <si>
    <t>025-0360 Total</t>
  </si>
  <si>
    <t>025-0434 Total</t>
  </si>
  <si>
    <t>025-0630 Total</t>
  </si>
  <si>
    <t>027-0050 Total</t>
  </si>
  <si>
    <t>027-0612 Total</t>
  </si>
  <si>
    <t>510-0078 Total</t>
  </si>
  <si>
    <t>510-0088 Total</t>
  </si>
  <si>
    <t>510-3253 Total</t>
  </si>
  <si>
    <t>510-3465 Total</t>
  </si>
  <si>
    <t>510-3600 Total</t>
  </si>
  <si>
    <t>510-3601 Total</t>
  </si>
  <si>
    <t>510-3645 Total</t>
  </si>
  <si>
    <t>2017 Base Year Inventory</t>
  </si>
  <si>
    <t>2017 Rate-of Progress Base Year Inventory</t>
  </si>
  <si>
    <t>FMVCP/RVP Reductions Between 2017 and 2023</t>
  </si>
  <si>
    <t>2017 Adjusted Base Year Inventory Calculated Relative to 2023</t>
  </si>
  <si>
    <t>Emissions Reductions Required Between 2017 and 2023</t>
  </si>
  <si>
    <t>yearID</t>
  </si>
  <si>
    <t>countyID</t>
  </si>
  <si>
    <t>Data Category</t>
  </si>
  <si>
    <t>Tier 2 Description</t>
  </si>
  <si>
    <t>scc</t>
  </si>
  <si>
    <t>SCC Level Two</t>
  </si>
  <si>
    <t>SCC Level Three</t>
  </si>
  <si>
    <t>Tier 3 Description</t>
  </si>
  <si>
    <t>SCC Level Four</t>
  </si>
  <si>
    <t>Non-Road Diesel</t>
  </si>
  <si>
    <t>Off-highway Vehicle Diesel</t>
  </si>
  <si>
    <t>Recreational Equipment</t>
  </si>
  <si>
    <t>Specialty Vehicles/Carts</t>
  </si>
  <si>
    <t>Construction and Mining Equipment</t>
  </si>
  <si>
    <t>Construction</t>
  </si>
  <si>
    <t>Pavers</t>
  </si>
  <si>
    <t>Tampers/Rammers</t>
  </si>
  <si>
    <t>Plate Compactors</t>
  </si>
  <si>
    <t>Rollers</t>
  </si>
  <si>
    <t>Scrapers</t>
  </si>
  <si>
    <t>Paving Equipment</t>
  </si>
  <si>
    <t>Surfacing Equipment</t>
  </si>
  <si>
    <t>Signal Boards/Light Plants</t>
  </si>
  <si>
    <t>Trenchers</t>
  </si>
  <si>
    <t>Bore/Drill Rigs</t>
  </si>
  <si>
    <t>Excavators</t>
  </si>
  <si>
    <t>Concrete/Industrial Saws</t>
  </si>
  <si>
    <t>Cement and Mortar Mixers</t>
  </si>
  <si>
    <t>Graders</t>
  </si>
  <si>
    <t>Crushing/Processing Equipment</t>
  </si>
  <si>
    <t>Rough Terrain Forklifts</t>
  </si>
  <si>
    <t>Crawler Tractor/Dozers</t>
  </si>
  <si>
    <t>Off-highway Tractors</t>
  </si>
  <si>
    <t>Dumpers/Tenders</t>
  </si>
  <si>
    <t>Other Construction Equipment</t>
  </si>
  <si>
    <t>Industrial Equipment</t>
  </si>
  <si>
    <t>AC\Refrigeration</t>
  </si>
  <si>
    <t>Lawn and Garden Equipment</t>
  </si>
  <si>
    <t>Lawn &amp; Garden</t>
  </si>
  <si>
    <t>Leafblowers/Vacuums (Commercial)</t>
  </si>
  <si>
    <t>Snowblowers (Commercial)</t>
  </si>
  <si>
    <t>Front Mowers (Commercial)</t>
  </si>
  <si>
    <t>Lawn and Garden Tractors (Commercial)</t>
  </si>
  <si>
    <t>Chippers/Stump Grinders (Commercial)</t>
  </si>
  <si>
    <t>Turf Equipment (Commercial)</t>
  </si>
  <si>
    <t>Other Lawn and Garden Equipment (Commercial)</t>
  </si>
  <si>
    <t>Agricultural Equipment</t>
  </si>
  <si>
    <t>Farm</t>
  </si>
  <si>
    <t>2-Wheel Tractors</t>
  </si>
  <si>
    <t>Combines</t>
  </si>
  <si>
    <t>Balers</t>
  </si>
  <si>
    <t>Agricultural Mowers</t>
  </si>
  <si>
    <t>Sprayers</t>
  </si>
  <si>
    <t>Tillers : 6 HP</t>
  </si>
  <si>
    <t>Swathers</t>
  </si>
  <si>
    <t>Other Agricultural Equipment</t>
  </si>
  <si>
    <t>Irrigation Sets</t>
  </si>
  <si>
    <t>Commercial Equipment</t>
  </si>
  <si>
    <t>Light Commercial</t>
  </si>
  <si>
    <t>Pumps</t>
  </si>
  <si>
    <t>Air Compressors</t>
  </si>
  <si>
    <t>Welders</t>
  </si>
  <si>
    <t>Pressure Washers</t>
  </si>
  <si>
    <t>Hydro-power Units</t>
  </si>
  <si>
    <t>Logging Equipment</t>
  </si>
  <si>
    <t>Forest Eqp - Feller/Bunch/Skidder</t>
  </si>
  <si>
    <t>Recreational Marine Vessels</t>
  </si>
  <si>
    <t>Inboard/Sterndrive</t>
  </si>
  <si>
    <t>Outboard</t>
  </si>
  <si>
    <t>Railroad Equipment</t>
  </si>
  <si>
    <t>Railway Maintenance</t>
  </si>
  <si>
    <t>Non-Road Gasoline</t>
  </si>
  <si>
    <t>Off-highway Vehicle Gasoline, 2-Stroke</t>
  </si>
  <si>
    <t>Motorcycles: Off-road</t>
  </si>
  <si>
    <t>All Terrain Vehicles</t>
  </si>
  <si>
    <t>Rotary Tillers &lt; 6 HP (Residential)</t>
  </si>
  <si>
    <t>Rotary Tillers &lt; 6 HP (Commercial)</t>
  </si>
  <si>
    <t>Chain Saws &lt; 6 HP (Residential)</t>
  </si>
  <si>
    <t>Chain Saws &lt; 6 HP (Commercial)</t>
  </si>
  <si>
    <t>Trimmers/Edgers/Brush Cutters (Residential)</t>
  </si>
  <si>
    <t>Trimmers/Edgers/Brush Cutters (Commercial)</t>
  </si>
  <si>
    <t>Leafblowers/Vacuums (Residential)</t>
  </si>
  <si>
    <t>Snowblowers (Residential)</t>
  </si>
  <si>
    <t>Chain Saws : 6 HP</t>
  </si>
  <si>
    <t>Off-highway Vehicle Gasoline, 4-Stroke</t>
  </si>
  <si>
    <t>Golf Carts</t>
  </si>
  <si>
    <t>Lawn Mowers (Residential)</t>
  </si>
  <si>
    <t>Lawn Mowers (Commercial)</t>
  </si>
  <si>
    <t>Rear Engine Riding Mowers (Residential)</t>
  </si>
  <si>
    <t>Rear Engine Riding Mowers (Commercial)</t>
  </si>
  <si>
    <t>Shredders &lt; 6 HP (Commercial)</t>
  </si>
  <si>
    <t>Lawn and Garden Tractors (Residential)</t>
  </si>
  <si>
    <t>Other Lawn and Garden Equipment (Residential)</t>
  </si>
  <si>
    <t>Shredders : 6 HP</t>
  </si>
  <si>
    <t>Personal Water Craft</t>
  </si>
  <si>
    <t>Other</t>
  </si>
  <si>
    <t>LPG</t>
  </si>
  <si>
    <t>Liquified Petroleum Gas</t>
  </si>
  <si>
    <t>CNG</t>
  </si>
  <si>
    <t>Compressed Natural Gas</t>
  </si>
  <si>
    <t>Gas Compressors</t>
  </si>
  <si>
    <t>Airport Ground Support Equipment</t>
  </si>
  <si>
    <t>Airport Service</t>
  </si>
  <si>
    <t>Other Oil Field Equipment</t>
  </si>
  <si>
    <t>Emissions from military aviation aircraft landing and takeoff.</t>
  </si>
  <si>
    <t>Emissions from commercial aviation aircraft landing and takeoff.</t>
  </si>
  <si>
    <t>Emissions from general aviation aircraft landing and takeoff.</t>
  </si>
  <si>
    <t>Emissions from air taxi aviation aircraft landing and takeoff.</t>
  </si>
  <si>
    <t>Mobile Sources;Marine Vessels, Commercial;Diesel;Port emissions</t>
  </si>
  <si>
    <t>Mobile Sources;Marine Vessels, Commercial;Diesel;Underway emissions</t>
  </si>
  <si>
    <t>Mobile Sources;Marine Vessels, Commercial;Residual;Port emissions</t>
  </si>
  <si>
    <t>Mobile Sources;Marine Vessels, Commercial;Residual;Underway emissions</t>
  </si>
  <si>
    <t>Emissions from railroad line haul: Class I Operations</t>
  </si>
  <si>
    <t>Emissions from railroad line haul: Commuter Operations</t>
  </si>
  <si>
    <t>Emissions from railroad yard operations.</t>
  </si>
  <si>
    <t>2285002007</t>
  </si>
  <si>
    <t>Emissions from railroad line haul: Class II &amp; Class III Operations</t>
  </si>
  <si>
    <t>MD DLLR Forecast Water Transportation</t>
  </si>
  <si>
    <t>MD DLLR Forecast Rail Transportation</t>
  </si>
  <si>
    <t>MD DLLR Forecast Air Transportation</t>
  </si>
  <si>
    <t>2023 CO</t>
  </si>
  <si>
    <t>2023 NOX</t>
  </si>
  <si>
    <t>2023 VOC</t>
  </si>
  <si>
    <t xml:space="preserve">GF </t>
  </si>
  <si>
    <t>GF Source</t>
  </si>
  <si>
    <t>Airport</t>
  </si>
  <si>
    <t>Data Type</t>
  </si>
  <si>
    <t xml:space="preserve">BWI </t>
  </si>
  <si>
    <t>Operations</t>
  </si>
  <si>
    <t>https://www.faa.gov/data_research/aviation/taf/</t>
  </si>
  <si>
    <t>GF</t>
  </si>
  <si>
    <t>https://www.faa.gov/data_research/aviation/taf/media/taf_2019.zip</t>
  </si>
  <si>
    <t>Baltimore-Washington International Airport</t>
  </si>
  <si>
    <t>Aberdeen Proving Ground</t>
  </si>
  <si>
    <t>Port of Baltimore</t>
  </si>
  <si>
    <t>https://mpa.maryland.gov/Documents/Strategic__Plan2019.pdf</t>
  </si>
  <si>
    <t>Port Strategic Plan 2019</t>
  </si>
  <si>
    <t>Port</t>
  </si>
  <si>
    <t>Containers: Grow container volume at an average annual rate greater than 3% per year</t>
  </si>
  <si>
    <t>Strategic Goal</t>
  </si>
  <si>
    <t>Military Post</t>
  </si>
  <si>
    <t xml:space="preserve">State County </t>
  </si>
  <si>
    <t>FIPs</t>
  </si>
  <si>
    <t>2017-2023</t>
  </si>
  <si>
    <t>State Facility</t>
  </si>
  <si>
    <t>Emission Unit</t>
  </si>
  <si>
    <t>Facility</t>
  </si>
  <si>
    <t>Identifier</t>
  </si>
  <si>
    <t>Activity Data Source SOURCE</t>
  </si>
  <si>
    <t>SOURCE</t>
  </si>
  <si>
    <t>Numerator</t>
  </si>
  <si>
    <t xml:space="preserve">Highway - Gasoline - Light Duty Vehicles (LDGV) </t>
  </si>
  <si>
    <t>MAA Plane, Fuel Usage, and Traffic Data/ Walter run EDMS</t>
  </si>
  <si>
    <t>NONROAD</t>
  </si>
  <si>
    <t>TON</t>
  </si>
  <si>
    <t>Baltimore Washington International Thurgood Marshall Airport</t>
  </si>
  <si>
    <t>MAR</t>
  </si>
  <si>
    <t>NONPOINT</t>
  </si>
  <si>
    <t>003-0208-4-0886</t>
  </si>
  <si>
    <t>External Combustion Boilers</t>
  </si>
  <si>
    <t>Point Source Database</t>
  </si>
  <si>
    <t>POINT</t>
  </si>
  <si>
    <t>003-0208-5-0681</t>
  </si>
  <si>
    <t>Boiler stack</t>
  </si>
  <si>
    <t>003-0208-5-0682</t>
  </si>
  <si>
    <t>003-0208-5-0683</t>
  </si>
  <si>
    <t>003-0208-5-0769</t>
  </si>
  <si>
    <t>Boilers</t>
  </si>
  <si>
    <t>003-0208-5-0770</t>
  </si>
  <si>
    <t>003-0208-5-0771</t>
  </si>
  <si>
    <t>003-0208-5-0772</t>
  </si>
  <si>
    <t>003-0208-5-0773</t>
  </si>
  <si>
    <t>003-0208-5-0774</t>
  </si>
  <si>
    <t>003-0208-5-0794</t>
  </si>
  <si>
    <t>003-0208-5-0808</t>
  </si>
  <si>
    <t>003-0208-5-0831</t>
  </si>
  <si>
    <t>003-0208-9-0894</t>
  </si>
  <si>
    <t>Gasoline Marketing - Refueling</t>
  </si>
  <si>
    <t>003-0208-9-0909</t>
  </si>
  <si>
    <t>Internal Combustion Engines / standby generator</t>
  </si>
  <si>
    <t>003-0208-9-0910</t>
  </si>
  <si>
    <t>003-0208-9-0911</t>
  </si>
  <si>
    <t>003-0208-9-0912</t>
  </si>
  <si>
    <t>003-0208-9-0913</t>
  </si>
  <si>
    <t>003-0208-9-0914</t>
  </si>
  <si>
    <t>003-0208-9-0915</t>
  </si>
  <si>
    <t>003-0208-9-0916</t>
  </si>
  <si>
    <t>003-0208-9-0948</t>
  </si>
  <si>
    <t>003-0208-9-1030</t>
  </si>
  <si>
    <t>003-0208-9-1053</t>
  </si>
  <si>
    <t>003-0208-9-1070</t>
  </si>
  <si>
    <t>MTU Onsite Energy 900-XC6DT2 emergency generator</t>
  </si>
  <si>
    <t>003-0208-9-1109</t>
  </si>
  <si>
    <t>Training Exercises   Ammunition/Smoke Testing</t>
  </si>
  <si>
    <t>APG-Aberdeen Area / Philips Airfield</t>
  </si>
  <si>
    <t>APG</t>
  </si>
  <si>
    <t>Fuel Spills refueling/spillage</t>
  </si>
  <si>
    <t>ONROAD</t>
  </si>
  <si>
    <t>LDGT12 or LDGT1 and LDGT2</t>
  </si>
  <si>
    <t>HDDBT / HDDV</t>
  </si>
  <si>
    <t>Off-highway Gasoline, 2-Stroke /Construction &amp; Mining Equipt /Total</t>
  </si>
  <si>
    <t>Forklift</t>
  </si>
  <si>
    <t>Heavy Construction/Off-highway Diesel /Construction &amp; Mining Equipt /Off-highway Trucks</t>
  </si>
  <si>
    <t>Boomlift Aerial</t>
  </si>
  <si>
    <t>Lawn Mowers</t>
  </si>
  <si>
    <t>Lawn Tractor</t>
  </si>
  <si>
    <t>John Deere Tractor</t>
  </si>
  <si>
    <t>Aircraft</t>
  </si>
  <si>
    <t>2017 Plane data from Aberdeen Proving Ground / Water run EDMS</t>
  </si>
  <si>
    <t>Storage Tanks</t>
  </si>
  <si>
    <t>025-0081-4-0619</t>
  </si>
  <si>
    <t>APG-Aberdeen Area</t>
  </si>
  <si>
    <t>025-0081-4-0689</t>
  </si>
  <si>
    <t>025-0081-4-0707</t>
  </si>
  <si>
    <t>025-0081-4-0708</t>
  </si>
  <si>
    <t>025-0081-4-0710</t>
  </si>
  <si>
    <t>025-0081-5-0079</t>
  </si>
  <si>
    <t>025-0081-5-0080</t>
  </si>
  <si>
    <t>025-0081-5-0081</t>
  </si>
  <si>
    <t>025-0081-5-0085</t>
  </si>
  <si>
    <t>025-0081-5-0087</t>
  </si>
  <si>
    <t>025-0081-5-0152</t>
  </si>
  <si>
    <t>025-0081-5-0165</t>
  </si>
  <si>
    <t>025-0081-5-0167</t>
  </si>
  <si>
    <t>025-0081-5-0298</t>
  </si>
  <si>
    <t>025-0081-5-0299</t>
  </si>
  <si>
    <t>025-0081-5-0300</t>
  </si>
  <si>
    <t>025-0081-5-0301</t>
  </si>
  <si>
    <t>025-0081-5-0308</t>
  </si>
  <si>
    <t>025-0081-5-0309</t>
  </si>
  <si>
    <t>025-0081-5-0310</t>
  </si>
  <si>
    <t>025-0081-5-0315</t>
  </si>
  <si>
    <t>025-0081-5-0322</t>
  </si>
  <si>
    <t>025-0081-5-0334</t>
  </si>
  <si>
    <t>025-0081-5-0335</t>
  </si>
  <si>
    <t>025-0081-5-0336</t>
  </si>
  <si>
    <t>025-0081-5-0352</t>
  </si>
  <si>
    <t>025-0081-6-0159</t>
  </si>
  <si>
    <t>Petroleum and Solvent Evaporation</t>
  </si>
  <si>
    <t>025-0081-6-0162</t>
  </si>
  <si>
    <t>025-0081-9-0152</t>
  </si>
  <si>
    <t>025-0081-9-0227</t>
  </si>
  <si>
    <t>Internal Combustion Engines</t>
  </si>
  <si>
    <t>025-0081-9-0228</t>
  </si>
  <si>
    <t>025-0081-9-0229</t>
  </si>
  <si>
    <t>025-0081-9-0276</t>
  </si>
  <si>
    <t>025-0081-9-0277</t>
  </si>
  <si>
    <t>025-0081-9-0386</t>
  </si>
  <si>
    <t>025-0081-9-0387</t>
  </si>
  <si>
    <t>025-0081-9-0388</t>
  </si>
  <si>
    <t>025-0081-9-0389</t>
  </si>
  <si>
    <t>025-0081-9-0390</t>
  </si>
  <si>
    <t>025-0081-9-0393</t>
  </si>
  <si>
    <t>025-0081-9-0394</t>
  </si>
  <si>
    <t>025-0081-9-0395</t>
  </si>
  <si>
    <t>025-0081-9-0396</t>
  </si>
  <si>
    <t>025-0081-9-0409</t>
  </si>
  <si>
    <t>025-0081-9-0410</t>
  </si>
  <si>
    <t>025-0081-9-0411</t>
  </si>
  <si>
    <t>025-0081-9-0412</t>
  </si>
  <si>
    <t>025-0081-9-0414</t>
  </si>
  <si>
    <t>025-0081-9-0418</t>
  </si>
  <si>
    <t>025-0081-9-0433</t>
  </si>
  <si>
    <t>025-0081-9-0434</t>
  </si>
  <si>
    <t>025-0081-9-0436</t>
  </si>
  <si>
    <t>025-0081-9-0491</t>
  </si>
  <si>
    <t>025-0081-9-0499</t>
  </si>
  <si>
    <t>025-0081-9-0500</t>
  </si>
  <si>
    <t>025-0082</t>
  </si>
  <si>
    <t>APG-Edgewood Area / Weide Heliport</t>
  </si>
  <si>
    <t>025-0082-4-0392</t>
  </si>
  <si>
    <t>APG-Edgewood Area</t>
  </si>
  <si>
    <t>025-0082-4-0432</t>
  </si>
  <si>
    <t>025-0082-4-0506</t>
  </si>
  <si>
    <t>025-0082-4-0523</t>
  </si>
  <si>
    <t>025-0082-4-0543</t>
  </si>
  <si>
    <t>025-0082-4-0544</t>
  </si>
  <si>
    <t>025-0082-4-0545</t>
  </si>
  <si>
    <t>025-0082-4-0570</t>
  </si>
  <si>
    <t>025-0082-4-0571</t>
  </si>
  <si>
    <t>025-0082-4-0572</t>
  </si>
  <si>
    <t>025-0082-4-0626</t>
  </si>
  <si>
    <t>025-0082-4-0627</t>
  </si>
  <si>
    <t>025-0082-4-0629</t>
  </si>
  <si>
    <t>025-0082-4-0630</t>
  </si>
  <si>
    <t>025-0082-4-0656</t>
  </si>
  <si>
    <t>025-0082-4-0657</t>
  </si>
  <si>
    <t>025-0082-4-0660</t>
  </si>
  <si>
    <t>025-0082-4-0663</t>
  </si>
  <si>
    <t>025-0082-4-0664</t>
  </si>
  <si>
    <t>025-0082-4-0665</t>
  </si>
  <si>
    <t>025-0082-4-0668</t>
  </si>
  <si>
    <t>025-0082-4-0669</t>
  </si>
  <si>
    <t>025-0082-4-0670</t>
  </si>
  <si>
    <t>025-0082-4-0684</t>
  </si>
  <si>
    <t>025-0082-4-0700</t>
  </si>
  <si>
    <t>External Combustion</t>
  </si>
  <si>
    <t>025-0082-4-0701</t>
  </si>
  <si>
    <t>025-0082-4-0704</t>
  </si>
  <si>
    <t>025-0082-5-0171</t>
  </si>
  <si>
    <t>025-0082-5-0306</t>
  </si>
  <si>
    <t>025-0082-5-0311</t>
  </si>
  <si>
    <t>025-0082-5-0312</t>
  </si>
  <si>
    <t>025-0082-5-0313</t>
  </si>
  <si>
    <t>025-0082-5-0329</t>
  </si>
  <si>
    <t>025-0082-5-0330</t>
  </si>
  <si>
    <t>025-0082-5-0331</t>
  </si>
  <si>
    <t>025-0082-5-0332</t>
  </si>
  <si>
    <t>025-0082-5-0333</t>
  </si>
  <si>
    <t>025-0082-5-0366</t>
  </si>
  <si>
    <t>025-0082-6-0167</t>
  </si>
  <si>
    <t>025-0082-9-0232</t>
  </si>
  <si>
    <t>025-0082-9-0235</t>
  </si>
  <si>
    <t>Waste Disposal - Site Remediation</t>
  </si>
  <si>
    <t>025-0082-9-0278</t>
  </si>
  <si>
    <t>025-0082-9-0279</t>
  </si>
  <si>
    <t>025-0082-9-0280</t>
  </si>
  <si>
    <t>025-0082-9-0341</t>
  </si>
  <si>
    <t>025-0082-9-0342</t>
  </si>
  <si>
    <t>025-0082-9-0355</t>
  </si>
  <si>
    <t>025-0082-9-0356</t>
  </si>
  <si>
    <t>025-0082-9-0369</t>
  </si>
  <si>
    <t>025-0082-9-0378</t>
  </si>
  <si>
    <t>025-0082-9-0379</t>
  </si>
  <si>
    <t>025-0082-9-0380</t>
  </si>
  <si>
    <t>025-0082-9-0402</t>
  </si>
  <si>
    <t>025-0082-9-0442</t>
  </si>
  <si>
    <t>025-0082-9-0448</t>
  </si>
  <si>
    <t>025-0082-9-0463</t>
  </si>
  <si>
    <t>025-0082-9-0464</t>
  </si>
  <si>
    <t>025-0082-9-0465</t>
  </si>
  <si>
    <t>025-0082-9-0488</t>
  </si>
  <si>
    <t>025-0082-9-0506</t>
  </si>
  <si>
    <t>2016 Landside Air Emissions Inventory MDOT / MPA Report</t>
  </si>
  <si>
    <t>MPA</t>
  </si>
  <si>
    <t>LDGV - Other Freeways and Expressways: Urban Total - Light-Duty Automobiles6</t>
  </si>
  <si>
    <t>MOBILE</t>
  </si>
  <si>
    <t>LDGT1 - Other Freeways and Expressways: Urban Total - Medium-Duty Vehicles5</t>
  </si>
  <si>
    <t>HDGV - Other Freeways and Expressways: Urban Total - Heavy-Duty Trucks8</t>
  </si>
  <si>
    <t>LDDV - Other Freeways and Expressways: Urban Total - used for Automobile Cargo</t>
  </si>
  <si>
    <t>LDDT - Other Freeways and Expressways: Urban Total - Light Heavy-Duty Trucks and Vans7</t>
  </si>
  <si>
    <t>HDDV - Other Freeways and Expressways: Urban Total</t>
  </si>
  <si>
    <t>Forklifts LPG</t>
  </si>
  <si>
    <t>LPG Generator Sets</t>
  </si>
  <si>
    <t>CNG Generator Sets</t>
  </si>
  <si>
    <t>Construction and Mining Equipment / Rubber Tire Loaders</t>
  </si>
  <si>
    <t>Cranes - Diesel</t>
  </si>
  <si>
    <t>Construction and Mining Equipment - Graders</t>
  </si>
  <si>
    <t>Construction and Mining Equipment / Off-highway Trucks</t>
  </si>
  <si>
    <t>Construction and Mining Equipment / Tractors/Loaders/Backhoes</t>
  </si>
  <si>
    <t>Construction and Mining Equipment Skid Steer Loaders - Roll-on/Roll-off Cargo</t>
  </si>
  <si>
    <t>Industrial Equipment - Aerial Lifts</t>
  </si>
  <si>
    <t>Industrial Equipment - Forklifts Diesel</t>
  </si>
  <si>
    <t>Industrial Equipment - Sweepers/Scrubbers</t>
  </si>
  <si>
    <t>Industrial Equipment - Other General Industrial Equipment</t>
  </si>
  <si>
    <t>Industrial Equipment - Other Material Handling Equipment</t>
  </si>
  <si>
    <t>Industrial Equipment - Terminal Tractors</t>
  </si>
  <si>
    <t>Commercial Equipment - Generator Sets</t>
  </si>
  <si>
    <t>Pump - Diesel</t>
  </si>
  <si>
    <r>
      <t>Target Level for 2023  [TL</t>
    </r>
    <r>
      <rPr>
        <vertAlign val="subscript"/>
        <sz val="10"/>
        <rFont val="Arial"/>
        <family val="2"/>
      </rPr>
      <t>(2023)</t>
    </r>
    <r>
      <rPr>
        <sz val="10"/>
        <rFont val="Arial"/>
        <family val="2"/>
      </rPr>
      <t>]</t>
    </r>
  </si>
  <si>
    <t>VOC Target Level for 2023 Milestone</t>
  </si>
  <si>
    <t>NOx Target Level for 2023 Milestone</t>
  </si>
  <si>
    <t>Reductions</t>
  </si>
  <si>
    <t>C&amp;C Products PH III &amp; IV</t>
  </si>
  <si>
    <t>Control Factor (CF)</t>
  </si>
  <si>
    <t>Control Program</t>
  </si>
  <si>
    <t>2023 Controlled VOC Inv</t>
  </si>
  <si>
    <t>2023 Controlled CO Inv</t>
  </si>
  <si>
    <t>2023 Controlled NOx Inv</t>
  </si>
  <si>
    <t>Pollutant Controlled</t>
  </si>
  <si>
    <t>https://www.epa.gov/air-emissions-inventories/2017-national-emissions-inventory-nei-data#dataq</t>
  </si>
  <si>
    <t>region_cd</t>
  </si>
  <si>
    <t>state</t>
  </si>
  <si>
    <t>county</t>
  </si>
  <si>
    <t>poll</t>
  </si>
  <si>
    <t>ann_value</t>
  </si>
  <si>
    <t>jan_value</t>
  </si>
  <si>
    <t>feb_value</t>
  </si>
  <si>
    <t>mar_value</t>
  </si>
  <si>
    <t>apr_value</t>
  </si>
  <si>
    <t>may_value</t>
  </si>
  <si>
    <t>jun_value</t>
  </si>
  <si>
    <t>jul_value</t>
  </si>
  <si>
    <t>aug_value</t>
  </si>
  <si>
    <t>sep_value</t>
  </si>
  <si>
    <t>oct_value</t>
  </si>
  <si>
    <t>nov_value</t>
  </si>
  <si>
    <t>dec_value</t>
  </si>
  <si>
    <t>Ozone Season Total</t>
  </si>
  <si>
    <t>Ozone Season TPD</t>
  </si>
  <si>
    <t>Source of Data:</t>
  </si>
  <si>
    <t>https://gaftp.epa.gov/air/nei/2017/data_summaries/2017v1/2017nei_beld5_biogenics_report.xlsx</t>
  </si>
  <si>
    <t>monthID</t>
  </si>
  <si>
    <t>Anne Arundel Total</t>
  </si>
  <si>
    <t>Baltimore Total</t>
  </si>
  <si>
    <t>Baltimore City Total</t>
  </si>
  <si>
    <t>Carroll Total</t>
  </si>
  <si>
    <t>Harford Total</t>
  </si>
  <si>
    <t>Howard Total</t>
  </si>
  <si>
    <t>QA/QC RET 2/2/22</t>
  </si>
  <si>
    <t>USE EXCEL FILE</t>
  </si>
  <si>
    <t>NrFinal July2023&amp;2017 tpd5272021</t>
  </si>
  <si>
    <t xml:space="preserve">QA/QC RET </t>
  </si>
  <si>
    <t>Strategic_Plan2019 goal is a 3% growth rate per year.</t>
  </si>
  <si>
    <t>GF Source Data</t>
  </si>
  <si>
    <t>2017 Total Operations (page 17)</t>
  </si>
  <si>
    <t>https://marylandaviation.com/wp-content/uploads/2020/06/Report-to-Maryland-General-Assembly-2019.pdf</t>
  </si>
  <si>
    <t>2020 Forecasted Total Operations (page 10)</t>
  </si>
  <si>
    <t>https://marylandaviation.com/wp-content/uploads/2020/11/111220_Appendix%20B%20-%20Draft%20ALP%20Narrative.pdf</t>
  </si>
  <si>
    <t>2025 Forecasted Total Operations (page 10)</t>
  </si>
  <si>
    <t>BWI GF Documentation</t>
  </si>
  <si>
    <t>Port of Baltimore GF Documentation (page 5)</t>
  </si>
  <si>
    <t>APG GF Documentation</t>
  </si>
  <si>
    <t>BRAC Report</t>
  </si>
  <si>
    <t>Final Environmental Assessment and Section 4(f) Determination Proposed Improvements 2016-2020 at BWI Marshall Airport-Appendix B (page 10)</t>
  </si>
  <si>
    <t xml:space="preserve"> Name</t>
  </si>
  <si>
    <t>TAB NAME</t>
  </si>
  <si>
    <t>Biogenics 2017</t>
  </si>
  <si>
    <t>Point-NAICS</t>
  </si>
  <si>
    <t>Area All Years</t>
  </si>
  <si>
    <t>Mobile All Years</t>
  </si>
  <si>
    <t>Quasi-Pt 2017</t>
  </si>
  <si>
    <t>Quasi-Pt GF</t>
  </si>
  <si>
    <t>MOVES3-NR</t>
  </si>
  <si>
    <t>COMMENT</t>
  </si>
  <si>
    <t>Complete (NFA)</t>
  </si>
  <si>
    <t>Verifier</t>
  </si>
  <si>
    <t xml:space="preserve">Biogenics emissions downloaded from EPA with the URL noted in the sheet. </t>
  </si>
  <si>
    <t>X</t>
  </si>
  <si>
    <t>RET</t>
  </si>
  <si>
    <t>Nonpoint/Area Source emissions match emissions sent to EPA as part of the 2017 BY EI SIP inventory.</t>
  </si>
  <si>
    <t>2017</t>
  </si>
  <si>
    <t>Growth Factors are valid</t>
  </si>
  <si>
    <t>Quasi-Point emissions match 2017 EPA EI Submission for Marginal SIP requirements.</t>
  </si>
  <si>
    <t>M-A-R emissions match 2017 EPA EI Submission for Marginal SIP requirements.</t>
  </si>
  <si>
    <t>2023 MOVES-NR Data</t>
  </si>
  <si>
    <t>2017 MOVES-NR Data</t>
  </si>
  <si>
    <t>MOVES3-NR emissions match 2017 EPA EI Submission for Marginal SIP requirements.</t>
  </si>
  <si>
    <t>OTC - Consumer Products Phase 3 &amp; 4</t>
  </si>
  <si>
    <t>I/M</t>
  </si>
  <si>
    <t>Point emissions match Point Source database once BWI and Aberdeen Proving Grounds subtracted out.  
(BWI, APG &amp; Port are in the Quasi-Point file) - GF from DLLR 2018-2028</t>
  </si>
  <si>
    <t>Baltimore Region Ozone Emissions Summary Using MOVES3 [MOVESDB20220105]</t>
  </si>
  <si>
    <t>July Weekday</t>
  </si>
  <si>
    <t>Analysis Year</t>
  </si>
  <si>
    <t>Emissions (Tons/Day)</t>
  </si>
  <si>
    <t>2017 (Base Year)</t>
  </si>
  <si>
    <t>Tons / Day Reduced</t>
  </si>
  <si>
    <t>Percent Reduction</t>
  </si>
  <si>
    <r>
      <rPr>
        <b/>
        <sz val="11"/>
        <color theme="1"/>
        <rFont val="Calibri"/>
        <family val="2"/>
        <scheme val="minor"/>
      </rPr>
      <t>2017 Run</t>
    </r>
    <r>
      <rPr>
        <sz val="10"/>
        <rFont val="Arial"/>
        <family val="2"/>
      </rPr>
      <t>: Using 2017 SHA-Base Input Assumptions with existing emission standards/ controlled measures in MOVES3</t>
    </r>
  </si>
  <si>
    <r>
      <rPr>
        <b/>
        <sz val="11"/>
        <color theme="1"/>
        <rFont val="Calibri"/>
        <family val="2"/>
        <scheme val="minor"/>
      </rPr>
      <t>2023 Run</t>
    </r>
    <r>
      <rPr>
        <sz val="10"/>
        <rFont val="Arial"/>
        <family val="2"/>
      </rPr>
      <t>: Using 2020 SHA-Base Input Assumptions with existing emission standards/ controlled measures in MOVES3</t>
    </r>
  </si>
  <si>
    <t>Data from Jim Frazier Email titled "Balt Bump up SIP"</t>
  </si>
  <si>
    <t>10% must be VOC</t>
  </si>
  <si>
    <t>PH III = 10.4% : PH III &amp; IV = 13.4%</t>
  </si>
  <si>
    <t>Total VOC &amp; NOx Contingency Requirements 3% of 2017 Adjusted Base Year</t>
  </si>
  <si>
    <t>Contingency Requirements - Mobile Buffer</t>
  </si>
  <si>
    <t>025-0212 Total</t>
  </si>
  <si>
    <t>Harford County RRF ERC</t>
  </si>
  <si>
    <t>ERC</t>
  </si>
  <si>
    <t>ERC TOTAL</t>
  </si>
  <si>
    <t>ALL ERCs</t>
  </si>
  <si>
    <t>Emission Level Obtained 2023 with Enforceable Conformity Budget Buffer</t>
  </si>
  <si>
    <t>Emission Level Obtained 2023 - No Buffer</t>
  </si>
  <si>
    <t>Motor Vehicle Emission Budget</t>
  </si>
  <si>
    <t>Remainder (90%) NOx</t>
  </si>
  <si>
    <t>Contingency Reduction Requirement</t>
  </si>
  <si>
    <t>C&amp;C Products PH III &amp; IV
VOC - 10.3% Reduction
Effective Date after 2017
All Nonroad and Onroad Mobile Measures</t>
  </si>
  <si>
    <t>2023 Emission Reductions</t>
  </si>
  <si>
    <t>Emission Reductions/Benefits of Control Programs</t>
  </si>
  <si>
    <t>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</si>
</sst>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0"/>
    <numFmt numFmtId="165" formatCode="0.000000000"/>
    <numFmt numFmtId="166" formatCode="0.000"/>
    <numFmt numFmtId="167" formatCode="00000"/>
    <numFmt numFmtId="168" formatCode="0.000000"/>
    <numFmt numFmtId="169" formatCode="#,##0.00000"/>
    <numFmt numFmtId="170" formatCode="0.0%"/>
  </numFmts>
  <fonts count="26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b/>
      <sz val="14"/>
      <name val="Arial"/>
      <family val="2"/>
    </font>
    <font>
      <vertAlign val="subscript"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20"/>
      <name val="Arial"/>
      <family val="2"/>
    </font>
    <font>
      <sz val="11"/>
      <name val="Calibri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1"/>
      <color theme="1"/>
      <name val="Calibri"/>
      <family val="2"/>
    </font>
    <font>
      <sz val="18"/>
      <name val="Arial"/>
      <family val="2"/>
    </font>
    <font>
      <b/>
      <i/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5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/>
    <xf numFmtId="0" fontId="2" fillId="0" borderId="0"/>
    <xf numFmtId="0" fontId="20" fillId="0" borderId="0"/>
  </cellStyleXfs>
  <cellXfs count="227">
    <xf numFmtId="0" fontId="0" fillId="0" borderId="0" xfId="0"/>
    <xf numFmtId="0" fontId="4" fillId="0" borderId="0" xfId="0" applyFont="1"/>
    <xf numFmtId="2" fontId="0" fillId="0" borderId="0" xfId="0" applyNumberFormat="1"/>
    <xf numFmtId="0" fontId="5" fillId="0" borderId="0" xfId="0" applyFont="1"/>
    <xf numFmtId="0" fontId="0" fillId="0" borderId="5" xfId="0" applyBorder="1"/>
    <xf numFmtId="2" fontId="0" fillId="0" borderId="5" xfId="0" applyNumberFormat="1" applyBorder="1"/>
    <xf numFmtId="0" fontId="5" fillId="0" borderId="5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2" borderId="5" xfId="0" applyNumberFormat="1" applyFill="1" applyBorder="1"/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3" borderId="14" xfId="0" applyNumberFormat="1" applyFill="1" applyBorder="1"/>
    <xf numFmtId="0" fontId="0" fillId="0" borderId="16" xfId="0" applyBorder="1" applyAlignment="1">
      <alignment horizontal="center"/>
    </xf>
    <xf numFmtId="0" fontId="0" fillId="3" borderId="17" xfId="0" applyFill="1" applyBorder="1"/>
    <xf numFmtId="0" fontId="0" fillId="3" borderId="19" xfId="0" applyFill="1" applyBorder="1"/>
    <xf numFmtId="2" fontId="0" fillId="3" borderId="18" xfId="0" applyNumberFormat="1" applyFill="1" applyBorder="1"/>
    <xf numFmtId="2" fontId="0" fillId="0" borderId="20" xfId="0" applyNumberFormat="1" applyBorder="1"/>
    <xf numFmtId="2" fontId="0" fillId="3" borderId="21" xfId="0" applyNumberFormat="1" applyFill="1" applyBorder="1"/>
    <xf numFmtId="2" fontId="5" fillId="0" borderId="0" xfId="0" applyNumberFormat="1" applyFont="1"/>
    <xf numFmtId="0" fontId="11" fillId="0" borderId="0" xfId="0" applyFont="1"/>
    <xf numFmtId="0" fontId="11" fillId="0" borderId="6" xfId="0" applyFont="1" applyBorder="1"/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/>
    <xf numFmtId="4" fontId="5" fillId="0" borderId="0" xfId="0" applyNumberFormat="1" applyFont="1"/>
    <xf numFmtId="2" fontId="5" fillId="0" borderId="5" xfId="0" applyNumberFormat="1" applyFont="1" applyBorder="1"/>
    <xf numFmtId="2" fontId="5" fillId="0" borderId="7" xfId="0" applyNumberFormat="1" applyFont="1" applyBorder="1"/>
    <xf numFmtId="2" fontId="5" fillId="0" borderId="6" xfId="0" applyNumberFormat="1" applyFont="1" applyBorder="1"/>
    <xf numFmtId="10" fontId="0" fillId="0" borderId="23" xfId="0" applyNumberFormat="1" applyBorder="1" applyAlignment="1">
      <alignment horizontal="center"/>
    </xf>
    <xf numFmtId="0" fontId="11" fillId="0" borderId="0" xfId="0" applyFont="1" applyAlignment="1">
      <alignment horizontal="left" indent="4"/>
    </xf>
    <xf numFmtId="10" fontId="5" fillId="0" borderId="0" xfId="0" applyNumberFormat="1" applyFont="1"/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4" fillId="0" borderId="21" xfId="0" applyFont="1" applyBorder="1"/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5" xfId="0" applyBorder="1" applyAlignment="1">
      <alignment horizontal="left" indent="2"/>
    </xf>
    <xf numFmtId="2" fontId="0" fillId="0" borderId="27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0" fillId="0" borderId="28" xfId="0" applyNumberFormat="1" applyBorder="1" applyAlignment="1">
      <alignment horizontal="right"/>
    </xf>
    <xf numFmtId="0" fontId="0" fillId="0" borderId="5" xfId="0" applyBorder="1" applyAlignment="1">
      <alignment horizontal="left"/>
    </xf>
    <xf numFmtId="0" fontId="4" fillId="0" borderId="5" xfId="0" applyFont="1" applyBorder="1" applyAlignment="1">
      <alignment horizontal="left" indent="12"/>
    </xf>
    <xf numFmtId="2" fontId="4" fillId="0" borderId="27" xfId="0" applyNumberFormat="1" applyFont="1" applyBorder="1"/>
    <xf numFmtId="2" fontId="4" fillId="0" borderId="30" xfId="0" applyNumberFormat="1" applyFont="1" applyBorder="1"/>
    <xf numFmtId="0" fontId="13" fillId="0" borderId="1" xfId="1" applyFont="1" applyBorder="1"/>
    <xf numFmtId="0" fontId="13" fillId="0" borderId="1" xfId="1" applyFont="1" applyBorder="1" applyAlignment="1">
      <alignment horizontal="right"/>
    </xf>
    <xf numFmtId="0" fontId="14" fillId="0" borderId="1" xfId="1" applyFont="1" applyBorder="1"/>
    <xf numFmtId="0" fontId="13" fillId="0" borderId="0" xfId="1" applyFont="1" applyAlignment="1">
      <alignment horizontal="right"/>
    </xf>
    <xf numFmtId="0" fontId="12" fillId="0" borderId="0" xfId="0" applyFont="1"/>
    <xf numFmtId="0" fontId="13" fillId="0" borderId="1" xfId="2" applyFont="1" applyBorder="1"/>
    <xf numFmtId="0" fontId="0" fillId="3" borderId="17" xfId="0" applyFill="1" applyBorder="1" applyAlignment="1">
      <alignment horizontal="center"/>
    </xf>
    <xf numFmtId="10" fontId="0" fillId="0" borderId="0" xfId="0" applyNumberFormat="1"/>
    <xf numFmtId="0" fontId="12" fillId="0" borderId="5" xfId="0" applyFont="1" applyBorder="1"/>
    <xf numFmtId="0" fontId="16" fillId="4" borderId="22" xfId="4" applyFont="1" applyFill="1" applyBorder="1" applyAlignment="1">
      <alignment horizontal="center"/>
    </xf>
    <xf numFmtId="165" fontId="16" fillId="4" borderId="22" xfId="4" applyNumberFormat="1" applyFont="1" applyFill="1" applyBorder="1" applyAlignment="1">
      <alignment horizontal="center"/>
    </xf>
    <xf numFmtId="0" fontId="16" fillId="0" borderId="1" xfId="4" applyFont="1" applyBorder="1"/>
    <xf numFmtId="165" fontId="16" fillId="0" borderId="1" xfId="4" applyNumberFormat="1" applyFont="1" applyBorder="1" applyAlignment="1">
      <alignment horizontal="right"/>
    </xf>
    <xf numFmtId="0" fontId="16" fillId="0" borderId="1" xfId="4" applyFont="1" applyBorder="1" applyAlignment="1">
      <alignment horizontal="right"/>
    </xf>
    <xf numFmtId="165" fontId="15" fillId="0" borderId="0" xfId="4" applyNumberFormat="1"/>
    <xf numFmtId="0" fontId="15" fillId="0" borderId="0" xfId="4"/>
    <xf numFmtId="0" fontId="14" fillId="0" borderId="1" xfId="4" applyFont="1" applyBorder="1"/>
    <xf numFmtId="0" fontId="14" fillId="0" borderId="0" xfId="4" applyFont="1"/>
    <xf numFmtId="0" fontId="16" fillId="0" borderId="0" xfId="4" applyFont="1"/>
    <xf numFmtId="165" fontId="16" fillId="0" borderId="0" xfId="4" applyNumberFormat="1" applyFont="1" applyAlignment="1">
      <alignment horizontal="right"/>
    </xf>
    <xf numFmtId="0" fontId="16" fillId="0" borderId="0" xfId="4" applyFont="1" applyAlignment="1">
      <alignment horizontal="right"/>
    </xf>
    <xf numFmtId="165" fontId="0" fillId="0" borderId="0" xfId="0" applyNumberFormat="1"/>
    <xf numFmtId="0" fontId="11" fillId="5" borderId="5" xfId="0" applyFont="1" applyFill="1" applyBorder="1"/>
    <xf numFmtId="0" fontId="13" fillId="4" borderId="22" xfId="1" applyFont="1" applyFill="1" applyBorder="1" applyAlignment="1">
      <alignment horizontal="center"/>
    </xf>
    <xf numFmtId="166" fontId="13" fillId="0" borderId="1" xfId="1" applyNumberFormat="1" applyFont="1" applyBorder="1" applyAlignment="1">
      <alignment horizontal="right"/>
    </xf>
    <xf numFmtId="0" fontId="2" fillId="0" borderId="0" xfId="1"/>
    <xf numFmtId="166" fontId="13" fillId="0" borderId="0" xfId="1" applyNumberFormat="1" applyFont="1" applyAlignment="1">
      <alignment horizontal="right"/>
    </xf>
    <xf numFmtId="49" fontId="13" fillId="6" borderId="36" xfId="5" applyNumberFormat="1" applyFont="1" applyFill="1" applyBorder="1" applyAlignment="1">
      <alignment horizontal="center"/>
    </xf>
    <xf numFmtId="49" fontId="0" fillId="5" borderId="36" xfId="0" applyNumberFormat="1" applyFill="1" applyBorder="1" applyAlignment="1">
      <alignment horizontal="center"/>
    </xf>
    <xf numFmtId="0" fontId="0" fillId="5" borderId="0" xfId="0" applyFill="1"/>
    <xf numFmtId="0" fontId="13" fillId="0" borderId="37" xfId="6" applyFont="1" applyBorder="1" applyAlignment="1">
      <alignment wrapText="1"/>
    </xf>
    <xf numFmtId="0" fontId="14" fillId="0" borderId="37" xfId="6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3" fillId="0" borderId="1" xfId="7" applyFont="1" applyBorder="1" applyAlignment="1">
      <alignment horizontal="right" wrapText="1"/>
    </xf>
    <xf numFmtId="49" fontId="0" fillId="5" borderId="0" xfId="0" applyNumberFormat="1" applyFill="1" applyAlignment="1">
      <alignment horizontal="center"/>
    </xf>
    <xf numFmtId="0" fontId="13" fillId="0" borderId="0" xfId="6" applyFont="1" applyAlignment="1">
      <alignment wrapText="1"/>
    </xf>
    <xf numFmtId="0" fontId="13" fillId="0" borderId="0" xfId="7" applyFont="1" applyAlignment="1">
      <alignment horizontal="right" wrapText="1"/>
    </xf>
    <xf numFmtId="0" fontId="14" fillId="0" borderId="0" xfId="6" applyFont="1" applyAlignment="1">
      <alignment wrapText="1"/>
    </xf>
    <xf numFmtId="164" fontId="13" fillId="0" borderId="37" xfId="6" applyNumberFormat="1" applyFont="1" applyBorder="1" applyAlignment="1">
      <alignment horizontal="right" wrapText="1"/>
    </xf>
    <xf numFmtId="164" fontId="13" fillId="0" borderId="0" xfId="6" applyNumberFormat="1" applyFont="1" applyAlignment="1">
      <alignment horizontal="right" wrapText="1"/>
    </xf>
    <xf numFmtId="164" fontId="0" fillId="0" borderId="0" xfId="0" applyNumberFormat="1"/>
    <xf numFmtId="0" fontId="17" fillId="0" borderId="0" xfId="8"/>
    <xf numFmtId="0" fontId="18" fillId="7" borderId="38" xfId="0" applyFont="1" applyFill="1" applyBorder="1"/>
    <xf numFmtId="0" fontId="19" fillId="0" borderId="0" xfId="0" applyFont="1"/>
    <xf numFmtId="164" fontId="0" fillId="5" borderId="0" xfId="0" applyNumberFormat="1" applyFill="1"/>
    <xf numFmtId="0" fontId="13" fillId="0" borderId="31" xfId="9" applyFont="1" applyBorder="1" applyAlignment="1">
      <alignment wrapText="1"/>
    </xf>
    <xf numFmtId="49" fontId="13" fillId="0" borderId="31" xfId="9" applyNumberFormat="1" applyFont="1" applyBorder="1" applyAlignment="1">
      <alignment wrapText="1"/>
    </xf>
    <xf numFmtId="0" fontId="13" fillId="0" borderId="1" xfId="9" applyFont="1" applyBorder="1" applyAlignment="1">
      <alignment wrapText="1"/>
    </xf>
    <xf numFmtId="49" fontId="13" fillId="0" borderId="1" xfId="9" applyNumberFormat="1" applyFont="1" applyBorder="1" applyAlignment="1">
      <alignment wrapText="1"/>
    </xf>
    <xf numFmtId="0" fontId="13" fillId="0" borderId="1" xfId="9" applyFont="1" applyBorder="1" applyAlignment="1">
      <alignment horizontal="right" wrapText="1"/>
    </xf>
    <xf numFmtId="0" fontId="14" fillId="0" borderId="1" xfId="9" applyFont="1" applyBorder="1" applyAlignment="1">
      <alignment wrapText="1"/>
    </xf>
    <xf numFmtId="0" fontId="14" fillId="0" borderId="0" xfId="9" applyFont="1" applyAlignment="1">
      <alignment wrapText="1"/>
    </xf>
    <xf numFmtId="0" fontId="13" fillId="0" borderId="0" xfId="9" applyFont="1" applyAlignment="1">
      <alignment wrapText="1"/>
    </xf>
    <xf numFmtId="49" fontId="13" fillId="0" borderId="0" xfId="9" applyNumberFormat="1" applyFont="1" applyAlignment="1">
      <alignment wrapText="1"/>
    </xf>
    <xf numFmtId="0" fontId="13" fillId="0" borderId="0" xfId="9" applyFont="1" applyAlignment="1">
      <alignment horizontal="right" wrapText="1"/>
    </xf>
    <xf numFmtId="0" fontId="11" fillId="5" borderId="6" xfId="0" applyFont="1" applyFill="1" applyBorder="1"/>
    <xf numFmtId="0" fontId="12" fillId="0" borderId="14" xfId="0" applyFont="1" applyBorder="1"/>
    <xf numFmtId="0" fontId="13" fillId="4" borderId="42" xfId="4" applyFont="1" applyFill="1" applyBorder="1" applyAlignment="1">
      <alignment horizontal="center" wrapText="1"/>
    </xf>
    <xf numFmtId="10" fontId="12" fillId="0" borderId="0" xfId="0" applyNumberFormat="1" applyFont="1"/>
    <xf numFmtId="0" fontId="16" fillId="0" borderId="0" xfId="4" applyFont="1" applyAlignment="1">
      <alignment horizontal="center"/>
    </xf>
    <xf numFmtId="0" fontId="13" fillId="0" borderId="0" xfId="4" applyFont="1" applyAlignment="1">
      <alignment horizontal="center"/>
    </xf>
    <xf numFmtId="0" fontId="15" fillId="0" borderId="0" xfId="4" applyAlignment="1">
      <alignment horizontal="center"/>
    </xf>
    <xf numFmtId="0" fontId="1" fillId="3" borderId="18" xfId="0" applyFont="1" applyFill="1" applyBorder="1"/>
    <xf numFmtId="167" fontId="0" fillId="0" borderId="0" xfId="0" applyNumberFormat="1"/>
    <xf numFmtId="0" fontId="0" fillId="0" borderId="0" xfId="0" applyAlignment="1">
      <alignment horizontal="right"/>
    </xf>
    <xf numFmtId="168" fontId="0" fillId="0" borderId="0" xfId="0" applyNumberFormat="1"/>
    <xf numFmtId="0" fontId="1" fillId="0" borderId="0" xfId="0" applyFont="1"/>
    <xf numFmtId="0" fontId="1" fillId="5" borderId="0" xfId="0" applyFont="1" applyFill="1"/>
    <xf numFmtId="14" fontId="0" fillId="5" borderId="0" xfId="0" applyNumberFormat="1" applyFill="1"/>
    <xf numFmtId="0" fontId="23" fillId="8" borderId="39" xfId="0" applyFont="1" applyFill="1" applyBorder="1" applyAlignment="1">
      <alignment horizontal="center"/>
    </xf>
    <xf numFmtId="0" fontId="4" fillId="8" borderId="0" xfId="0" applyFont="1" applyFill="1"/>
    <xf numFmtId="0" fontId="4" fillId="8" borderId="0" xfId="0" applyFont="1" applyFill="1" applyAlignment="1">
      <alignment horizontal="center"/>
    </xf>
    <xf numFmtId="0" fontId="23" fillId="8" borderId="40" xfId="0" applyFont="1" applyFill="1" applyBorder="1" applyAlignment="1">
      <alignment horizontal="center"/>
    </xf>
    <xf numFmtId="0" fontId="14" fillId="9" borderId="40" xfId="9" applyFont="1" applyFill="1" applyBorder="1" applyAlignment="1">
      <alignment horizontal="center"/>
    </xf>
    <xf numFmtId="49" fontId="4" fillId="8" borderId="40" xfId="0" applyNumberFormat="1" applyFont="1" applyFill="1" applyBorder="1" applyAlignment="1">
      <alignment horizontal="center"/>
    </xf>
    <xf numFmtId="49" fontId="4" fillId="8" borderId="41" xfId="0" applyNumberFormat="1" applyFont="1" applyFill="1" applyBorder="1" applyAlignment="1">
      <alignment horizontal="center"/>
    </xf>
    <xf numFmtId="49" fontId="4" fillId="8" borderId="43" xfId="0" applyNumberFormat="1" applyFont="1" applyFill="1" applyBorder="1" applyAlignment="1">
      <alignment horizontal="center"/>
    </xf>
    <xf numFmtId="0" fontId="24" fillId="10" borderId="29" xfId="0" applyFont="1" applyFill="1" applyBorder="1"/>
    <xf numFmtId="0" fontId="0" fillId="0" borderId="0" xfId="0" applyAlignment="1">
      <alignment horizontal="left" vertical="center"/>
    </xf>
    <xf numFmtId="0" fontId="24" fillId="10" borderId="29" xfId="0" applyFont="1" applyFill="1" applyBorder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8" borderId="0" xfId="0" applyNumberFormat="1" applyFont="1" applyFill="1" applyAlignment="1">
      <alignment horizontal="center"/>
    </xf>
    <xf numFmtId="169" fontId="13" fillId="0" borderId="31" xfId="9" applyNumberFormat="1" applyFont="1" applyBorder="1" applyAlignment="1">
      <alignment horizontal="right" wrapText="1"/>
    </xf>
    <xf numFmtId="169" fontId="13" fillId="0" borderId="0" xfId="9" applyNumberFormat="1" applyFont="1" applyAlignment="1">
      <alignment horizontal="right" wrapText="1"/>
    </xf>
    <xf numFmtId="169" fontId="0" fillId="0" borderId="0" xfId="0" applyNumberFormat="1"/>
    <xf numFmtId="169" fontId="13" fillId="0" borderId="1" xfId="9" applyNumberFormat="1" applyFont="1" applyBorder="1" applyAlignment="1">
      <alignment horizontal="right" wrapText="1"/>
    </xf>
    <xf numFmtId="169" fontId="2" fillId="0" borderId="0" xfId="9" applyNumberFormat="1"/>
    <xf numFmtId="10" fontId="1" fillId="0" borderId="0" xfId="0" applyNumberFormat="1" applyFont="1" applyAlignment="1">
      <alignment wrapText="1"/>
    </xf>
    <xf numFmtId="0" fontId="1" fillId="0" borderId="5" xfId="0" applyFont="1" applyBorder="1" applyAlignment="1">
      <alignment horizontal="left" indent="2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2" fontId="0" fillId="0" borderId="0" xfId="0" applyNumberFormat="1" applyAlignment="1">
      <alignment horizontal="center" vertical="center"/>
    </xf>
    <xf numFmtId="2" fontId="4" fillId="11" borderId="2" xfId="0" applyNumberFormat="1" applyFont="1" applyFill="1" applyBorder="1" applyAlignment="1">
      <alignment horizontal="centerContinuous" vertical="center" wrapText="1"/>
    </xf>
    <xf numFmtId="2" fontId="4" fillId="11" borderId="50" xfId="0" applyNumberFormat="1" applyFont="1" applyFill="1" applyBorder="1" applyAlignment="1">
      <alignment horizontal="centerContinuous" vertical="center" wrapText="1"/>
    </xf>
    <xf numFmtId="2" fontId="4" fillId="11" borderId="53" xfId="0" applyNumberFormat="1" applyFont="1" applyFill="1" applyBorder="1" applyAlignment="1">
      <alignment horizontal="center" vertical="center"/>
    </xf>
    <xf numFmtId="2" fontId="4" fillId="11" borderId="4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4" fontId="0" fillId="0" borderId="49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3" fontId="0" fillId="0" borderId="56" xfId="0" applyNumberFormat="1" applyBorder="1" applyAlignment="1">
      <alignment horizontal="center" vertical="center"/>
    </xf>
    <xf numFmtId="4" fontId="0" fillId="0" borderId="56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3" fontId="0" fillId="12" borderId="49" xfId="0" applyNumberFormat="1" applyFill="1" applyBorder="1" applyAlignment="1">
      <alignment horizontal="center" vertical="center"/>
    </xf>
    <xf numFmtId="4" fontId="0" fillId="12" borderId="49" xfId="0" applyNumberFormat="1" applyFill="1" applyBorder="1" applyAlignment="1">
      <alignment horizontal="center" vertical="center"/>
    </xf>
    <xf numFmtId="4" fontId="0" fillId="12" borderId="54" xfId="0" applyNumberFormat="1" applyFill="1" applyBorder="1" applyAlignment="1">
      <alignment horizontal="center" vertical="center"/>
    </xf>
    <xf numFmtId="3" fontId="0" fillId="13" borderId="56" xfId="0" applyNumberFormat="1" applyFill="1" applyBorder="1" applyAlignment="1">
      <alignment horizontal="center" vertical="center"/>
    </xf>
    <xf numFmtId="170" fontId="0" fillId="13" borderId="56" xfId="3" applyNumberFormat="1" applyFont="1" applyFill="1" applyBorder="1" applyAlignment="1">
      <alignment horizontal="center" vertical="center"/>
    </xf>
    <xf numFmtId="170" fontId="0" fillId="13" borderId="57" xfId="3" applyNumberFormat="1" applyFont="1" applyFill="1" applyBorder="1" applyAlignment="1">
      <alignment horizontal="center" vertical="center"/>
    </xf>
    <xf numFmtId="0" fontId="18" fillId="0" borderId="0" xfId="0" applyFont="1"/>
    <xf numFmtId="0" fontId="0" fillId="0" borderId="29" xfId="0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/>
    <xf numFmtId="0" fontId="1" fillId="0" borderId="14" xfId="0" applyFont="1" applyBorder="1"/>
    <xf numFmtId="164" fontId="1" fillId="0" borderId="0" xfId="0" applyNumberFormat="1" applyFont="1"/>
    <xf numFmtId="0" fontId="4" fillId="8" borderId="47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0" fillId="0" borderId="0" xfId="0"/>
    <xf numFmtId="0" fontId="0" fillId="0" borderId="5" xfId="0" applyBorder="1"/>
    <xf numFmtId="0" fontId="0" fillId="0" borderId="34" xfId="0" applyBorder="1"/>
    <xf numFmtId="0" fontId="0" fillId="0" borderId="35" xfId="0" applyBorder="1"/>
    <xf numFmtId="4" fontId="4" fillId="8" borderId="24" xfId="0" applyNumberFormat="1" applyFont="1" applyFill="1" applyBorder="1" applyAlignment="1">
      <alignment horizontal="center" vertical="center"/>
    </xf>
    <xf numFmtId="4" fontId="4" fillId="8" borderId="3" xfId="0" applyNumberFormat="1" applyFont="1" applyFill="1" applyBorder="1" applyAlignment="1">
      <alignment horizontal="center" vertical="center"/>
    </xf>
    <xf numFmtId="0" fontId="1" fillId="0" borderId="5" xfId="0" applyFont="1" applyFill="1" applyBorder="1"/>
    <xf numFmtId="2" fontId="0" fillId="0" borderId="30" xfId="0" applyNumberFormat="1" applyBorder="1" applyAlignment="1">
      <alignment horizontal="right"/>
    </xf>
    <xf numFmtId="0" fontId="0" fillId="0" borderId="58" xfId="0" applyBorder="1"/>
    <xf numFmtId="2" fontId="0" fillId="0" borderId="59" xfId="0" applyNumberFormat="1" applyBorder="1" applyAlignment="1">
      <alignment horizontal="right"/>
    </xf>
    <xf numFmtId="2" fontId="0" fillId="0" borderId="60" xfId="0" applyNumberFormat="1" applyBorder="1" applyAlignment="1">
      <alignment horizontal="right"/>
    </xf>
    <xf numFmtId="0" fontId="0" fillId="0" borderId="0" xfId="0" applyAlignment="1"/>
    <xf numFmtId="2" fontId="1" fillId="0" borderId="29" xfId="0" applyNumberFormat="1" applyFont="1" applyBorder="1" applyAlignment="1"/>
    <xf numFmtId="0" fontId="0" fillId="0" borderId="29" xfId="0" applyBorder="1" applyAlignment="1"/>
    <xf numFmtId="0" fontId="0" fillId="0" borderId="33" xfId="0" applyBorder="1"/>
    <xf numFmtId="0" fontId="3" fillId="0" borderId="16" xfId="0" applyFont="1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16" xfId="0" applyBorder="1"/>
    <xf numFmtId="0" fontId="0" fillId="0" borderId="0" xfId="0" applyBorder="1"/>
    <xf numFmtId="2" fontId="1" fillId="0" borderId="16" xfId="0" applyNumberFormat="1" applyFont="1" applyBorder="1" applyAlignment="1"/>
    <xf numFmtId="2" fontId="0" fillId="0" borderId="16" xfId="0" applyNumberFormat="1" applyBorder="1"/>
    <xf numFmtId="0" fontId="1" fillId="0" borderId="0" xfId="0" applyFont="1" applyBorder="1" applyAlignment="1"/>
    <xf numFmtId="2" fontId="0" fillId="0" borderId="59" xfId="0" applyNumberFormat="1" applyBorder="1"/>
    <xf numFmtId="2" fontId="0" fillId="0" borderId="58" xfId="0" applyNumberFormat="1" applyBorder="1"/>
    <xf numFmtId="2" fontId="0" fillId="0" borderId="0" xfId="0" applyNumberFormat="1" applyBorder="1"/>
    <xf numFmtId="0" fontId="0" fillId="0" borderId="59" xfId="0" applyBorder="1"/>
    <xf numFmtId="0" fontId="11" fillId="0" borderId="5" xfId="0" applyFont="1" applyBorder="1" applyAlignment="1">
      <alignment horizontal="left" indent="1"/>
    </xf>
    <xf numFmtId="4" fontId="5" fillId="0" borderId="5" xfId="0" applyNumberFormat="1" applyFont="1" applyBorder="1"/>
    <xf numFmtId="0" fontId="11" fillId="0" borderId="0" xfId="0" applyFont="1" applyAlignment="1"/>
    <xf numFmtId="0" fontId="0" fillId="0" borderId="0" xfId="0" applyAlignment="1"/>
    <xf numFmtId="0" fontId="3" fillId="0" borderId="32" xfId="0" applyFont="1" applyBorder="1" applyAlignment="1">
      <alignment horizontal="center"/>
    </xf>
    <xf numFmtId="0" fontId="0" fillId="0" borderId="7" xfId="0" applyBorder="1"/>
    <xf numFmtId="0" fontId="0" fillId="0" borderId="6" xfId="0" applyBorder="1"/>
    <xf numFmtId="0" fontId="6" fillId="0" borderId="33" xfId="0" applyFont="1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6" fillId="0" borderId="16" xfId="0" applyFont="1" applyBorder="1" applyAlignment="1">
      <alignment horizontal="center"/>
    </xf>
    <xf numFmtId="0" fontId="0" fillId="0" borderId="0" xfId="0"/>
    <xf numFmtId="0" fontId="0" fillId="0" borderId="5" xfId="0" applyBorder="1"/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11" borderId="48" xfId="0" applyFont="1" applyFill="1" applyBorder="1" applyAlignment="1">
      <alignment horizontal="center" vertical="center" wrapText="1"/>
    </xf>
    <xf numFmtId="0" fontId="0" fillId="11" borderId="51" xfId="0" applyFill="1" applyBorder="1" applyAlignment="1">
      <alignment horizontal="center" vertical="center"/>
    </xf>
    <xf numFmtId="0" fontId="4" fillId="11" borderId="49" xfId="0" applyFont="1" applyFill="1" applyBorder="1" applyAlignment="1">
      <alignment horizontal="center" vertical="center" wrapText="1"/>
    </xf>
    <xf numFmtId="0" fontId="4" fillId="11" borderId="52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/>
    </xf>
    <xf numFmtId="49" fontId="4" fillId="8" borderId="44" xfId="0" applyNumberFormat="1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0" xfId="0" applyFont="1"/>
    <xf numFmtId="0" fontId="0" fillId="0" borderId="0" xfId="0" applyAlignment="1">
      <alignment vertical="center"/>
    </xf>
    <xf numFmtId="0" fontId="19" fillId="10" borderId="0" xfId="0" applyFont="1" applyFill="1" applyAlignment="1">
      <alignment wrapText="1"/>
    </xf>
    <xf numFmtId="0" fontId="4" fillId="0" borderId="16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">
    <cellStyle name="Hyperlink" xfId="8" builtinId="8"/>
    <cellStyle name="Normal" xfId="0" builtinId="0"/>
    <cellStyle name="Normal 2" xfId="10"/>
    <cellStyle name="Normal_ALL MAR DAILY EM" xfId="6"/>
    <cellStyle name="Normal_MAR" xfId="7"/>
    <cellStyle name="Normal_Point-NAIC" xfId="1"/>
    <cellStyle name="Normal_Quasi-Point_1" xfId="2"/>
    <cellStyle name="Normal_Sheet1" xfId="5"/>
    <cellStyle name="Normal_Sheet1_1" xfId="4"/>
    <cellStyle name="Normal_Sheet2" xfId="9"/>
    <cellStyle name="Percent" xfId="3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marylandaviation.com/wp-content/uploads/2020/11/111220_Appendix%20B%20-%20Draft%20ALP%20Narrative.pdf" TargetMode="External"/><Relationship Id="rId2" Type="http://schemas.openxmlformats.org/officeDocument/2006/relationships/hyperlink" Target="https://marylandaviation.com/wp-content/uploads/2020/11/111220_Appendix%20B%20-%20Draft%20ALP%20Narrative.pdf" TargetMode="External"/><Relationship Id="rId1" Type="http://schemas.openxmlformats.org/officeDocument/2006/relationships/hyperlink" Target="https://marylandaviation.com/wp-content/uploads/2020/06/Report-to-Maryland-General-Assembly-2019.pdf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s://mpa.maryland.gov/Documents/Strategic__Plan2019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gaftp.epa.gov/air/nei/2017/data_summaries/2017v1/2017nei_beld5_biogenics_report.xlsx" TargetMode="External"/><Relationship Id="rId1" Type="http://schemas.openxmlformats.org/officeDocument/2006/relationships/hyperlink" Target="https://www.epa.gov/air-emissions-inventories/2017-national-emissions-inventory-nei-data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B6" sqref="B6"/>
    </sheetView>
  </sheetViews>
  <sheetFormatPr defaultRowHeight="12.5" x14ac:dyDescent="0.25"/>
  <cols>
    <col min="1" max="1" width="21.453125" customWidth="1"/>
    <col min="2" max="2" width="112.81640625" customWidth="1"/>
    <col min="3" max="3" width="17.7265625" bestFit="1" customWidth="1"/>
    <col min="4" max="4" width="16.1796875" hidden="1" customWidth="1"/>
  </cols>
  <sheetData>
    <row r="1" spans="1:4" ht="45.5" thickBot="1" x14ac:dyDescent="0.5">
      <c r="A1" s="126" t="s">
        <v>2322</v>
      </c>
      <c r="B1" s="126" t="s">
        <v>2330</v>
      </c>
      <c r="C1" s="128" t="s">
        <v>2331</v>
      </c>
      <c r="D1" s="128" t="s">
        <v>2332</v>
      </c>
    </row>
    <row r="2" spans="1:4" s="127" customFormat="1" ht="25" customHeight="1" x14ac:dyDescent="0.25">
      <c r="A2" s="127" t="s">
        <v>2323</v>
      </c>
      <c r="B2" s="130" t="s">
        <v>2333</v>
      </c>
      <c r="C2" s="132" t="s">
        <v>2334</v>
      </c>
      <c r="D2" s="129" t="s">
        <v>2335</v>
      </c>
    </row>
    <row r="3" spans="1:4" s="127" customFormat="1" ht="25" customHeight="1" x14ac:dyDescent="0.25">
      <c r="A3" s="127" t="s">
        <v>2324</v>
      </c>
      <c r="B3" s="130" t="s">
        <v>2346</v>
      </c>
      <c r="C3" s="132" t="s">
        <v>2334</v>
      </c>
      <c r="D3" s="129" t="s">
        <v>2335</v>
      </c>
    </row>
    <row r="4" spans="1:4" s="127" customFormat="1" ht="25" customHeight="1" x14ac:dyDescent="0.25">
      <c r="A4" s="127" t="s">
        <v>2325</v>
      </c>
      <c r="B4" s="130" t="s">
        <v>2336</v>
      </c>
      <c r="C4" s="132" t="s">
        <v>2334</v>
      </c>
      <c r="D4" s="129" t="s">
        <v>2335</v>
      </c>
    </row>
    <row r="5" spans="1:4" s="127" customFormat="1" ht="25" customHeight="1" x14ac:dyDescent="0.25">
      <c r="A5" s="127" t="s">
        <v>2326</v>
      </c>
      <c r="B5" s="131"/>
      <c r="C5" s="133"/>
    </row>
    <row r="6" spans="1:4" s="127" customFormat="1" ht="25" customHeight="1" x14ac:dyDescent="0.25">
      <c r="A6" s="127" t="s">
        <v>2327</v>
      </c>
      <c r="B6" s="130" t="s">
        <v>2339</v>
      </c>
      <c r="C6" s="132" t="s">
        <v>2334</v>
      </c>
      <c r="D6" s="129" t="s">
        <v>2335</v>
      </c>
    </row>
    <row r="7" spans="1:4" s="127" customFormat="1" ht="25" customHeight="1" x14ac:dyDescent="0.25">
      <c r="A7" s="127" t="s">
        <v>2328</v>
      </c>
      <c r="B7" s="130" t="s">
        <v>2338</v>
      </c>
      <c r="C7" s="132" t="s">
        <v>2334</v>
      </c>
      <c r="D7" s="129" t="s">
        <v>2335</v>
      </c>
    </row>
    <row r="8" spans="1:4" s="127" customFormat="1" ht="25" customHeight="1" x14ac:dyDescent="0.25">
      <c r="A8" s="129" t="s">
        <v>1160</v>
      </c>
      <c r="B8" s="130" t="s">
        <v>2340</v>
      </c>
      <c r="C8" s="132" t="s">
        <v>2334</v>
      </c>
      <c r="D8" s="129" t="s">
        <v>2335</v>
      </c>
    </row>
    <row r="9" spans="1:4" s="127" customFormat="1" ht="25" customHeight="1" x14ac:dyDescent="0.25">
      <c r="A9" s="129" t="s">
        <v>2329</v>
      </c>
      <c r="B9" s="130" t="s">
        <v>2343</v>
      </c>
      <c r="C9" s="132" t="s">
        <v>2334</v>
      </c>
      <c r="D9" s="129" t="s">
        <v>2335</v>
      </c>
    </row>
    <row r="10" spans="1:4" s="127" customFormat="1" ht="62.5" x14ac:dyDescent="0.25">
      <c r="A10" s="129" t="s">
        <v>2374</v>
      </c>
      <c r="B10" s="140" t="s">
        <v>2371</v>
      </c>
      <c r="C10" s="133"/>
    </row>
    <row r="11" spans="1:4" s="127" customFormat="1" ht="25" customHeight="1" x14ac:dyDescent="0.35">
      <c r="A11" s="129"/>
      <c r="B11" s="109"/>
      <c r="C11" s="55"/>
    </row>
  </sheetData>
  <sheetProtection password="CD58" sheet="1" objects="1" scenarios="1"/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workbookViewId="0">
      <selection activeCell="A5" sqref="A5"/>
    </sheetView>
  </sheetViews>
  <sheetFormatPr defaultRowHeight="12.5" x14ac:dyDescent="0.25"/>
  <cols>
    <col min="1" max="1" width="15" customWidth="1"/>
    <col min="2" max="2" width="10.1796875" bestFit="1" customWidth="1"/>
    <col min="32" max="32" width="59.54296875" bestFit="1" customWidth="1"/>
  </cols>
  <sheetData>
    <row r="1" spans="1:33" ht="25" x14ac:dyDescent="0.5">
      <c r="A1" s="92" t="s">
        <v>2038</v>
      </c>
    </row>
    <row r="2" spans="1:33" ht="14.5" x14ac:dyDescent="0.35">
      <c r="A2" s="91" t="s">
        <v>2031</v>
      </c>
      <c r="B2" s="91" t="s">
        <v>2032</v>
      </c>
      <c r="C2" s="91">
        <v>2017</v>
      </c>
      <c r="D2" s="91">
        <v>2018</v>
      </c>
      <c r="E2" s="91">
        <v>2019</v>
      </c>
      <c r="F2" s="91">
        <v>2020</v>
      </c>
      <c r="G2" s="91">
        <v>2021</v>
      </c>
      <c r="H2" s="91">
        <v>2022</v>
      </c>
      <c r="I2" s="91">
        <v>2023</v>
      </c>
      <c r="J2" s="91">
        <v>2024</v>
      </c>
      <c r="K2" s="91">
        <v>2025</v>
      </c>
      <c r="L2" s="91">
        <v>2026</v>
      </c>
      <c r="M2" s="91">
        <v>2027</v>
      </c>
      <c r="N2" s="91">
        <v>2028</v>
      </c>
      <c r="O2" s="91">
        <v>2029</v>
      </c>
      <c r="P2" s="91">
        <v>2030</v>
      </c>
      <c r="Q2" s="91">
        <v>2031</v>
      </c>
      <c r="R2" s="91">
        <v>2032</v>
      </c>
      <c r="S2" s="91">
        <v>2033</v>
      </c>
      <c r="T2" s="91">
        <v>2034</v>
      </c>
      <c r="U2" s="91">
        <v>2035</v>
      </c>
      <c r="V2" s="91">
        <v>2036</v>
      </c>
      <c r="W2" s="91">
        <v>2037</v>
      </c>
      <c r="X2" s="91">
        <v>2038</v>
      </c>
      <c r="Y2" s="91">
        <v>2039</v>
      </c>
      <c r="Z2" s="91">
        <v>2040</v>
      </c>
      <c r="AA2" s="91">
        <v>2041</v>
      </c>
      <c r="AB2" s="91">
        <v>2042</v>
      </c>
      <c r="AC2" s="91">
        <v>2043</v>
      </c>
      <c r="AD2" s="91">
        <v>2044</v>
      </c>
      <c r="AE2" s="91">
        <v>2045</v>
      </c>
      <c r="AF2" s="91" t="s">
        <v>257</v>
      </c>
    </row>
    <row r="3" spans="1:33" x14ac:dyDescent="0.25">
      <c r="A3" s="80" t="s">
        <v>2033</v>
      </c>
      <c r="B3" s="80" t="s">
        <v>2034</v>
      </c>
      <c r="C3" s="80">
        <v>11461</v>
      </c>
      <c r="D3" s="80">
        <v>9631</v>
      </c>
      <c r="E3" s="80">
        <v>11605</v>
      </c>
      <c r="F3" s="80">
        <v>11915</v>
      </c>
      <c r="G3" s="80">
        <v>11962</v>
      </c>
      <c r="H3" s="80">
        <v>11932</v>
      </c>
      <c r="I3" s="80">
        <v>11844</v>
      </c>
      <c r="J3" s="80">
        <v>11922</v>
      </c>
      <c r="K3" s="80">
        <v>12062</v>
      </c>
      <c r="L3" s="80">
        <v>12206</v>
      </c>
      <c r="M3" s="80">
        <v>12354</v>
      </c>
      <c r="N3" s="80">
        <v>12508</v>
      </c>
      <c r="O3" s="80">
        <v>12665</v>
      </c>
      <c r="P3" s="80">
        <v>12826</v>
      </c>
      <c r="Q3" s="80">
        <v>12992</v>
      </c>
      <c r="R3" s="80">
        <v>13162</v>
      </c>
      <c r="S3" s="80">
        <v>13333</v>
      </c>
      <c r="T3" s="80">
        <v>13505</v>
      </c>
      <c r="U3" s="80">
        <v>13679</v>
      </c>
      <c r="V3" s="80">
        <v>13857</v>
      </c>
      <c r="W3" s="80">
        <v>14034</v>
      </c>
      <c r="X3" s="80">
        <v>14212</v>
      </c>
      <c r="Y3" s="80">
        <v>14391</v>
      </c>
      <c r="Z3" s="80">
        <v>14573</v>
      </c>
      <c r="AA3" s="80">
        <v>14757</v>
      </c>
      <c r="AB3" s="80">
        <v>14943</v>
      </c>
      <c r="AC3" s="80">
        <v>15132</v>
      </c>
      <c r="AD3" s="80">
        <v>15324</v>
      </c>
      <c r="AE3" s="80">
        <v>15521</v>
      </c>
      <c r="AF3" t="s">
        <v>2035</v>
      </c>
    </row>
    <row r="4" spans="1:33" x14ac:dyDescent="0.25">
      <c r="A4" t="s">
        <v>2033</v>
      </c>
      <c r="B4" t="s">
        <v>2036</v>
      </c>
      <c r="C4" s="89">
        <f>C3/$C$3</f>
        <v>1</v>
      </c>
      <c r="D4" s="89">
        <f t="shared" ref="D4:AE4" si="0">D3/$C$3</f>
        <v>0.84032806910391766</v>
      </c>
      <c r="E4" s="89">
        <f t="shared" si="0"/>
        <v>1.0125643486606752</v>
      </c>
      <c r="F4" s="89">
        <f t="shared" si="0"/>
        <v>1.0396125992496292</v>
      </c>
      <c r="G4" s="89">
        <f t="shared" si="0"/>
        <v>1.0437134630485996</v>
      </c>
      <c r="H4" s="89">
        <f t="shared" si="0"/>
        <v>1.0410958904109588</v>
      </c>
      <c r="I4" s="93">
        <f t="shared" si="0"/>
        <v>1.0334176773405461</v>
      </c>
      <c r="J4" s="89">
        <f t="shared" si="0"/>
        <v>1.0402233661984119</v>
      </c>
      <c r="K4" s="89">
        <f t="shared" si="0"/>
        <v>1.0524387051740687</v>
      </c>
      <c r="L4" s="89">
        <f t="shared" si="0"/>
        <v>1.0650030538347439</v>
      </c>
      <c r="M4" s="89">
        <f t="shared" si="0"/>
        <v>1.0779164121804381</v>
      </c>
      <c r="N4" s="89">
        <f t="shared" si="0"/>
        <v>1.0913532850536602</v>
      </c>
      <c r="O4" s="89">
        <f t="shared" si="0"/>
        <v>1.1050519151906466</v>
      </c>
      <c r="P4" s="89">
        <f t="shared" si="0"/>
        <v>1.1190995550126517</v>
      </c>
      <c r="Q4" s="89">
        <f t="shared" si="0"/>
        <v>1.1335834569409302</v>
      </c>
      <c r="R4" s="89">
        <f t="shared" si="0"/>
        <v>1.1484163685542275</v>
      </c>
      <c r="S4" s="89">
        <f t="shared" si="0"/>
        <v>1.1633365325887794</v>
      </c>
      <c r="T4" s="89">
        <f t="shared" si="0"/>
        <v>1.1783439490445859</v>
      </c>
      <c r="U4" s="89">
        <f t="shared" si="0"/>
        <v>1.1935258703429019</v>
      </c>
      <c r="V4" s="89">
        <f t="shared" si="0"/>
        <v>1.2090568013262368</v>
      </c>
      <c r="W4" s="89">
        <f t="shared" si="0"/>
        <v>1.224500479888317</v>
      </c>
      <c r="X4" s="89">
        <f t="shared" si="0"/>
        <v>1.2400314108716517</v>
      </c>
      <c r="Y4" s="89">
        <f t="shared" si="0"/>
        <v>1.2556495942762411</v>
      </c>
      <c r="Z4" s="89">
        <f t="shared" si="0"/>
        <v>1.2715295349445948</v>
      </c>
      <c r="AA4" s="89">
        <f t="shared" si="0"/>
        <v>1.2875839804554576</v>
      </c>
      <c r="AB4" s="89">
        <f t="shared" si="0"/>
        <v>1.30381293080883</v>
      </c>
      <c r="AC4" s="89">
        <f t="shared" si="0"/>
        <v>1.3203036384259663</v>
      </c>
      <c r="AD4" s="89">
        <f t="shared" si="0"/>
        <v>1.3370561033068669</v>
      </c>
      <c r="AE4" s="89">
        <f t="shared" si="0"/>
        <v>1.3542448302940406</v>
      </c>
      <c r="AF4" t="s">
        <v>2037</v>
      </c>
    </row>
    <row r="7" spans="1:33" ht="25" x14ac:dyDescent="0.5">
      <c r="A7" s="92" t="s">
        <v>2039</v>
      </c>
    </row>
    <row r="8" spans="1:33" ht="14.5" x14ac:dyDescent="0.35">
      <c r="A8" s="91" t="s">
        <v>2046</v>
      </c>
      <c r="B8" s="91" t="s">
        <v>2032</v>
      </c>
      <c r="C8" s="91">
        <v>2017</v>
      </c>
      <c r="D8" s="91">
        <v>2018</v>
      </c>
      <c r="E8" s="91">
        <v>2019</v>
      </c>
      <c r="F8" s="91">
        <v>2020</v>
      </c>
      <c r="G8" s="91">
        <v>2021</v>
      </c>
      <c r="H8" s="91">
        <v>2022</v>
      </c>
      <c r="I8" s="91">
        <v>2023</v>
      </c>
      <c r="J8" s="91">
        <v>2024</v>
      </c>
      <c r="K8" s="91">
        <v>2025</v>
      </c>
      <c r="L8" s="91">
        <v>2026</v>
      </c>
      <c r="M8" s="91">
        <v>2027</v>
      </c>
      <c r="N8" s="91">
        <v>2028</v>
      </c>
      <c r="O8" s="91">
        <v>2029</v>
      </c>
      <c r="P8" s="91">
        <v>2030</v>
      </c>
    </row>
    <row r="9" spans="1:33" x14ac:dyDescent="0.25">
      <c r="A9" s="52" t="s">
        <v>2040</v>
      </c>
      <c r="B9" s="52" t="s">
        <v>2036</v>
      </c>
      <c r="C9">
        <v>1</v>
      </c>
      <c r="D9">
        <f>C9*1.03</f>
        <v>1.03</v>
      </c>
      <c r="E9">
        <f t="shared" ref="E9:P9" si="1">D9*1.03</f>
        <v>1.0609</v>
      </c>
      <c r="F9">
        <f t="shared" si="1"/>
        <v>1.092727</v>
      </c>
      <c r="G9">
        <f t="shared" si="1"/>
        <v>1.1255088100000001</v>
      </c>
      <c r="H9">
        <f t="shared" si="1"/>
        <v>1.1592740743000001</v>
      </c>
      <c r="I9" s="77">
        <f t="shared" si="1"/>
        <v>1.1940522965290001</v>
      </c>
      <c r="J9">
        <f t="shared" si="1"/>
        <v>1.2298738654248702</v>
      </c>
      <c r="K9">
        <f t="shared" si="1"/>
        <v>1.2667700813876164</v>
      </c>
      <c r="L9">
        <f t="shared" si="1"/>
        <v>1.3047731838292449</v>
      </c>
      <c r="M9">
        <f t="shared" si="1"/>
        <v>1.3439163793441222</v>
      </c>
      <c r="N9">
        <f t="shared" si="1"/>
        <v>1.3842338707244459</v>
      </c>
      <c r="O9">
        <f t="shared" si="1"/>
        <v>1.4257608868461793</v>
      </c>
      <c r="P9">
        <f t="shared" si="1"/>
        <v>1.4685337134515648</v>
      </c>
      <c r="AF9" s="52" t="s">
        <v>2042</v>
      </c>
      <c r="AG9" s="52" t="s">
        <v>2045</v>
      </c>
    </row>
    <row r="12" spans="1:33" ht="25" x14ac:dyDescent="0.5">
      <c r="A12" s="92" t="s">
        <v>2040</v>
      </c>
    </row>
    <row r="13" spans="1:33" ht="14.5" x14ac:dyDescent="0.35">
      <c r="A13" s="91" t="s">
        <v>2043</v>
      </c>
      <c r="B13" s="91" t="s">
        <v>2032</v>
      </c>
      <c r="C13" s="91">
        <v>2017</v>
      </c>
      <c r="D13" s="91">
        <v>2018</v>
      </c>
      <c r="E13" s="91">
        <v>2019</v>
      </c>
      <c r="F13" s="91">
        <v>2020</v>
      </c>
      <c r="G13" s="91">
        <v>2021</v>
      </c>
      <c r="H13" s="91">
        <v>2022</v>
      </c>
      <c r="I13" s="91">
        <v>2023</v>
      </c>
      <c r="J13" s="91">
        <v>2024</v>
      </c>
      <c r="K13" s="91">
        <v>2025</v>
      </c>
      <c r="L13" s="91">
        <v>2026</v>
      </c>
      <c r="M13" s="91">
        <v>2027</v>
      </c>
      <c r="N13" s="91">
        <v>2028</v>
      </c>
      <c r="O13" s="91">
        <v>2029</v>
      </c>
      <c r="P13" s="91">
        <v>2030</v>
      </c>
    </row>
    <row r="14" spans="1:33" x14ac:dyDescent="0.25">
      <c r="A14" s="52" t="s">
        <v>2040</v>
      </c>
      <c r="B14" s="52" t="s">
        <v>2036</v>
      </c>
      <c r="C14">
        <v>1</v>
      </c>
      <c r="D14">
        <f>C14*1.03</f>
        <v>1.03</v>
      </c>
      <c r="E14">
        <f t="shared" ref="E14:P14" si="2">D14*1.03</f>
        <v>1.0609</v>
      </c>
      <c r="F14">
        <f t="shared" si="2"/>
        <v>1.092727</v>
      </c>
      <c r="G14">
        <f t="shared" si="2"/>
        <v>1.1255088100000001</v>
      </c>
      <c r="H14">
        <f t="shared" si="2"/>
        <v>1.1592740743000001</v>
      </c>
      <c r="I14" s="77">
        <f t="shared" si="2"/>
        <v>1.1940522965290001</v>
      </c>
      <c r="J14">
        <f t="shared" si="2"/>
        <v>1.2298738654248702</v>
      </c>
      <c r="K14">
        <f t="shared" si="2"/>
        <v>1.2667700813876164</v>
      </c>
      <c r="L14">
        <f t="shared" si="2"/>
        <v>1.3047731838292449</v>
      </c>
      <c r="M14">
        <f t="shared" si="2"/>
        <v>1.3439163793441222</v>
      </c>
      <c r="N14">
        <f t="shared" si="2"/>
        <v>1.3842338707244459</v>
      </c>
      <c r="O14">
        <f t="shared" si="2"/>
        <v>1.4257608868461793</v>
      </c>
      <c r="P14">
        <f t="shared" si="2"/>
        <v>1.4685337134515648</v>
      </c>
      <c r="AF14" s="52" t="s">
        <v>2042</v>
      </c>
      <c r="AG14" s="52" t="s">
        <v>2045</v>
      </c>
    </row>
    <row r="15" spans="1:33" x14ac:dyDescent="0.25">
      <c r="AF15" t="s">
        <v>2041</v>
      </c>
      <c r="AG15" s="52" t="s">
        <v>2044</v>
      </c>
    </row>
    <row r="19" spans="1:5" x14ac:dyDescent="0.25">
      <c r="A19" s="115" t="s">
        <v>2316</v>
      </c>
    </row>
    <row r="20" spans="1:5" x14ac:dyDescent="0.25">
      <c r="A20" s="223" t="s">
        <v>2311</v>
      </c>
      <c r="B20" s="210"/>
      <c r="C20" s="210"/>
      <c r="D20" s="210"/>
      <c r="E20" s="90" t="s">
        <v>2312</v>
      </c>
    </row>
    <row r="21" spans="1:5" x14ac:dyDescent="0.25">
      <c r="A21" s="223" t="s">
        <v>2313</v>
      </c>
      <c r="B21" s="210"/>
      <c r="C21" s="210"/>
      <c r="D21" s="210"/>
      <c r="E21" s="90" t="s">
        <v>2314</v>
      </c>
    </row>
    <row r="22" spans="1:5" x14ac:dyDescent="0.25">
      <c r="A22" s="223" t="s">
        <v>2315</v>
      </c>
      <c r="B22" s="210"/>
      <c r="C22" s="210"/>
      <c r="D22" s="210"/>
      <c r="E22" s="90" t="s">
        <v>2314</v>
      </c>
    </row>
    <row r="24" spans="1:5" x14ac:dyDescent="0.25">
      <c r="A24" s="222" t="s">
        <v>2317</v>
      </c>
      <c r="B24" s="210"/>
      <c r="C24" s="210"/>
      <c r="D24" s="210"/>
      <c r="E24" s="90" t="s">
        <v>2041</v>
      </c>
    </row>
    <row r="26" spans="1:5" x14ac:dyDescent="0.25">
      <c r="A26" s="210" t="s">
        <v>2318</v>
      </c>
      <c r="B26" s="210"/>
      <c r="C26" s="210"/>
      <c r="D26" s="210"/>
      <c r="E26" s="115" t="s">
        <v>2319</v>
      </c>
    </row>
  </sheetData>
  <sheetProtection password="CD58" sheet="1" objects="1" scenarios="1"/>
  <mergeCells count="5">
    <mergeCell ref="A24:D24"/>
    <mergeCell ref="A26:D26"/>
    <mergeCell ref="A20:D20"/>
    <mergeCell ref="A21:D21"/>
    <mergeCell ref="A22:D22"/>
  </mergeCells>
  <hyperlinks>
    <hyperlink ref="E20" r:id="rId1"/>
    <hyperlink ref="E22" r:id="rId2"/>
    <hyperlink ref="E21" r:id="rId3"/>
    <hyperlink ref="E24" r:id="rId4"/>
  </hyperlinks>
  <pageMargins left="0.7" right="0.7" top="0.75" bottom="0.75" header="0.3" footer="0.3"/>
  <pageSetup orientation="portrait"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05"/>
  <sheetViews>
    <sheetView workbookViewId="0">
      <pane ySplit="2" topLeftCell="A419" activePane="bottomLeft" state="frozen"/>
      <selection pane="bottomLeft" activeCell="A1890" sqref="A1890"/>
    </sheetView>
  </sheetViews>
  <sheetFormatPr defaultRowHeight="12.5" outlineLevelRow="2" x14ac:dyDescent="0.25"/>
  <cols>
    <col min="1" max="1" width="6.1796875" bestFit="1" customWidth="1"/>
    <col min="2" max="2" width="7.453125" bestFit="1" customWidth="1"/>
    <col min="3" max="3" width="18" bestFit="1" customWidth="1"/>
    <col min="4" max="4" width="9.54296875" customWidth="1"/>
    <col min="5" max="5" width="9.453125" customWidth="1"/>
    <col min="6" max="6" width="12.54296875" customWidth="1"/>
    <col min="7" max="7" width="16.453125" customWidth="1"/>
    <col min="8" max="8" width="10.81640625" customWidth="1"/>
    <col min="9" max="9" width="32.7265625" customWidth="1"/>
    <col min="10" max="10" width="29.1796875" customWidth="1"/>
    <col min="11" max="11" width="23.81640625" customWidth="1"/>
    <col min="12" max="12" width="41" customWidth="1"/>
    <col min="13" max="14" width="9.453125" bestFit="1" customWidth="1"/>
    <col min="15" max="15" width="10.453125" bestFit="1" customWidth="1"/>
    <col min="16" max="16" width="9.453125" bestFit="1" customWidth="1"/>
  </cols>
  <sheetData>
    <row r="1" spans="1:15" ht="25" x14ac:dyDescent="0.5">
      <c r="A1" s="224" t="s">
        <v>2342</v>
      </c>
      <c r="B1" s="224"/>
      <c r="C1" s="224"/>
      <c r="D1" s="224"/>
    </row>
    <row r="2" spans="1:15" x14ac:dyDescent="0.25">
      <c r="A2" t="s">
        <v>1906</v>
      </c>
      <c r="B2" t="s">
        <v>2298</v>
      </c>
      <c r="C2" t="s">
        <v>694</v>
      </c>
      <c r="D2" t="s">
        <v>1907</v>
      </c>
      <c r="E2" t="s">
        <v>888</v>
      </c>
      <c r="F2" t="s">
        <v>1908</v>
      </c>
      <c r="G2" t="s">
        <v>1909</v>
      </c>
      <c r="H2" t="s">
        <v>1910</v>
      </c>
      <c r="I2" t="s">
        <v>1911</v>
      </c>
      <c r="J2" t="s">
        <v>1912</v>
      </c>
      <c r="K2" t="s">
        <v>1913</v>
      </c>
      <c r="L2" t="s">
        <v>1914</v>
      </c>
      <c r="M2" t="s">
        <v>514</v>
      </c>
      <c r="N2" t="s">
        <v>513</v>
      </c>
      <c r="O2" t="s">
        <v>854</v>
      </c>
    </row>
    <row r="3" spans="1:15" hidden="1" outlineLevel="2" x14ac:dyDescent="0.25">
      <c r="A3">
        <v>2017</v>
      </c>
      <c r="B3">
        <v>7</v>
      </c>
      <c r="C3" t="s">
        <v>856</v>
      </c>
      <c r="D3">
        <v>24003</v>
      </c>
      <c r="E3" t="s">
        <v>516</v>
      </c>
      <c r="F3" t="s">
        <v>851</v>
      </c>
      <c r="G3" t="s">
        <v>1915</v>
      </c>
      <c r="H3">
        <v>2270001060</v>
      </c>
      <c r="I3" t="s">
        <v>1916</v>
      </c>
      <c r="J3" t="s">
        <v>1917</v>
      </c>
      <c r="K3" t="s">
        <v>695</v>
      </c>
      <c r="L3" t="s">
        <v>1918</v>
      </c>
      <c r="M3" s="114">
        <v>1.9654400621220698E-3</v>
      </c>
      <c r="N3" s="114">
        <v>8.2537606358528103E-3</v>
      </c>
      <c r="O3" s="114">
        <v>7.5259855948388603E-3</v>
      </c>
    </row>
    <row r="4" spans="1:15" hidden="1" outlineLevel="2" x14ac:dyDescent="0.25">
      <c r="A4">
        <v>2017</v>
      </c>
      <c r="B4">
        <v>7</v>
      </c>
      <c r="C4" t="s">
        <v>856</v>
      </c>
      <c r="D4">
        <v>24003</v>
      </c>
      <c r="E4" t="s">
        <v>516</v>
      </c>
      <c r="F4" t="s">
        <v>851</v>
      </c>
      <c r="G4" t="s">
        <v>1915</v>
      </c>
      <c r="H4">
        <v>2270002003</v>
      </c>
      <c r="I4" t="s">
        <v>1916</v>
      </c>
      <c r="J4" t="s">
        <v>1919</v>
      </c>
      <c r="K4" t="s">
        <v>1920</v>
      </c>
      <c r="L4" t="s">
        <v>1921</v>
      </c>
      <c r="M4" s="114">
        <v>5.2132880819044701E-4</v>
      </c>
      <c r="N4" s="114">
        <v>8.1633918453007902E-3</v>
      </c>
      <c r="O4" s="114">
        <v>3.0045711901038898E-3</v>
      </c>
    </row>
    <row r="5" spans="1:15" hidden="1" outlineLevel="2" x14ac:dyDescent="0.25">
      <c r="A5">
        <v>2017</v>
      </c>
      <c r="B5">
        <v>7</v>
      </c>
      <c r="C5" t="s">
        <v>856</v>
      </c>
      <c r="D5">
        <v>24003</v>
      </c>
      <c r="E5" t="s">
        <v>516</v>
      </c>
      <c r="F5" t="s">
        <v>851</v>
      </c>
      <c r="G5" t="s">
        <v>1915</v>
      </c>
      <c r="H5">
        <v>2270002006</v>
      </c>
      <c r="I5" t="s">
        <v>1916</v>
      </c>
      <c r="J5" t="s">
        <v>1919</v>
      </c>
      <c r="K5" t="s">
        <v>1920</v>
      </c>
      <c r="L5" t="s">
        <v>1922</v>
      </c>
      <c r="M5" s="114">
        <v>5.5546601620548603E-6</v>
      </c>
      <c r="N5" s="114">
        <v>3.1593459880241399E-5</v>
      </c>
      <c r="O5" s="114">
        <v>2.2079889276938E-5</v>
      </c>
    </row>
    <row r="6" spans="1:15" hidden="1" outlineLevel="2" x14ac:dyDescent="0.25">
      <c r="A6">
        <v>2017</v>
      </c>
      <c r="B6">
        <v>7</v>
      </c>
      <c r="C6" t="s">
        <v>856</v>
      </c>
      <c r="D6">
        <v>24003</v>
      </c>
      <c r="E6" t="s">
        <v>516</v>
      </c>
      <c r="F6" t="s">
        <v>851</v>
      </c>
      <c r="G6" t="s">
        <v>1915</v>
      </c>
      <c r="H6">
        <v>2270002009</v>
      </c>
      <c r="I6" t="s">
        <v>1916</v>
      </c>
      <c r="J6" t="s">
        <v>1919</v>
      </c>
      <c r="K6" t="s">
        <v>1920</v>
      </c>
      <c r="L6" t="s">
        <v>1923</v>
      </c>
      <c r="M6" s="114">
        <v>7.8388514012317501E-5</v>
      </c>
      <c r="N6" s="114">
        <v>4.8811910528456798E-4</v>
      </c>
      <c r="O6" s="114">
        <v>3.0475850871880501E-4</v>
      </c>
    </row>
    <row r="7" spans="1:15" hidden="1" outlineLevel="2" x14ac:dyDescent="0.25">
      <c r="A7">
        <v>2017</v>
      </c>
      <c r="B7">
        <v>7</v>
      </c>
      <c r="C7" t="s">
        <v>856</v>
      </c>
      <c r="D7">
        <v>24003</v>
      </c>
      <c r="E7" t="s">
        <v>516</v>
      </c>
      <c r="F7" t="s">
        <v>851</v>
      </c>
      <c r="G7" t="s">
        <v>1915</v>
      </c>
      <c r="H7">
        <v>2270002015</v>
      </c>
      <c r="I7" t="s">
        <v>1916</v>
      </c>
      <c r="J7" t="s">
        <v>1919</v>
      </c>
      <c r="K7" t="s">
        <v>1920</v>
      </c>
      <c r="L7" t="s">
        <v>1924</v>
      </c>
      <c r="M7" s="114">
        <v>1.62264272148605E-3</v>
      </c>
      <c r="N7" s="114">
        <v>2.35915831290185E-2</v>
      </c>
      <c r="O7" s="114">
        <v>9.5394564559683204E-3</v>
      </c>
    </row>
    <row r="8" spans="1:15" hidden="1" outlineLevel="2" x14ac:dyDescent="0.25">
      <c r="A8">
        <v>2017</v>
      </c>
      <c r="B8">
        <v>7</v>
      </c>
      <c r="C8" t="s">
        <v>856</v>
      </c>
      <c r="D8">
        <v>24003</v>
      </c>
      <c r="E8" t="s">
        <v>516</v>
      </c>
      <c r="F8" t="s">
        <v>851</v>
      </c>
      <c r="G8" t="s">
        <v>1915</v>
      </c>
      <c r="H8">
        <v>2270002018</v>
      </c>
      <c r="I8" t="s">
        <v>1916</v>
      </c>
      <c r="J8" t="s">
        <v>1919</v>
      </c>
      <c r="K8" t="s">
        <v>1920</v>
      </c>
      <c r="L8" t="s">
        <v>1925</v>
      </c>
      <c r="M8" s="114">
        <v>1.3503726013368599E-3</v>
      </c>
      <c r="N8" s="114">
        <v>2.57435361854732E-2</v>
      </c>
      <c r="O8" s="114">
        <v>1.1111879721283901E-2</v>
      </c>
    </row>
    <row r="9" spans="1:15" hidden="1" outlineLevel="2" x14ac:dyDescent="0.25">
      <c r="A9">
        <v>2017</v>
      </c>
      <c r="B9">
        <v>7</v>
      </c>
      <c r="C9" t="s">
        <v>856</v>
      </c>
      <c r="D9">
        <v>24003</v>
      </c>
      <c r="E9" t="s">
        <v>516</v>
      </c>
      <c r="F9" t="s">
        <v>851</v>
      </c>
      <c r="G9" t="s">
        <v>1915</v>
      </c>
      <c r="H9">
        <v>2270002021</v>
      </c>
      <c r="I9" t="s">
        <v>1916</v>
      </c>
      <c r="J9" t="s">
        <v>1919</v>
      </c>
      <c r="K9" t="s">
        <v>1920</v>
      </c>
      <c r="L9" t="s">
        <v>1926</v>
      </c>
      <c r="M9" s="114">
        <v>1.5977028340330399E-4</v>
      </c>
      <c r="N9" s="114">
        <v>1.8013269582297701E-3</v>
      </c>
      <c r="O9" s="114">
        <v>8.0355048703495402E-4</v>
      </c>
    </row>
    <row r="10" spans="1:15" hidden="1" outlineLevel="2" x14ac:dyDescent="0.25">
      <c r="A10">
        <v>2017</v>
      </c>
      <c r="B10">
        <v>7</v>
      </c>
      <c r="C10" t="s">
        <v>856</v>
      </c>
      <c r="D10">
        <v>24003</v>
      </c>
      <c r="E10" t="s">
        <v>516</v>
      </c>
      <c r="F10" t="s">
        <v>851</v>
      </c>
      <c r="G10" t="s">
        <v>1915</v>
      </c>
      <c r="H10">
        <v>2270002024</v>
      </c>
      <c r="I10" t="s">
        <v>1916</v>
      </c>
      <c r="J10" t="s">
        <v>1919</v>
      </c>
      <c r="K10" t="s">
        <v>1920</v>
      </c>
      <c r="L10" t="s">
        <v>1927</v>
      </c>
      <c r="M10" s="114">
        <v>1.4715104026663501E-4</v>
      </c>
      <c r="N10" s="114">
        <v>2.11135865538381E-3</v>
      </c>
      <c r="O10" s="114">
        <v>9.9251116625964598E-4</v>
      </c>
    </row>
    <row r="11" spans="1:15" hidden="1" outlineLevel="2" x14ac:dyDescent="0.25">
      <c r="A11">
        <v>2017</v>
      </c>
      <c r="B11">
        <v>7</v>
      </c>
      <c r="C11" t="s">
        <v>856</v>
      </c>
      <c r="D11">
        <v>24003</v>
      </c>
      <c r="E11" t="s">
        <v>516</v>
      </c>
      <c r="F11" t="s">
        <v>851</v>
      </c>
      <c r="G11" t="s">
        <v>1915</v>
      </c>
      <c r="H11">
        <v>2270002027</v>
      </c>
      <c r="I11" t="s">
        <v>1916</v>
      </c>
      <c r="J11" t="s">
        <v>1919</v>
      </c>
      <c r="K11" t="s">
        <v>1920</v>
      </c>
      <c r="L11" t="s">
        <v>1928</v>
      </c>
      <c r="M11" s="114">
        <v>4.7539966806198198E-4</v>
      </c>
      <c r="N11" s="114">
        <v>4.5919934636913197E-3</v>
      </c>
      <c r="O11" s="114">
        <v>1.8697757041081799E-3</v>
      </c>
    </row>
    <row r="12" spans="1:15" hidden="1" outlineLevel="2" x14ac:dyDescent="0.25">
      <c r="A12">
        <v>2017</v>
      </c>
      <c r="B12">
        <v>7</v>
      </c>
      <c r="C12" t="s">
        <v>856</v>
      </c>
      <c r="D12">
        <v>24003</v>
      </c>
      <c r="E12" t="s">
        <v>516</v>
      </c>
      <c r="F12" t="s">
        <v>851</v>
      </c>
      <c r="G12" t="s">
        <v>1915</v>
      </c>
      <c r="H12">
        <v>2270002030</v>
      </c>
      <c r="I12" t="s">
        <v>1916</v>
      </c>
      <c r="J12" t="s">
        <v>1919</v>
      </c>
      <c r="K12" t="s">
        <v>1920</v>
      </c>
      <c r="L12" t="s">
        <v>1929</v>
      </c>
      <c r="M12" s="114">
        <v>1.44051872257478E-3</v>
      </c>
      <c r="N12" s="114">
        <v>1.74826164729893E-2</v>
      </c>
      <c r="O12" s="114">
        <v>9.0948180295526999E-3</v>
      </c>
    </row>
    <row r="13" spans="1:15" hidden="1" outlineLevel="2" x14ac:dyDescent="0.25">
      <c r="A13">
        <v>2017</v>
      </c>
      <c r="B13">
        <v>7</v>
      </c>
      <c r="C13" t="s">
        <v>856</v>
      </c>
      <c r="D13">
        <v>24003</v>
      </c>
      <c r="E13" t="s">
        <v>516</v>
      </c>
      <c r="F13" t="s">
        <v>851</v>
      </c>
      <c r="G13" t="s">
        <v>1915</v>
      </c>
      <c r="H13">
        <v>2270002033</v>
      </c>
      <c r="I13" t="s">
        <v>1916</v>
      </c>
      <c r="J13" t="s">
        <v>1919</v>
      </c>
      <c r="K13" t="s">
        <v>1920</v>
      </c>
      <c r="L13" t="s">
        <v>1930</v>
      </c>
      <c r="M13" s="114">
        <v>2.6666682961149499E-3</v>
      </c>
      <c r="N13" s="114">
        <v>3.5117656458169201E-2</v>
      </c>
      <c r="O13" s="114">
        <v>1.06731648556888E-2</v>
      </c>
    </row>
    <row r="14" spans="1:15" hidden="1" outlineLevel="2" x14ac:dyDescent="0.25">
      <c r="A14">
        <v>2017</v>
      </c>
      <c r="B14">
        <v>7</v>
      </c>
      <c r="C14" t="s">
        <v>856</v>
      </c>
      <c r="D14">
        <v>24003</v>
      </c>
      <c r="E14" t="s">
        <v>516</v>
      </c>
      <c r="F14" t="s">
        <v>851</v>
      </c>
      <c r="G14" t="s">
        <v>1915</v>
      </c>
      <c r="H14">
        <v>2270002036</v>
      </c>
      <c r="I14" t="s">
        <v>1916</v>
      </c>
      <c r="J14" t="s">
        <v>1919</v>
      </c>
      <c r="K14" t="s">
        <v>1920</v>
      </c>
      <c r="L14" t="s">
        <v>1931</v>
      </c>
      <c r="M14" s="114">
        <v>3.2408762817794901E-3</v>
      </c>
      <c r="N14" s="114">
        <v>6.5288392826914801E-2</v>
      </c>
      <c r="O14" s="114">
        <v>2.05790479667485E-2</v>
      </c>
    </row>
    <row r="15" spans="1:15" hidden="1" outlineLevel="2" x14ac:dyDescent="0.25">
      <c r="A15">
        <v>2017</v>
      </c>
      <c r="B15">
        <v>7</v>
      </c>
      <c r="C15" t="s">
        <v>856</v>
      </c>
      <c r="D15">
        <v>24003</v>
      </c>
      <c r="E15" t="s">
        <v>516</v>
      </c>
      <c r="F15" t="s">
        <v>851</v>
      </c>
      <c r="G15" t="s">
        <v>1915</v>
      </c>
      <c r="H15">
        <v>2270002039</v>
      </c>
      <c r="I15" t="s">
        <v>1916</v>
      </c>
      <c r="J15" t="s">
        <v>1919</v>
      </c>
      <c r="K15" t="s">
        <v>1920</v>
      </c>
      <c r="L15" t="s">
        <v>1932</v>
      </c>
      <c r="M15" s="114">
        <v>1.03580646850787E-4</v>
      </c>
      <c r="N15" s="114">
        <v>1.13293458707631E-3</v>
      </c>
      <c r="O15" s="114">
        <v>6.3399787904927496E-4</v>
      </c>
    </row>
    <row r="16" spans="1:15" hidden="1" outlineLevel="2" x14ac:dyDescent="0.25">
      <c r="A16">
        <v>2017</v>
      </c>
      <c r="B16">
        <v>7</v>
      </c>
      <c r="C16" t="s">
        <v>856</v>
      </c>
      <c r="D16">
        <v>24003</v>
      </c>
      <c r="E16" t="s">
        <v>516</v>
      </c>
      <c r="F16" t="s">
        <v>851</v>
      </c>
      <c r="G16" t="s">
        <v>1915</v>
      </c>
      <c r="H16">
        <v>2270002042</v>
      </c>
      <c r="I16" t="s">
        <v>1916</v>
      </c>
      <c r="J16" t="s">
        <v>1919</v>
      </c>
      <c r="K16" t="s">
        <v>1920</v>
      </c>
      <c r="L16" t="s">
        <v>1933</v>
      </c>
      <c r="M16" s="114">
        <v>1.4791495271993001E-4</v>
      </c>
      <c r="N16" s="114">
        <v>1.3526488037314301E-3</v>
      </c>
      <c r="O16" s="114">
        <v>5.9229625185253099E-4</v>
      </c>
    </row>
    <row r="17" spans="1:15" hidden="1" outlineLevel="2" x14ac:dyDescent="0.25">
      <c r="A17">
        <v>2017</v>
      </c>
      <c r="B17">
        <v>7</v>
      </c>
      <c r="C17" t="s">
        <v>856</v>
      </c>
      <c r="D17">
        <v>24003</v>
      </c>
      <c r="E17" t="s">
        <v>516</v>
      </c>
      <c r="F17" t="s">
        <v>851</v>
      </c>
      <c r="G17" t="s">
        <v>1915</v>
      </c>
      <c r="H17">
        <v>2270002045</v>
      </c>
      <c r="I17" t="s">
        <v>1916</v>
      </c>
      <c r="J17" t="s">
        <v>1919</v>
      </c>
      <c r="K17" t="s">
        <v>1920</v>
      </c>
      <c r="L17" t="s">
        <v>1282</v>
      </c>
      <c r="M17" s="114">
        <v>1.68555828940953E-3</v>
      </c>
      <c r="N17" s="114">
        <v>2.8874550946056801E-2</v>
      </c>
      <c r="O17" s="114">
        <v>6.8792391102761004E-3</v>
      </c>
    </row>
    <row r="18" spans="1:15" hidden="1" outlineLevel="2" x14ac:dyDescent="0.25">
      <c r="A18">
        <v>2017</v>
      </c>
      <c r="B18">
        <v>7</v>
      </c>
      <c r="C18" t="s">
        <v>856</v>
      </c>
      <c r="D18">
        <v>24003</v>
      </c>
      <c r="E18" t="s">
        <v>516</v>
      </c>
      <c r="F18" t="s">
        <v>851</v>
      </c>
      <c r="G18" t="s">
        <v>1915</v>
      </c>
      <c r="H18">
        <v>2270002048</v>
      </c>
      <c r="I18" t="s">
        <v>1916</v>
      </c>
      <c r="J18" t="s">
        <v>1919</v>
      </c>
      <c r="K18" t="s">
        <v>1920</v>
      </c>
      <c r="L18" t="s">
        <v>1934</v>
      </c>
      <c r="M18" s="114">
        <v>8.6283363543770996E-4</v>
      </c>
      <c r="N18" s="114">
        <v>1.49418800137937E-2</v>
      </c>
      <c r="O18" s="114">
        <v>4.88198065431789E-3</v>
      </c>
    </row>
    <row r="19" spans="1:15" hidden="1" outlineLevel="2" x14ac:dyDescent="0.25">
      <c r="A19">
        <v>2017</v>
      </c>
      <c r="B19">
        <v>7</v>
      </c>
      <c r="C19" t="s">
        <v>856</v>
      </c>
      <c r="D19">
        <v>24003</v>
      </c>
      <c r="E19" t="s">
        <v>516</v>
      </c>
      <c r="F19" t="s">
        <v>851</v>
      </c>
      <c r="G19" t="s">
        <v>1915</v>
      </c>
      <c r="H19">
        <v>2270002051</v>
      </c>
      <c r="I19" t="s">
        <v>1916</v>
      </c>
      <c r="J19" t="s">
        <v>1919</v>
      </c>
      <c r="K19" t="s">
        <v>1920</v>
      </c>
      <c r="L19" t="s">
        <v>1284</v>
      </c>
      <c r="M19" s="114">
        <v>3.1141533700065299E-3</v>
      </c>
      <c r="N19" s="114">
        <v>7.7053817920386805E-2</v>
      </c>
      <c r="O19" s="114">
        <v>1.72808265779167E-2</v>
      </c>
    </row>
    <row r="20" spans="1:15" hidden="1" outlineLevel="2" x14ac:dyDescent="0.25">
      <c r="A20">
        <v>2017</v>
      </c>
      <c r="B20">
        <v>7</v>
      </c>
      <c r="C20" t="s">
        <v>856</v>
      </c>
      <c r="D20">
        <v>24003</v>
      </c>
      <c r="E20" t="s">
        <v>516</v>
      </c>
      <c r="F20" t="s">
        <v>851</v>
      </c>
      <c r="G20" t="s">
        <v>1915</v>
      </c>
      <c r="H20">
        <v>2270002054</v>
      </c>
      <c r="I20" t="s">
        <v>1916</v>
      </c>
      <c r="J20" t="s">
        <v>1919</v>
      </c>
      <c r="K20" t="s">
        <v>1920</v>
      </c>
      <c r="L20" t="s">
        <v>1935</v>
      </c>
      <c r="M20" s="114">
        <v>3.77813844238517E-4</v>
      </c>
      <c r="N20" s="114">
        <v>6.62575871683657E-3</v>
      </c>
      <c r="O20" s="114">
        <v>1.7880511586554301E-3</v>
      </c>
    </row>
    <row r="21" spans="1:15" hidden="1" outlineLevel="2" x14ac:dyDescent="0.25">
      <c r="A21">
        <v>2017</v>
      </c>
      <c r="B21">
        <v>7</v>
      </c>
      <c r="C21" t="s">
        <v>856</v>
      </c>
      <c r="D21">
        <v>24003</v>
      </c>
      <c r="E21" t="s">
        <v>516</v>
      </c>
      <c r="F21" t="s">
        <v>851</v>
      </c>
      <c r="G21" t="s">
        <v>1915</v>
      </c>
      <c r="H21">
        <v>2270002057</v>
      </c>
      <c r="I21" t="s">
        <v>1916</v>
      </c>
      <c r="J21" t="s">
        <v>1919</v>
      </c>
      <c r="K21" t="s">
        <v>1920</v>
      </c>
      <c r="L21" t="s">
        <v>1936</v>
      </c>
      <c r="M21" s="114">
        <v>2.9822132346453102E-3</v>
      </c>
      <c r="N21" s="114">
        <v>3.7045605480670901E-2</v>
      </c>
      <c r="O21" s="114">
        <v>1.9391816575080201E-2</v>
      </c>
    </row>
    <row r="22" spans="1:15" hidden="1" outlineLevel="2" x14ac:dyDescent="0.25">
      <c r="A22">
        <v>2017</v>
      </c>
      <c r="B22">
        <v>7</v>
      </c>
      <c r="C22" t="s">
        <v>856</v>
      </c>
      <c r="D22">
        <v>24003</v>
      </c>
      <c r="E22" t="s">
        <v>516</v>
      </c>
      <c r="F22" t="s">
        <v>851</v>
      </c>
      <c r="G22" t="s">
        <v>1915</v>
      </c>
      <c r="H22">
        <v>2270002060</v>
      </c>
      <c r="I22" t="s">
        <v>1916</v>
      </c>
      <c r="J22" t="s">
        <v>1919</v>
      </c>
      <c r="K22" t="s">
        <v>1920</v>
      </c>
      <c r="L22" t="s">
        <v>1283</v>
      </c>
      <c r="M22" s="114">
        <v>8.1178668424399802E-3</v>
      </c>
      <c r="N22" s="114">
        <v>0.13356338441371901</v>
      </c>
      <c r="O22" s="114">
        <v>4.9211828969419003E-2</v>
      </c>
    </row>
    <row r="23" spans="1:15" hidden="1" outlineLevel="2" x14ac:dyDescent="0.25">
      <c r="A23">
        <v>2017</v>
      </c>
      <c r="B23">
        <v>7</v>
      </c>
      <c r="C23" t="s">
        <v>856</v>
      </c>
      <c r="D23">
        <v>24003</v>
      </c>
      <c r="E23" t="s">
        <v>516</v>
      </c>
      <c r="F23" t="s">
        <v>851</v>
      </c>
      <c r="G23" t="s">
        <v>1915</v>
      </c>
      <c r="H23">
        <v>2270002066</v>
      </c>
      <c r="I23" t="s">
        <v>1916</v>
      </c>
      <c r="J23" t="s">
        <v>1919</v>
      </c>
      <c r="K23" t="s">
        <v>1920</v>
      </c>
      <c r="L23" t="s">
        <v>1278</v>
      </c>
      <c r="M23" s="114">
        <v>3.3244741382077302E-2</v>
      </c>
      <c r="N23" s="114">
        <v>0.16323533654212999</v>
      </c>
      <c r="O23" s="114">
        <v>0.14172533527016601</v>
      </c>
    </row>
    <row r="24" spans="1:15" hidden="1" outlineLevel="2" x14ac:dyDescent="0.25">
      <c r="A24">
        <v>2017</v>
      </c>
      <c r="B24">
        <v>7</v>
      </c>
      <c r="C24" t="s">
        <v>856</v>
      </c>
      <c r="D24">
        <v>24003</v>
      </c>
      <c r="E24" t="s">
        <v>516</v>
      </c>
      <c r="F24" t="s">
        <v>851</v>
      </c>
      <c r="G24" t="s">
        <v>1915</v>
      </c>
      <c r="H24">
        <v>2270002069</v>
      </c>
      <c r="I24" t="s">
        <v>1916</v>
      </c>
      <c r="J24" t="s">
        <v>1919</v>
      </c>
      <c r="K24" t="s">
        <v>1920</v>
      </c>
      <c r="L24" t="s">
        <v>1937</v>
      </c>
      <c r="M24" s="114">
        <v>4.98795905514271E-3</v>
      </c>
      <c r="N24" s="114">
        <v>9.2452766373753506E-2</v>
      </c>
      <c r="O24" s="114">
        <v>3.3533429726958303E-2</v>
      </c>
    </row>
    <row r="25" spans="1:15" hidden="1" outlineLevel="2" x14ac:dyDescent="0.25">
      <c r="A25">
        <v>2017</v>
      </c>
      <c r="B25">
        <v>7</v>
      </c>
      <c r="C25" t="s">
        <v>856</v>
      </c>
      <c r="D25">
        <v>24003</v>
      </c>
      <c r="E25" t="s">
        <v>516</v>
      </c>
      <c r="F25" t="s">
        <v>851</v>
      </c>
      <c r="G25" t="s">
        <v>1915</v>
      </c>
      <c r="H25">
        <v>2270002072</v>
      </c>
      <c r="I25" t="s">
        <v>1916</v>
      </c>
      <c r="J25" t="s">
        <v>1919</v>
      </c>
      <c r="K25" t="s">
        <v>1920</v>
      </c>
      <c r="L25" t="s">
        <v>1279</v>
      </c>
      <c r="M25" s="114">
        <v>3.2996718276990598E-2</v>
      </c>
      <c r="N25" s="114">
        <v>0.12536927126347999</v>
      </c>
      <c r="O25" s="114">
        <v>0.14426928013563201</v>
      </c>
    </row>
    <row r="26" spans="1:15" hidden="1" outlineLevel="2" x14ac:dyDescent="0.25">
      <c r="A26">
        <v>2017</v>
      </c>
      <c r="B26">
        <v>7</v>
      </c>
      <c r="C26" t="s">
        <v>856</v>
      </c>
      <c r="D26">
        <v>24003</v>
      </c>
      <c r="E26" t="s">
        <v>516</v>
      </c>
      <c r="F26" t="s">
        <v>851</v>
      </c>
      <c r="G26" t="s">
        <v>1915</v>
      </c>
      <c r="H26">
        <v>2270002075</v>
      </c>
      <c r="I26" t="s">
        <v>1916</v>
      </c>
      <c r="J26" t="s">
        <v>1919</v>
      </c>
      <c r="K26" t="s">
        <v>1920</v>
      </c>
      <c r="L26" t="s">
        <v>1938</v>
      </c>
      <c r="M26" s="114">
        <v>9.0540385781423495E-4</v>
      </c>
      <c r="N26" s="114">
        <v>1.6582488548010602E-2</v>
      </c>
      <c r="O26" s="114">
        <v>5.9872939018532599E-3</v>
      </c>
    </row>
    <row r="27" spans="1:15" hidden="1" outlineLevel="2" x14ac:dyDescent="0.25">
      <c r="A27">
        <v>2017</v>
      </c>
      <c r="B27">
        <v>7</v>
      </c>
      <c r="C27" t="s">
        <v>856</v>
      </c>
      <c r="D27">
        <v>24003</v>
      </c>
      <c r="E27" t="s">
        <v>516</v>
      </c>
      <c r="F27" t="s">
        <v>851</v>
      </c>
      <c r="G27" t="s">
        <v>1915</v>
      </c>
      <c r="H27">
        <v>2270002078</v>
      </c>
      <c r="I27" t="s">
        <v>1916</v>
      </c>
      <c r="J27" t="s">
        <v>1919</v>
      </c>
      <c r="K27" t="s">
        <v>1920</v>
      </c>
      <c r="L27" t="s">
        <v>1939</v>
      </c>
      <c r="M27" s="114">
        <v>1.16609315426786E-4</v>
      </c>
      <c r="N27" s="114">
        <v>4.0875308332033499E-4</v>
      </c>
      <c r="O27" s="114">
        <v>4.68048085167538E-4</v>
      </c>
    </row>
    <row r="28" spans="1:15" hidden="1" outlineLevel="2" x14ac:dyDescent="0.25">
      <c r="A28">
        <v>2017</v>
      </c>
      <c r="B28">
        <v>7</v>
      </c>
      <c r="C28" t="s">
        <v>856</v>
      </c>
      <c r="D28">
        <v>24003</v>
      </c>
      <c r="E28" t="s">
        <v>516</v>
      </c>
      <c r="F28" t="s">
        <v>851</v>
      </c>
      <c r="G28" t="s">
        <v>1915</v>
      </c>
      <c r="H28">
        <v>2270002081</v>
      </c>
      <c r="I28" t="s">
        <v>1916</v>
      </c>
      <c r="J28" t="s">
        <v>1919</v>
      </c>
      <c r="K28" t="s">
        <v>1920</v>
      </c>
      <c r="L28" t="s">
        <v>1940</v>
      </c>
      <c r="M28" s="114">
        <v>1.39251901009629E-3</v>
      </c>
      <c r="N28" s="114">
        <v>2.3326660506427298E-2</v>
      </c>
      <c r="O28" s="114">
        <v>1.00633779074997E-2</v>
      </c>
    </row>
    <row r="29" spans="1:15" hidden="1" outlineLevel="2" x14ac:dyDescent="0.25">
      <c r="A29">
        <v>2017</v>
      </c>
      <c r="B29">
        <v>7</v>
      </c>
      <c r="C29" t="s">
        <v>856</v>
      </c>
      <c r="D29">
        <v>24003</v>
      </c>
      <c r="E29" t="s">
        <v>516</v>
      </c>
      <c r="F29" t="s">
        <v>851</v>
      </c>
      <c r="G29" t="s">
        <v>1915</v>
      </c>
      <c r="H29">
        <v>2270003010</v>
      </c>
      <c r="I29" t="s">
        <v>1916</v>
      </c>
      <c r="J29" t="s">
        <v>1941</v>
      </c>
      <c r="K29" t="s">
        <v>696</v>
      </c>
      <c r="L29" t="s">
        <v>1277</v>
      </c>
      <c r="M29" s="114">
        <v>1.3388768570621299E-3</v>
      </c>
      <c r="N29" s="114">
        <v>5.45432651415467E-3</v>
      </c>
      <c r="O29" s="114">
        <v>5.55953255388886E-3</v>
      </c>
    </row>
    <row r="30" spans="1:15" hidden="1" outlineLevel="2" x14ac:dyDescent="0.25">
      <c r="A30">
        <v>2017</v>
      </c>
      <c r="B30">
        <v>7</v>
      </c>
      <c r="C30" t="s">
        <v>856</v>
      </c>
      <c r="D30">
        <v>24003</v>
      </c>
      <c r="E30" t="s">
        <v>516</v>
      </c>
      <c r="F30" t="s">
        <v>851</v>
      </c>
      <c r="G30" t="s">
        <v>1915</v>
      </c>
      <c r="H30">
        <v>2270003020</v>
      </c>
      <c r="I30" t="s">
        <v>1916</v>
      </c>
      <c r="J30" t="s">
        <v>1941</v>
      </c>
      <c r="K30" t="s">
        <v>696</v>
      </c>
      <c r="L30" t="s">
        <v>1275</v>
      </c>
      <c r="M30" s="114">
        <v>1.3264798981254E-3</v>
      </c>
      <c r="N30" s="114">
        <v>3.1516143120825298E-2</v>
      </c>
      <c r="O30" s="114">
        <v>1.2442993000149701E-2</v>
      </c>
    </row>
    <row r="31" spans="1:15" hidden="1" outlineLevel="2" x14ac:dyDescent="0.25">
      <c r="A31">
        <v>2017</v>
      </c>
      <c r="B31">
        <v>7</v>
      </c>
      <c r="C31" t="s">
        <v>856</v>
      </c>
      <c r="D31">
        <v>24003</v>
      </c>
      <c r="E31" t="s">
        <v>516</v>
      </c>
      <c r="F31" t="s">
        <v>851</v>
      </c>
      <c r="G31" t="s">
        <v>1915</v>
      </c>
      <c r="H31">
        <v>2270003030</v>
      </c>
      <c r="I31" t="s">
        <v>1916</v>
      </c>
      <c r="J31" t="s">
        <v>1941</v>
      </c>
      <c r="K31" t="s">
        <v>696</v>
      </c>
      <c r="L31" t="s">
        <v>1273</v>
      </c>
      <c r="M31" s="114">
        <v>9.5388401928175903E-4</v>
      </c>
      <c r="N31" s="114">
        <v>1.60270996857435E-2</v>
      </c>
      <c r="O31" s="114">
        <v>5.1350923022255301E-3</v>
      </c>
    </row>
    <row r="32" spans="1:15" hidden="1" outlineLevel="2" x14ac:dyDescent="0.25">
      <c r="A32">
        <v>2017</v>
      </c>
      <c r="B32">
        <v>7</v>
      </c>
      <c r="C32" t="s">
        <v>856</v>
      </c>
      <c r="D32">
        <v>24003</v>
      </c>
      <c r="E32" t="s">
        <v>516</v>
      </c>
      <c r="F32" t="s">
        <v>851</v>
      </c>
      <c r="G32" t="s">
        <v>1915</v>
      </c>
      <c r="H32">
        <v>2270003040</v>
      </c>
      <c r="I32" t="s">
        <v>1916</v>
      </c>
      <c r="J32" t="s">
        <v>1941</v>
      </c>
      <c r="K32" t="s">
        <v>696</v>
      </c>
      <c r="L32" t="s">
        <v>1276</v>
      </c>
      <c r="M32" s="114">
        <v>1.4043377896086899E-3</v>
      </c>
      <c r="N32" s="114">
        <v>2.00236716773361E-2</v>
      </c>
      <c r="O32" s="114">
        <v>6.3336574239656303E-3</v>
      </c>
    </row>
    <row r="33" spans="1:15" hidden="1" outlineLevel="2" x14ac:dyDescent="0.25">
      <c r="A33">
        <v>2017</v>
      </c>
      <c r="B33">
        <v>7</v>
      </c>
      <c r="C33" t="s">
        <v>856</v>
      </c>
      <c r="D33">
        <v>24003</v>
      </c>
      <c r="E33" t="s">
        <v>516</v>
      </c>
      <c r="F33" t="s">
        <v>851</v>
      </c>
      <c r="G33" t="s">
        <v>1915</v>
      </c>
      <c r="H33">
        <v>2270003050</v>
      </c>
      <c r="I33" t="s">
        <v>1916</v>
      </c>
      <c r="J33" t="s">
        <v>1941</v>
      </c>
      <c r="K33" t="s">
        <v>696</v>
      </c>
      <c r="L33" t="s">
        <v>1280</v>
      </c>
      <c r="M33" s="114">
        <v>2.3187540415392499E-4</v>
      </c>
      <c r="N33" s="114">
        <v>1.3470473641064001E-3</v>
      </c>
      <c r="O33" s="114">
        <v>8.8337976194452505E-4</v>
      </c>
    </row>
    <row r="34" spans="1:15" hidden="1" outlineLevel="2" x14ac:dyDescent="0.25">
      <c r="A34">
        <v>2017</v>
      </c>
      <c r="B34">
        <v>7</v>
      </c>
      <c r="C34" t="s">
        <v>856</v>
      </c>
      <c r="D34">
        <v>24003</v>
      </c>
      <c r="E34" t="s">
        <v>516</v>
      </c>
      <c r="F34" t="s">
        <v>851</v>
      </c>
      <c r="G34" t="s">
        <v>1915</v>
      </c>
      <c r="H34">
        <v>2270003060</v>
      </c>
      <c r="I34" t="s">
        <v>1916</v>
      </c>
      <c r="J34" t="s">
        <v>1941</v>
      </c>
      <c r="K34" t="s">
        <v>696</v>
      </c>
      <c r="L34" t="s">
        <v>1942</v>
      </c>
      <c r="M34" s="114">
        <v>7.29222458176082E-3</v>
      </c>
      <c r="N34" s="114">
        <v>0.125561334192753</v>
      </c>
      <c r="O34" s="114">
        <v>3.5784798674285398E-2</v>
      </c>
    </row>
    <row r="35" spans="1:15" hidden="1" outlineLevel="2" x14ac:dyDescent="0.25">
      <c r="A35">
        <v>2017</v>
      </c>
      <c r="B35">
        <v>7</v>
      </c>
      <c r="C35" t="s">
        <v>856</v>
      </c>
      <c r="D35">
        <v>24003</v>
      </c>
      <c r="E35" t="s">
        <v>516</v>
      </c>
      <c r="F35" t="s">
        <v>851</v>
      </c>
      <c r="G35" t="s">
        <v>1915</v>
      </c>
      <c r="H35">
        <v>2270003070</v>
      </c>
      <c r="I35" t="s">
        <v>1916</v>
      </c>
      <c r="J35" t="s">
        <v>1941</v>
      </c>
      <c r="K35" t="s">
        <v>696</v>
      </c>
      <c r="L35" t="s">
        <v>1272</v>
      </c>
      <c r="M35" s="114">
        <v>7.8940579896880103E-4</v>
      </c>
      <c r="N35" s="114">
        <v>1.4701330801472101E-2</v>
      </c>
      <c r="O35" s="114">
        <v>5.54868835024536E-3</v>
      </c>
    </row>
    <row r="36" spans="1:15" hidden="1" outlineLevel="2" x14ac:dyDescent="0.25">
      <c r="A36">
        <v>2017</v>
      </c>
      <c r="B36">
        <v>7</v>
      </c>
      <c r="C36" t="s">
        <v>856</v>
      </c>
      <c r="D36">
        <v>24003</v>
      </c>
      <c r="E36" t="s">
        <v>516</v>
      </c>
      <c r="F36" t="s">
        <v>851</v>
      </c>
      <c r="G36" t="s">
        <v>1915</v>
      </c>
      <c r="H36">
        <v>2270004031</v>
      </c>
      <c r="I36" t="s">
        <v>1916</v>
      </c>
      <c r="J36" t="s">
        <v>1943</v>
      </c>
      <c r="K36" t="s">
        <v>1944</v>
      </c>
      <c r="L36" t="s">
        <v>1945</v>
      </c>
      <c r="M36" s="114">
        <v>3.2075849558665898E-6</v>
      </c>
      <c r="N36" s="114">
        <v>1.9152173081238299E-5</v>
      </c>
      <c r="O36" s="114">
        <v>1.10374785435852E-5</v>
      </c>
    </row>
    <row r="37" spans="1:15" hidden="1" outlineLevel="2" x14ac:dyDescent="0.25">
      <c r="A37">
        <v>2017</v>
      </c>
      <c r="B37">
        <v>7</v>
      </c>
      <c r="C37" t="s">
        <v>856</v>
      </c>
      <c r="D37">
        <v>24003</v>
      </c>
      <c r="E37" t="s">
        <v>516</v>
      </c>
      <c r="F37" t="s">
        <v>851</v>
      </c>
      <c r="G37" t="s">
        <v>1915</v>
      </c>
      <c r="H37">
        <v>2270004036</v>
      </c>
      <c r="I37" t="s">
        <v>1916</v>
      </c>
      <c r="J37" t="s">
        <v>1943</v>
      </c>
      <c r="K37" t="s">
        <v>1944</v>
      </c>
      <c r="L37" t="s">
        <v>1946</v>
      </c>
      <c r="M37" s="114">
        <v>0</v>
      </c>
      <c r="N37" s="114">
        <v>0</v>
      </c>
      <c r="O37" s="114">
        <v>0</v>
      </c>
    </row>
    <row r="38" spans="1:15" hidden="1" outlineLevel="2" x14ac:dyDescent="0.25">
      <c r="A38">
        <v>2017</v>
      </c>
      <c r="B38">
        <v>7</v>
      </c>
      <c r="C38" t="s">
        <v>856</v>
      </c>
      <c r="D38">
        <v>24003</v>
      </c>
      <c r="E38" t="s">
        <v>516</v>
      </c>
      <c r="F38" t="s">
        <v>851</v>
      </c>
      <c r="G38" t="s">
        <v>1915</v>
      </c>
      <c r="H38">
        <v>2270004046</v>
      </c>
      <c r="I38" t="s">
        <v>1916</v>
      </c>
      <c r="J38" t="s">
        <v>1943</v>
      </c>
      <c r="K38" t="s">
        <v>1944</v>
      </c>
      <c r="L38" t="s">
        <v>1947</v>
      </c>
      <c r="M38" s="114">
        <v>1.02748100307508E-2</v>
      </c>
      <c r="N38" s="114">
        <v>9.6565067768096896E-2</v>
      </c>
      <c r="O38" s="114">
        <v>4.1464147157967098E-2</v>
      </c>
    </row>
    <row r="39" spans="1:15" hidden="1" outlineLevel="2" x14ac:dyDescent="0.25">
      <c r="A39">
        <v>2017</v>
      </c>
      <c r="B39">
        <v>7</v>
      </c>
      <c r="C39" t="s">
        <v>856</v>
      </c>
      <c r="D39">
        <v>24003</v>
      </c>
      <c r="E39" t="s">
        <v>516</v>
      </c>
      <c r="F39" t="s">
        <v>851</v>
      </c>
      <c r="G39" t="s">
        <v>1915</v>
      </c>
      <c r="H39">
        <v>2270004056</v>
      </c>
      <c r="I39" t="s">
        <v>1916</v>
      </c>
      <c r="J39" t="s">
        <v>1943</v>
      </c>
      <c r="K39" t="s">
        <v>1944</v>
      </c>
      <c r="L39" t="s">
        <v>1948</v>
      </c>
      <c r="M39" s="114">
        <v>2.1383653331667998E-3</v>
      </c>
      <c r="N39" s="114">
        <v>1.9049547612667101E-2</v>
      </c>
      <c r="O39" s="114">
        <v>8.7352120317518694E-3</v>
      </c>
    </row>
    <row r="40" spans="1:15" hidden="1" outlineLevel="2" x14ac:dyDescent="0.25">
      <c r="A40">
        <v>2017</v>
      </c>
      <c r="B40">
        <v>7</v>
      </c>
      <c r="C40" t="s">
        <v>856</v>
      </c>
      <c r="D40">
        <v>24003</v>
      </c>
      <c r="E40" t="s">
        <v>516</v>
      </c>
      <c r="F40" t="s">
        <v>851</v>
      </c>
      <c r="G40" t="s">
        <v>1915</v>
      </c>
      <c r="H40">
        <v>2270004066</v>
      </c>
      <c r="I40" t="s">
        <v>1916</v>
      </c>
      <c r="J40" t="s">
        <v>1943</v>
      </c>
      <c r="K40" t="s">
        <v>1944</v>
      </c>
      <c r="L40" t="s">
        <v>1949</v>
      </c>
      <c r="M40" s="114">
        <v>1.31193163324497E-2</v>
      </c>
      <c r="N40" s="114">
        <v>0.154499836266041</v>
      </c>
      <c r="O40" s="114">
        <v>5.5537157692015199E-2</v>
      </c>
    </row>
    <row r="41" spans="1:15" hidden="1" outlineLevel="2" x14ac:dyDescent="0.25">
      <c r="A41">
        <v>2017</v>
      </c>
      <c r="B41">
        <v>7</v>
      </c>
      <c r="C41" t="s">
        <v>856</v>
      </c>
      <c r="D41">
        <v>24003</v>
      </c>
      <c r="E41" t="s">
        <v>516</v>
      </c>
      <c r="F41" t="s">
        <v>851</v>
      </c>
      <c r="G41" t="s">
        <v>1915</v>
      </c>
      <c r="H41">
        <v>2270004071</v>
      </c>
      <c r="I41" t="s">
        <v>1916</v>
      </c>
      <c r="J41" t="s">
        <v>1943</v>
      </c>
      <c r="K41" t="s">
        <v>1944</v>
      </c>
      <c r="L41" t="s">
        <v>1950</v>
      </c>
      <c r="M41" s="114">
        <v>7.2274057242793799E-4</v>
      </c>
      <c r="N41" s="114">
        <v>1.0435789823532099E-2</v>
      </c>
      <c r="O41" s="114">
        <v>3.4623740939423399E-3</v>
      </c>
    </row>
    <row r="42" spans="1:15" hidden="1" outlineLevel="2" x14ac:dyDescent="0.25">
      <c r="A42">
        <v>2017</v>
      </c>
      <c r="B42">
        <v>7</v>
      </c>
      <c r="C42" t="s">
        <v>856</v>
      </c>
      <c r="D42">
        <v>24003</v>
      </c>
      <c r="E42" t="s">
        <v>516</v>
      </c>
      <c r="F42" t="s">
        <v>851</v>
      </c>
      <c r="G42" t="s">
        <v>1915</v>
      </c>
      <c r="H42">
        <v>2270004076</v>
      </c>
      <c r="I42" t="s">
        <v>1916</v>
      </c>
      <c r="J42" t="s">
        <v>1943</v>
      </c>
      <c r="K42" t="s">
        <v>1944</v>
      </c>
      <c r="L42" t="s">
        <v>1951</v>
      </c>
      <c r="M42" s="114">
        <v>5.1614939692967703E-5</v>
      </c>
      <c r="N42" s="114">
        <v>4.5822866377420702E-4</v>
      </c>
      <c r="O42" s="114">
        <v>2.1451706561492799E-4</v>
      </c>
    </row>
    <row r="43" spans="1:15" hidden="1" outlineLevel="2" x14ac:dyDescent="0.25">
      <c r="A43">
        <v>2017</v>
      </c>
      <c r="B43">
        <v>7</v>
      </c>
      <c r="C43" t="s">
        <v>856</v>
      </c>
      <c r="D43">
        <v>24003</v>
      </c>
      <c r="E43" t="s">
        <v>516</v>
      </c>
      <c r="F43" t="s">
        <v>851</v>
      </c>
      <c r="G43" t="s">
        <v>1915</v>
      </c>
      <c r="H43">
        <v>2270005010</v>
      </c>
      <c r="I43" t="s">
        <v>1916</v>
      </c>
      <c r="J43" t="s">
        <v>1952</v>
      </c>
      <c r="K43" t="s">
        <v>1953</v>
      </c>
      <c r="L43" t="s">
        <v>1954</v>
      </c>
      <c r="M43" s="114">
        <v>1.45027428233302E-7</v>
      </c>
      <c r="N43" s="114">
        <v>7.5367502461176596E-7</v>
      </c>
      <c r="O43" s="114">
        <v>5.28126918197813E-7</v>
      </c>
    </row>
    <row r="44" spans="1:15" hidden="1" outlineLevel="2" x14ac:dyDescent="0.25">
      <c r="A44">
        <v>2017</v>
      </c>
      <c r="B44">
        <v>7</v>
      </c>
      <c r="C44" t="s">
        <v>856</v>
      </c>
      <c r="D44">
        <v>24003</v>
      </c>
      <c r="E44" t="s">
        <v>516</v>
      </c>
      <c r="F44" t="s">
        <v>851</v>
      </c>
      <c r="G44" t="s">
        <v>1915</v>
      </c>
      <c r="H44">
        <v>2270005015</v>
      </c>
      <c r="I44" t="s">
        <v>1916</v>
      </c>
      <c r="J44" t="s">
        <v>1952</v>
      </c>
      <c r="K44" t="s">
        <v>1953</v>
      </c>
      <c r="L44" t="s">
        <v>1271</v>
      </c>
      <c r="M44" s="114">
        <v>2.8605308598343999E-3</v>
      </c>
      <c r="N44" s="114">
        <v>3.1690833624452401E-2</v>
      </c>
      <c r="O44" s="114">
        <v>1.59214604645967E-2</v>
      </c>
    </row>
    <row r="45" spans="1:15" hidden="1" outlineLevel="2" x14ac:dyDescent="0.25">
      <c r="A45">
        <v>2017</v>
      </c>
      <c r="B45">
        <v>7</v>
      </c>
      <c r="C45" t="s">
        <v>856</v>
      </c>
      <c r="D45">
        <v>24003</v>
      </c>
      <c r="E45" t="s">
        <v>516</v>
      </c>
      <c r="F45" t="s">
        <v>851</v>
      </c>
      <c r="G45" t="s">
        <v>1915</v>
      </c>
      <c r="H45">
        <v>2270005020</v>
      </c>
      <c r="I45" t="s">
        <v>1916</v>
      </c>
      <c r="J45" t="s">
        <v>1952</v>
      </c>
      <c r="K45" t="s">
        <v>1953</v>
      </c>
      <c r="L45" t="s">
        <v>1955</v>
      </c>
      <c r="M45" s="114">
        <v>4.0474238119259098E-4</v>
      </c>
      <c r="N45" s="114">
        <v>4.52560931444168E-3</v>
      </c>
      <c r="O45" s="114">
        <v>1.90570403356105E-3</v>
      </c>
    </row>
    <row r="46" spans="1:15" hidden="1" outlineLevel="2" x14ac:dyDescent="0.25">
      <c r="A46">
        <v>2017</v>
      </c>
      <c r="B46">
        <v>7</v>
      </c>
      <c r="C46" t="s">
        <v>856</v>
      </c>
      <c r="D46">
        <v>24003</v>
      </c>
      <c r="E46" t="s">
        <v>516</v>
      </c>
      <c r="F46" t="s">
        <v>851</v>
      </c>
      <c r="G46" t="s">
        <v>1915</v>
      </c>
      <c r="H46">
        <v>2270005025</v>
      </c>
      <c r="I46" t="s">
        <v>1916</v>
      </c>
      <c r="J46" t="s">
        <v>1952</v>
      </c>
      <c r="K46" t="s">
        <v>1953</v>
      </c>
      <c r="L46" t="s">
        <v>1956</v>
      </c>
      <c r="M46" s="114">
        <v>3.6202337989621499E-6</v>
      </c>
      <c r="N46" s="114">
        <v>2.1641354578605401E-5</v>
      </c>
      <c r="O46" s="114">
        <v>1.5054569530548201E-5</v>
      </c>
    </row>
    <row r="47" spans="1:15" hidden="1" outlineLevel="2" x14ac:dyDescent="0.25">
      <c r="A47">
        <v>2017</v>
      </c>
      <c r="B47">
        <v>7</v>
      </c>
      <c r="C47" t="s">
        <v>856</v>
      </c>
      <c r="D47">
        <v>24003</v>
      </c>
      <c r="E47" t="s">
        <v>516</v>
      </c>
      <c r="F47" t="s">
        <v>851</v>
      </c>
      <c r="G47" t="s">
        <v>1915</v>
      </c>
      <c r="H47">
        <v>2270005030</v>
      </c>
      <c r="I47" t="s">
        <v>1916</v>
      </c>
      <c r="J47" t="s">
        <v>1952</v>
      </c>
      <c r="K47" t="s">
        <v>1953</v>
      </c>
      <c r="L47" t="s">
        <v>1957</v>
      </c>
      <c r="M47" s="114">
        <v>5.2684984241935198E-7</v>
      </c>
      <c r="N47" s="114">
        <v>3.74779182266138E-6</v>
      </c>
      <c r="O47" s="114">
        <v>2.9497808213818601E-6</v>
      </c>
    </row>
    <row r="48" spans="1:15" hidden="1" outlineLevel="2" x14ac:dyDescent="0.25">
      <c r="A48">
        <v>2017</v>
      </c>
      <c r="B48">
        <v>7</v>
      </c>
      <c r="C48" t="s">
        <v>856</v>
      </c>
      <c r="D48">
        <v>24003</v>
      </c>
      <c r="E48" t="s">
        <v>516</v>
      </c>
      <c r="F48" t="s">
        <v>851</v>
      </c>
      <c r="G48" t="s">
        <v>1915</v>
      </c>
      <c r="H48">
        <v>2270005035</v>
      </c>
      <c r="I48" t="s">
        <v>1916</v>
      </c>
      <c r="J48" t="s">
        <v>1952</v>
      </c>
      <c r="K48" t="s">
        <v>1953</v>
      </c>
      <c r="L48" t="s">
        <v>1958</v>
      </c>
      <c r="M48" s="114">
        <v>4.8116527736397102E-5</v>
      </c>
      <c r="N48" s="114">
        <v>3.4836702980101098E-4</v>
      </c>
      <c r="O48" s="114">
        <v>1.89579724974465E-4</v>
      </c>
    </row>
    <row r="49" spans="1:15" hidden="1" outlineLevel="2" x14ac:dyDescent="0.25">
      <c r="A49">
        <v>2017</v>
      </c>
      <c r="B49">
        <v>7</v>
      </c>
      <c r="C49" t="s">
        <v>856</v>
      </c>
      <c r="D49">
        <v>24003</v>
      </c>
      <c r="E49" t="s">
        <v>516</v>
      </c>
      <c r="F49" t="s">
        <v>851</v>
      </c>
      <c r="G49" t="s">
        <v>1915</v>
      </c>
      <c r="H49">
        <v>2270005040</v>
      </c>
      <c r="I49" t="s">
        <v>1916</v>
      </c>
      <c r="J49" t="s">
        <v>1952</v>
      </c>
      <c r="K49" t="s">
        <v>1953</v>
      </c>
      <c r="L49" t="s">
        <v>1959</v>
      </c>
      <c r="M49" s="114">
        <v>9.5461456461887195E-8</v>
      </c>
      <c r="N49" s="114">
        <v>9.9135120024129698E-7</v>
      </c>
      <c r="O49" s="114">
        <v>5.9039169286734197E-7</v>
      </c>
    </row>
    <row r="50" spans="1:15" hidden="1" outlineLevel="2" x14ac:dyDescent="0.25">
      <c r="A50">
        <v>2017</v>
      </c>
      <c r="B50">
        <v>7</v>
      </c>
      <c r="C50" t="s">
        <v>856</v>
      </c>
      <c r="D50">
        <v>24003</v>
      </c>
      <c r="E50" t="s">
        <v>516</v>
      </c>
      <c r="F50" t="s">
        <v>851</v>
      </c>
      <c r="G50" t="s">
        <v>1915</v>
      </c>
      <c r="H50">
        <v>2270005045</v>
      </c>
      <c r="I50" t="s">
        <v>1916</v>
      </c>
      <c r="J50" t="s">
        <v>1952</v>
      </c>
      <c r="K50" t="s">
        <v>1953</v>
      </c>
      <c r="L50" t="s">
        <v>1960</v>
      </c>
      <c r="M50" s="114">
        <v>4.0329540581751603E-5</v>
      </c>
      <c r="N50" s="114">
        <v>3.2305534841725597E-4</v>
      </c>
      <c r="O50" s="114">
        <v>1.9924031221307801E-4</v>
      </c>
    </row>
    <row r="51" spans="1:15" hidden="1" outlineLevel="2" x14ac:dyDescent="0.25">
      <c r="A51">
        <v>2017</v>
      </c>
      <c r="B51">
        <v>7</v>
      </c>
      <c r="C51" t="s">
        <v>856</v>
      </c>
      <c r="D51">
        <v>24003</v>
      </c>
      <c r="E51" t="s">
        <v>516</v>
      </c>
      <c r="F51" t="s">
        <v>851</v>
      </c>
      <c r="G51" t="s">
        <v>1915</v>
      </c>
      <c r="H51">
        <v>2270005055</v>
      </c>
      <c r="I51" t="s">
        <v>1916</v>
      </c>
      <c r="J51" t="s">
        <v>1952</v>
      </c>
      <c r="K51" t="s">
        <v>1953</v>
      </c>
      <c r="L51" t="s">
        <v>1961</v>
      </c>
      <c r="M51" s="114">
        <v>7.8956815087849504E-5</v>
      </c>
      <c r="N51" s="114">
        <v>7.5871258741244695E-4</v>
      </c>
      <c r="O51" s="114">
        <v>3.92444628232624E-4</v>
      </c>
    </row>
    <row r="52" spans="1:15" hidden="1" outlineLevel="2" x14ac:dyDescent="0.25">
      <c r="A52">
        <v>2017</v>
      </c>
      <c r="B52">
        <v>7</v>
      </c>
      <c r="C52" t="s">
        <v>856</v>
      </c>
      <c r="D52">
        <v>24003</v>
      </c>
      <c r="E52" t="s">
        <v>516</v>
      </c>
      <c r="F52" t="s">
        <v>851</v>
      </c>
      <c r="G52" t="s">
        <v>1915</v>
      </c>
      <c r="H52">
        <v>2270005060</v>
      </c>
      <c r="I52" t="s">
        <v>1916</v>
      </c>
      <c r="J52" t="s">
        <v>1952</v>
      </c>
      <c r="K52" t="s">
        <v>1953</v>
      </c>
      <c r="L52" t="s">
        <v>1962</v>
      </c>
      <c r="M52" s="114">
        <v>2.8322493513144299E-5</v>
      </c>
      <c r="N52" s="114">
        <v>3.6853230267297498E-4</v>
      </c>
      <c r="O52" s="114">
        <v>1.28219417092623E-4</v>
      </c>
    </row>
    <row r="53" spans="1:15" hidden="1" outlineLevel="2" x14ac:dyDescent="0.25">
      <c r="A53">
        <v>2017</v>
      </c>
      <c r="B53">
        <v>7</v>
      </c>
      <c r="C53" t="s">
        <v>856</v>
      </c>
      <c r="D53">
        <v>24003</v>
      </c>
      <c r="E53" t="s">
        <v>516</v>
      </c>
      <c r="F53" t="s">
        <v>851</v>
      </c>
      <c r="G53" t="s">
        <v>1915</v>
      </c>
      <c r="H53">
        <v>2270006005</v>
      </c>
      <c r="I53" t="s">
        <v>1916</v>
      </c>
      <c r="J53" t="s">
        <v>1963</v>
      </c>
      <c r="K53" t="s">
        <v>1964</v>
      </c>
      <c r="L53" t="s">
        <v>1274</v>
      </c>
      <c r="M53" s="114">
        <v>9.9719217978417908E-3</v>
      </c>
      <c r="N53" s="114">
        <v>9.2377329245209694E-2</v>
      </c>
      <c r="O53" s="114">
        <v>3.9762340951710898E-2</v>
      </c>
    </row>
    <row r="54" spans="1:15" hidden="1" outlineLevel="2" x14ac:dyDescent="0.25">
      <c r="A54">
        <v>2017</v>
      </c>
      <c r="B54">
        <v>7</v>
      </c>
      <c r="C54" t="s">
        <v>856</v>
      </c>
      <c r="D54">
        <v>24003</v>
      </c>
      <c r="E54" t="s">
        <v>516</v>
      </c>
      <c r="F54" t="s">
        <v>851</v>
      </c>
      <c r="G54" t="s">
        <v>1915</v>
      </c>
      <c r="H54">
        <v>2270006010</v>
      </c>
      <c r="I54" t="s">
        <v>1916</v>
      </c>
      <c r="J54" t="s">
        <v>1963</v>
      </c>
      <c r="K54" t="s">
        <v>1964</v>
      </c>
      <c r="L54" t="s">
        <v>1965</v>
      </c>
      <c r="M54" s="114">
        <v>2.3523968447989301E-3</v>
      </c>
      <c r="N54" s="114">
        <v>2.20402423292398E-2</v>
      </c>
      <c r="O54" s="114">
        <v>9.6856650197878497E-3</v>
      </c>
    </row>
    <row r="55" spans="1:15" hidden="1" outlineLevel="2" x14ac:dyDescent="0.25">
      <c r="A55">
        <v>2017</v>
      </c>
      <c r="B55">
        <v>7</v>
      </c>
      <c r="C55" t="s">
        <v>856</v>
      </c>
      <c r="D55">
        <v>24003</v>
      </c>
      <c r="E55" t="s">
        <v>516</v>
      </c>
      <c r="F55" t="s">
        <v>851</v>
      </c>
      <c r="G55" t="s">
        <v>1915</v>
      </c>
      <c r="H55">
        <v>2270006015</v>
      </c>
      <c r="I55" t="s">
        <v>1916</v>
      </c>
      <c r="J55" t="s">
        <v>1963</v>
      </c>
      <c r="K55" t="s">
        <v>1964</v>
      </c>
      <c r="L55" t="s">
        <v>1966</v>
      </c>
      <c r="M55" s="114">
        <v>3.1691879121353802E-3</v>
      </c>
      <c r="N55" s="114">
        <v>4.1744063608348397E-2</v>
      </c>
      <c r="O55" s="114">
        <v>1.7000581603497301E-2</v>
      </c>
    </row>
    <row r="56" spans="1:15" hidden="1" outlineLevel="2" x14ac:dyDescent="0.25">
      <c r="A56">
        <v>2017</v>
      </c>
      <c r="B56">
        <v>7</v>
      </c>
      <c r="C56" t="s">
        <v>856</v>
      </c>
      <c r="D56">
        <v>24003</v>
      </c>
      <c r="E56" t="s">
        <v>516</v>
      </c>
      <c r="F56" t="s">
        <v>851</v>
      </c>
      <c r="G56" t="s">
        <v>1915</v>
      </c>
      <c r="H56">
        <v>2270006025</v>
      </c>
      <c r="I56" t="s">
        <v>1916</v>
      </c>
      <c r="J56" t="s">
        <v>1963</v>
      </c>
      <c r="K56" t="s">
        <v>1964</v>
      </c>
      <c r="L56" t="s">
        <v>1967</v>
      </c>
      <c r="M56" s="114">
        <v>6.7375609414739301E-3</v>
      </c>
      <c r="N56" s="114">
        <v>2.8087379410862898E-2</v>
      </c>
      <c r="O56" s="114">
        <v>2.94226910918951E-2</v>
      </c>
    </row>
    <row r="57" spans="1:15" hidden="1" outlineLevel="2" x14ac:dyDescent="0.25">
      <c r="A57">
        <v>2017</v>
      </c>
      <c r="B57">
        <v>7</v>
      </c>
      <c r="C57" t="s">
        <v>856</v>
      </c>
      <c r="D57">
        <v>24003</v>
      </c>
      <c r="E57" t="s">
        <v>516</v>
      </c>
      <c r="F57" t="s">
        <v>851</v>
      </c>
      <c r="G57" t="s">
        <v>1915</v>
      </c>
      <c r="H57">
        <v>2270006030</v>
      </c>
      <c r="I57" t="s">
        <v>1916</v>
      </c>
      <c r="J57" t="s">
        <v>1963</v>
      </c>
      <c r="K57" t="s">
        <v>1964</v>
      </c>
      <c r="L57" t="s">
        <v>1968</v>
      </c>
      <c r="M57" s="114">
        <v>3.6360226783926903E-4</v>
      </c>
      <c r="N57" s="114">
        <v>3.1402389868162598E-3</v>
      </c>
      <c r="O57" s="114">
        <v>1.27044584951364E-3</v>
      </c>
    </row>
    <row r="58" spans="1:15" hidden="1" outlineLevel="2" x14ac:dyDescent="0.25">
      <c r="A58">
        <v>2017</v>
      </c>
      <c r="B58">
        <v>7</v>
      </c>
      <c r="C58" t="s">
        <v>856</v>
      </c>
      <c r="D58">
        <v>24003</v>
      </c>
      <c r="E58" t="s">
        <v>516</v>
      </c>
      <c r="F58" t="s">
        <v>851</v>
      </c>
      <c r="G58" t="s">
        <v>1915</v>
      </c>
      <c r="H58">
        <v>2270006035</v>
      </c>
      <c r="I58" t="s">
        <v>1916</v>
      </c>
      <c r="J58" t="s">
        <v>1963</v>
      </c>
      <c r="K58" t="s">
        <v>1964</v>
      </c>
      <c r="L58" t="s">
        <v>1969</v>
      </c>
      <c r="M58" s="114">
        <v>1.47536522490554E-4</v>
      </c>
      <c r="N58" s="114">
        <v>1.85325369238853E-3</v>
      </c>
      <c r="O58" s="114">
        <v>7.4429159576539004E-4</v>
      </c>
    </row>
    <row r="59" spans="1:15" hidden="1" outlineLevel="2" x14ac:dyDescent="0.25">
      <c r="A59">
        <v>2017</v>
      </c>
      <c r="B59">
        <v>7</v>
      </c>
      <c r="C59" t="s">
        <v>856</v>
      </c>
      <c r="D59">
        <v>24003</v>
      </c>
      <c r="E59" t="s">
        <v>516</v>
      </c>
      <c r="F59" t="s">
        <v>851</v>
      </c>
      <c r="G59" t="s">
        <v>1915</v>
      </c>
      <c r="H59">
        <v>2270007015</v>
      </c>
      <c r="I59" t="s">
        <v>1916</v>
      </c>
      <c r="J59" t="s">
        <v>1970</v>
      </c>
      <c r="K59" t="s">
        <v>697</v>
      </c>
      <c r="L59" t="s">
        <v>1971</v>
      </c>
      <c r="M59" s="114">
        <v>2.1256185948459501E-4</v>
      </c>
      <c r="N59" s="114">
        <v>3.5774108837358701E-3</v>
      </c>
      <c r="O59" s="114">
        <v>1.53332127956674E-3</v>
      </c>
    </row>
    <row r="60" spans="1:15" hidden="1" outlineLevel="2" x14ac:dyDescent="0.25">
      <c r="A60">
        <v>2017</v>
      </c>
      <c r="B60">
        <v>7</v>
      </c>
      <c r="C60" t="s">
        <v>856</v>
      </c>
      <c r="D60">
        <v>24003</v>
      </c>
      <c r="E60" t="s">
        <v>516</v>
      </c>
      <c r="F60" t="s">
        <v>851</v>
      </c>
      <c r="G60" t="s">
        <v>1915</v>
      </c>
      <c r="H60">
        <v>2282020005</v>
      </c>
      <c r="I60" t="s">
        <v>698</v>
      </c>
      <c r="J60" t="s">
        <v>1972</v>
      </c>
      <c r="K60" t="s">
        <v>1972</v>
      </c>
      <c r="L60" t="s">
        <v>1973</v>
      </c>
      <c r="M60" s="114">
        <v>1.2339664286628201E-2</v>
      </c>
      <c r="N60" s="114">
        <v>0.23668896406889001</v>
      </c>
      <c r="O60" s="114">
        <v>4.6681843698024701E-2</v>
      </c>
    </row>
    <row r="61" spans="1:15" hidden="1" outlineLevel="2" x14ac:dyDescent="0.25">
      <c r="A61">
        <v>2017</v>
      </c>
      <c r="B61">
        <v>7</v>
      </c>
      <c r="C61" t="s">
        <v>856</v>
      </c>
      <c r="D61">
        <v>24003</v>
      </c>
      <c r="E61" t="s">
        <v>516</v>
      </c>
      <c r="F61" t="s">
        <v>851</v>
      </c>
      <c r="G61" t="s">
        <v>1915</v>
      </c>
      <c r="H61">
        <v>2282020010</v>
      </c>
      <c r="I61" t="s">
        <v>698</v>
      </c>
      <c r="J61" t="s">
        <v>1972</v>
      </c>
      <c r="K61" t="s">
        <v>1972</v>
      </c>
      <c r="L61" t="s">
        <v>1974</v>
      </c>
      <c r="M61" s="114">
        <v>1.0413671373044099E-4</v>
      </c>
      <c r="N61" s="114">
        <v>5.5163461365736999E-4</v>
      </c>
      <c r="O61" s="114">
        <v>3.2708849175833198E-4</v>
      </c>
    </row>
    <row r="62" spans="1:15" hidden="1" outlineLevel="2" x14ac:dyDescent="0.25">
      <c r="A62">
        <v>2017</v>
      </c>
      <c r="B62">
        <v>7</v>
      </c>
      <c r="C62" t="s">
        <v>856</v>
      </c>
      <c r="D62">
        <v>24003</v>
      </c>
      <c r="E62" t="s">
        <v>516</v>
      </c>
      <c r="F62" t="s">
        <v>851</v>
      </c>
      <c r="G62" t="s">
        <v>1915</v>
      </c>
      <c r="H62">
        <v>2285002015</v>
      </c>
      <c r="I62" t="s">
        <v>1975</v>
      </c>
      <c r="J62" t="s">
        <v>1976</v>
      </c>
      <c r="K62" t="s">
        <v>1976</v>
      </c>
      <c r="L62" t="s">
        <v>1976</v>
      </c>
      <c r="M62" s="114">
        <v>4.3125480669914401E-4</v>
      </c>
      <c r="N62" s="114">
        <v>2.61942044016905E-3</v>
      </c>
      <c r="O62" s="114">
        <v>1.77562092721928E-3</v>
      </c>
    </row>
    <row r="63" spans="1:15" hidden="1" outlineLevel="2" x14ac:dyDescent="0.25">
      <c r="A63">
        <v>2017</v>
      </c>
      <c r="B63">
        <v>7</v>
      </c>
      <c r="C63" t="s">
        <v>856</v>
      </c>
      <c r="D63">
        <v>24003</v>
      </c>
      <c r="E63" t="s">
        <v>516</v>
      </c>
      <c r="F63" t="s">
        <v>851</v>
      </c>
      <c r="G63" t="s">
        <v>1977</v>
      </c>
      <c r="H63">
        <v>2260001010</v>
      </c>
      <c r="I63" t="s">
        <v>1978</v>
      </c>
      <c r="J63" t="s">
        <v>1917</v>
      </c>
      <c r="K63" t="s">
        <v>695</v>
      </c>
      <c r="L63" t="s">
        <v>1979</v>
      </c>
      <c r="M63" s="114">
        <v>0.25876303081167901</v>
      </c>
      <c r="N63" s="114">
        <v>2.7639251202344899E-3</v>
      </c>
      <c r="O63" s="114">
        <v>0.26295787096023598</v>
      </c>
    </row>
    <row r="64" spans="1:15" hidden="1" outlineLevel="2" x14ac:dyDescent="0.25">
      <c r="A64">
        <v>2017</v>
      </c>
      <c r="B64">
        <v>7</v>
      </c>
      <c r="C64" t="s">
        <v>856</v>
      </c>
      <c r="D64">
        <v>24003</v>
      </c>
      <c r="E64" t="s">
        <v>516</v>
      </c>
      <c r="F64" t="s">
        <v>851</v>
      </c>
      <c r="G64" t="s">
        <v>1977</v>
      </c>
      <c r="H64">
        <v>2260001030</v>
      </c>
      <c r="I64" t="s">
        <v>1978</v>
      </c>
      <c r="J64" t="s">
        <v>1917</v>
      </c>
      <c r="K64" t="s">
        <v>695</v>
      </c>
      <c r="L64" t="s">
        <v>1980</v>
      </c>
      <c r="M64" s="114">
        <v>6.6322756320005297E-2</v>
      </c>
      <c r="N64" s="114">
        <v>1.4055233332328501E-3</v>
      </c>
      <c r="O64" s="114">
        <v>0.140144407749176</v>
      </c>
    </row>
    <row r="65" spans="1:15" hidden="1" outlineLevel="2" x14ac:dyDescent="0.25">
      <c r="A65">
        <v>2017</v>
      </c>
      <c r="B65">
        <v>7</v>
      </c>
      <c r="C65" t="s">
        <v>856</v>
      </c>
      <c r="D65">
        <v>24003</v>
      </c>
      <c r="E65" t="s">
        <v>516</v>
      </c>
      <c r="F65" t="s">
        <v>851</v>
      </c>
      <c r="G65" t="s">
        <v>1977</v>
      </c>
      <c r="H65">
        <v>2260001060</v>
      </c>
      <c r="I65" t="s">
        <v>1978</v>
      </c>
      <c r="J65" t="s">
        <v>1917</v>
      </c>
      <c r="K65" t="s">
        <v>695</v>
      </c>
      <c r="L65" t="s">
        <v>1918</v>
      </c>
      <c r="M65" s="114">
        <v>8.3553131426015205E-3</v>
      </c>
      <c r="N65" s="114">
        <v>2.2858154261484699E-3</v>
      </c>
      <c r="O65" s="114">
        <v>0.25754342973232303</v>
      </c>
    </row>
    <row r="66" spans="1:15" hidden="1" outlineLevel="2" x14ac:dyDescent="0.25">
      <c r="A66">
        <v>2017</v>
      </c>
      <c r="B66">
        <v>7</v>
      </c>
      <c r="C66" t="s">
        <v>856</v>
      </c>
      <c r="D66">
        <v>24003</v>
      </c>
      <c r="E66" t="s">
        <v>516</v>
      </c>
      <c r="F66" t="s">
        <v>851</v>
      </c>
      <c r="G66" t="s">
        <v>1977</v>
      </c>
      <c r="H66">
        <v>2260002006</v>
      </c>
      <c r="I66" t="s">
        <v>1978</v>
      </c>
      <c r="J66" t="s">
        <v>1919</v>
      </c>
      <c r="K66" t="s">
        <v>1920</v>
      </c>
      <c r="L66" t="s">
        <v>1922</v>
      </c>
      <c r="M66" s="114">
        <v>1.2647282362024699E-2</v>
      </c>
      <c r="N66" s="114">
        <v>3.1776571267982901E-4</v>
      </c>
      <c r="O66" s="114">
        <v>5.2592214196920402E-2</v>
      </c>
    </row>
    <row r="67" spans="1:15" hidden="1" outlineLevel="2" x14ac:dyDescent="0.25">
      <c r="A67">
        <v>2017</v>
      </c>
      <c r="B67">
        <v>7</v>
      </c>
      <c r="C67" t="s">
        <v>856</v>
      </c>
      <c r="D67">
        <v>24003</v>
      </c>
      <c r="E67" t="s">
        <v>516</v>
      </c>
      <c r="F67" t="s">
        <v>851</v>
      </c>
      <c r="G67" t="s">
        <v>1977</v>
      </c>
      <c r="H67">
        <v>2260002009</v>
      </c>
      <c r="I67" t="s">
        <v>1978</v>
      </c>
      <c r="J67" t="s">
        <v>1919</v>
      </c>
      <c r="K67" t="s">
        <v>1920</v>
      </c>
      <c r="L67" t="s">
        <v>1923</v>
      </c>
      <c r="M67" s="114">
        <v>4.4322845866417998E-4</v>
      </c>
      <c r="N67" s="114">
        <v>2.12250438380579E-5</v>
      </c>
      <c r="O67" s="114">
        <v>1.9797243294306099E-3</v>
      </c>
    </row>
    <row r="68" spans="1:15" hidden="1" outlineLevel="2" x14ac:dyDescent="0.25">
      <c r="A68">
        <v>2017</v>
      </c>
      <c r="B68">
        <v>7</v>
      </c>
      <c r="C68" t="s">
        <v>856</v>
      </c>
      <c r="D68">
        <v>24003</v>
      </c>
      <c r="E68" t="s">
        <v>516</v>
      </c>
      <c r="F68" t="s">
        <v>851</v>
      </c>
      <c r="G68" t="s">
        <v>1977</v>
      </c>
      <c r="H68">
        <v>2260002021</v>
      </c>
      <c r="I68" t="s">
        <v>1978</v>
      </c>
      <c r="J68" t="s">
        <v>1919</v>
      </c>
      <c r="K68" t="s">
        <v>1920</v>
      </c>
      <c r="L68" t="s">
        <v>1926</v>
      </c>
      <c r="M68" s="114">
        <v>5.2891935624543895E-4</v>
      </c>
      <c r="N68" s="114">
        <v>2.5417336019018E-5</v>
      </c>
      <c r="O68" s="114">
        <v>2.3898853105492899E-3</v>
      </c>
    </row>
    <row r="69" spans="1:15" hidden="1" outlineLevel="2" x14ac:dyDescent="0.25">
      <c r="A69">
        <v>2017</v>
      </c>
      <c r="B69">
        <v>7</v>
      </c>
      <c r="C69" t="s">
        <v>856</v>
      </c>
      <c r="D69">
        <v>24003</v>
      </c>
      <c r="E69" t="s">
        <v>516</v>
      </c>
      <c r="F69" t="s">
        <v>851</v>
      </c>
      <c r="G69" t="s">
        <v>1977</v>
      </c>
      <c r="H69">
        <v>2260002027</v>
      </c>
      <c r="I69" t="s">
        <v>1978</v>
      </c>
      <c r="J69" t="s">
        <v>1919</v>
      </c>
      <c r="K69" t="s">
        <v>1920</v>
      </c>
      <c r="L69" t="s">
        <v>1928</v>
      </c>
      <c r="M69" s="114">
        <v>4.3649413734164797E-6</v>
      </c>
      <c r="N69" s="114">
        <v>1.7782963013246399E-7</v>
      </c>
      <c r="O69" s="114">
        <v>1.7362448716085099E-5</v>
      </c>
    </row>
    <row r="70" spans="1:15" hidden="1" outlineLevel="2" x14ac:dyDescent="0.25">
      <c r="A70">
        <v>2017</v>
      </c>
      <c r="B70">
        <v>7</v>
      </c>
      <c r="C70" t="s">
        <v>856</v>
      </c>
      <c r="D70">
        <v>24003</v>
      </c>
      <c r="E70" t="s">
        <v>516</v>
      </c>
      <c r="F70" t="s">
        <v>851</v>
      </c>
      <c r="G70" t="s">
        <v>1977</v>
      </c>
      <c r="H70">
        <v>2260002039</v>
      </c>
      <c r="I70" t="s">
        <v>1978</v>
      </c>
      <c r="J70" t="s">
        <v>1919</v>
      </c>
      <c r="K70" t="s">
        <v>1920</v>
      </c>
      <c r="L70" t="s">
        <v>1932</v>
      </c>
      <c r="M70" s="114">
        <v>3.2406951675682201E-2</v>
      </c>
      <c r="N70" s="114">
        <v>8.3522938075475395E-4</v>
      </c>
      <c r="O70" s="114">
        <v>0.13773888908326601</v>
      </c>
    </row>
    <row r="71" spans="1:15" hidden="1" outlineLevel="2" x14ac:dyDescent="0.25">
      <c r="A71">
        <v>2017</v>
      </c>
      <c r="B71">
        <v>7</v>
      </c>
      <c r="C71" t="s">
        <v>856</v>
      </c>
      <c r="D71">
        <v>24003</v>
      </c>
      <c r="E71" t="s">
        <v>516</v>
      </c>
      <c r="F71" t="s">
        <v>851</v>
      </c>
      <c r="G71" t="s">
        <v>1977</v>
      </c>
      <c r="H71">
        <v>2260002054</v>
      </c>
      <c r="I71" t="s">
        <v>1978</v>
      </c>
      <c r="J71" t="s">
        <v>1919</v>
      </c>
      <c r="K71" t="s">
        <v>1920</v>
      </c>
      <c r="L71" t="s">
        <v>1935</v>
      </c>
      <c r="M71" s="114">
        <v>1.07809360828881E-4</v>
      </c>
      <c r="N71" s="114">
        <v>5.0117728278564797E-6</v>
      </c>
      <c r="O71" s="114">
        <v>4.8932482604868699E-4</v>
      </c>
    </row>
    <row r="72" spans="1:15" hidden="1" outlineLevel="2" x14ac:dyDescent="0.25">
      <c r="A72">
        <v>2017</v>
      </c>
      <c r="B72">
        <v>7</v>
      </c>
      <c r="C72" t="s">
        <v>856</v>
      </c>
      <c r="D72">
        <v>24003</v>
      </c>
      <c r="E72" t="s">
        <v>516</v>
      </c>
      <c r="F72" t="s">
        <v>851</v>
      </c>
      <c r="G72" t="s">
        <v>1977</v>
      </c>
      <c r="H72">
        <v>2260003030</v>
      </c>
      <c r="I72" t="s">
        <v>1978</v>
      </c>
      <c r="J72" t="s">
        <v>1941</v>
      </c>
      <c r="K72" t="s">
        <v>696</v>
      </c>
      <c r="L72" t="s">
        <v>1273</v>
      </c>
      <c r="M72" s="114">
        <v>3.7901630918213397E-4</v>
      </c>
      <c r="N72" s="114">
        <v>1.6170724393305099E-5</v>
      </c>
      <c r="O72" s="114">
        <v>1.5788317832630099E-3</v>
      </c>
    </row>
    <row r="73" spans="1:15" hidden="1" outlineLevel="2" x14ac:dyDescent="0.25">
      <c r="A73">
        <v>2017</v>
      </c>
      <c r="B73">
        <v>7</v>
      </c>
      <c r="C73" t="s">
        <v>856</v>
      </c>
      <c r="D73">
        <v>24003</v>
      </c>
      <c r="E73" t="s">
        <v>516</v>
      </c>
      <c r="F73" t="s">
        <v>851</v>
      </c>
      <c r="G73" t="s">
        <v>1977</v>
      </c>
      <c r="H73">
        <v>2260003040</v>
      </c>
      <c r="I73" t="s">
        <v>1978</v>
      </c>
      <c r="J73" t="s">
        <v>1941</v>
      </c>
      <c r="K73" t="s">
        <v>696</v>
      </c>
      <c r="L73" t="s">
        <v>1276</v>
      </c>
      <c r="M73" s="114">
        <v>2.7966267999168799E-5</v>
      </c>
      <c r="N73" s="114">
        <v>1.2374075026855299E-6</v>
      </c>
      <c r="O73" s="114">
        <v>1.2081432578270301E-4</v>
      </c>
    </row>
    <row r="74" spans="1:15" hidden="1" outlineLevel="2" x14ac:dyDescent="0.25">
      <c r="A74">
        <v>2017</v>
      </c>
      <c r="B74">
        <v>7</v>
      </c>
      <c r="C74" t="s">
        <v>856</v>
      </c>
      <c r="D74">
        <v>24003</v>
      </c>
      <c r="E74" t="s">
        <v>516</v>
      </c>
      <c r="F74" t="s">
        <v>851</v>
      </c>
      <c r="G74" t="s">
        <v>1977</v>
      </c>
      <c r="H74">
        <v>2260004015</v>
      </c>
      <c r="I74" t="s">
        <v>1978</v>
      </c>
      <c r="J74" t="s">
        <v>1943</v>
      </c>
      <c r="K74" t="s">
        <v>1944</v>
      </c>
      <c r="L74" t="s">
        <v>1981</v>
      </c>
      <c r="M74" s="114">
        <v>3.8315724614221801E-3</v>
      </c>
      <c r="N74" s="114">
        <v>1.656673848629E-4</v>
      </c>
      <c r="O74" s="114">
        <v>1.4311157632619099E-2</v>
      </c>
    </row>
    <row r="75" spans="1:15" hidden="1" outlineLevel="2" x14ac:dyDescent="0.25">
      <c r="A75">
        <v>2017</v>
      </c>
      <c r="B75">
        <v>7</v>
      </c>
      <c r="C75" t="s">
        <v>856</v>
      </c>
      <c r="D75">
        <v>24003</v>
      </c>
      <c r="E75" t="s">
        <v>516</v>
      </c>
      <c r="F75" t="s">
        <v>851</v>
      </c>
      <c r="G75" t="s">
        <v>1977</v>
      </c>
      <c r="H75">
        <v>2260004016</v>
      </c>
      <c r="I75" t="s">
        <v>1978</v>
      </c>
      <c r="J75" t="s">
        <v>1943</v>
      </c>
      <c r="K75" t="s">
        <v>1944</v>
      </c>
      <c r="L75" t="s">
        <v>1982</v>
      </c>
      <c r="M75" s="114">
        <v>3.2922777400244699E-2</v>
      </c>
      <c r="N75" s="114">
        <v>1.56288244761527E-3</v>
      </c>
      <c r="O75" s="114">
        <v>0.13648191466927501</v>
      </c>
    </row>
    <row r="76" spans="1:15" hidden="1" outlineLevel="2" x14ac:dyDescent="0.25">
      <c r="A76">
        <v>2017</v>
      </c>
      <c r="B76">
        <v>7</v>
      </c>
      <c r="C76" t="s">
        <v>856</v>
      </c>
      <c r="D76">
        <v>24003</v>
      </c>
      <c r="E76" t="s">
        <v>516</v>
      </c>
      <c r="F76" t="s">
        <v>851</v>
      </c>
      <c r="G76" t="s">
        <v>1977</v>
      </c>
      <c r="H76">
        <v>2260004020</v>
      </c>
      <c r="I76" t="s">
        <v>1978</v>
      </c>
      <c r="J76" t="s">
        <v>1943</v>
      </c>
      <c r="K76" t="s">
        <v>1944</v>
      </c>
      <c r="L76" t="s">
        <v>1983</v>
      </c>
      <c r="M76" s="114">
        <v>4.6555686822102899E-2</v>
      </c>
      <c r="N76" s="114">
        <v>1.38432608218864E-3</v>
      </c>
      <c r="O76" s="114">
        <v>0.12393279373645801</v>
      </c>
    </row>
    <row r="77" spans="1:15" hidden="1" outlineLevel="2" x14ac:dyDescent="0.25">
      <c r="A77">
        <v>2017</v>
      </c>
      <c r="B77">
        <v>7</v>
      </c>
      <c r="C77" t="s">
        <v>856</v>
      </c>
      <c r="D77">
        <v>24003</v>
      </c>
      <c r="E77" t="s">
        <v>516</v>
      </c>
      <c r="F77" t="s">
        <v>851</v>
      </c>
      <c r="G77" t="s">
        <v>1977</v>
      </c>
      <c r="H77">
        <v>2260004021</v>
      </c>
      <c r="I77" t="s">
        <v>1978</v>
      </c>
      <c r="J77" t="s">
        <v>1943</v>
      </c>
      <c r="K77" t="s">
        <v>1944</v>
      </c>
      <c r="L77" t="s">
        <v>1984</v>
      </c>
      <c r="M77" s="114">
        <v>0.42038471601699701</v>
      </c>
      <c r="N77" s="114">
        <v>9.3869927804917097E-3</v>
      </c>
      <c r="O77" s="114">
        <v>1.4957492947578399</v>
      </c>
    </row>
    <row r="78" spans="1:15" hidden="1" outlineLevel="2" x14ac:dyDescent="0.25">
      <c r="A78">
        <v>2017</v>
      </c>
      <c r="B78">
        <v>7</v>
      </c>
      <c r="C78" t="s">
        <v>856</v>
      </c>
      <c r="D78">
        <v>24003</v>
      </c>
      <c r="E78" t="s">
        <v>516</v>
      </c>
      <c r="F78" t="s">
        <v>851</v>
      </c>
      <c r="G78" t="s">
        <v>1977</v>
      </c>
      <c r="H78">
        <v>2260004025</v>
      </c>
      <c r="I78" t="s">
        <v>1978</v>
      </c>
      <c r="J78" t="s">
        <v>1943</v>
      </c>
      <c r="K78" t="s">
        <v>1944</v>
      </c>
      <c r="L78" t="s">
        <v>1985</v>
      </c>
      <c r="M78" s="114">
        <v>7.6109505549538894E-2</v>
      </c>
      <c r="N78" s="114">
        <v>3.1005024211481201E-3</v>
      </c>
      <c r="O78" s="114">
        <v>0.25384368747472802</v>
      </c>
    </row>
    <row r="79" spans="1:15" hidden="1" outlineLevel="2" x14ac:dyDescent="0.25">
      <c r="A79">
        <v>2017</v>
      </c>
      <c r="B79">
        <v>7</v>
      </c>
      <c r="C79" t="s">
        <v>856</v>
      </c>
      <c r="D79">
        <v>24003</v>
      </c>
      <c r="E79" t="s">
        <v>516</v>
      </c>
      <c r="F79" t="s">
        <v>851</v>
      </c>
      <c r="G79" t="s">
        <v>1977</v>
      </c>
      <c r="H79">
        <v>2260004026</v>
      </c>
      <c r="I79" t="s">
        <v>1978</v>
      </c>
      <c r="J79" t="s">
        <v>1943</v>
      </c>
      <c r="K79" t="s">
        <v>1944</v>
      </c>
      <c r="L79" t="s">
        <v>1986</v>
      </c>
      <c r="M79" s="114">
        <v>0.33535745430344799</v>
      </c>
      <c r="N79" s="114">
        <v>1.31647284142673E-2</v>
      </c>
      <c r="O79" s="114">
        <v>1.30609351396561</v>
      </c>
    </row>
    <row r="80" spans="1:15" hidden="1" outlineLevel="2" x14ac:dyDescent="0.25">
      <c r="A80">
        <v>2017</v>
      </c>
      <c r="B80">
        <v>7</v>
      </c>
      <c r="C80" t="s">
        <v>856</v>
      </c>
      <c r="D80">
        <v>24003</v>
      </c>
      <c r="E80" t="s">
        <v>516</v>
      </c>
      <c r="F80" t="s">
        <v>851</v>
      </c>
      <c r="G80" t="s">
        <v>1977</v>
      </c>
      <c r="H80">
        <v>2260004030</v>
      </c>
      <c r="I80" t="s">
        <v>1978</v>
      </c>
      <c r="J80" t="s">
        <v>1943</v>
      </c>
      <c r="K80" t="s">
        <v>1944</v>
      </c>
      <c r="L80" t="s">
        <v>1987</v>
      </c>
      <c r="M80" s="114">
        <v>4.5957131573231898E-2</v>
      </c>
      <c r="N80" s="114">
        <v>1.9819729495793598E-3</v>
      </c>
      <c r="O80" s="114">
        <v>0.17328982800245299</v>
      </c>
    </row>
    <row r="81" spans="1:15" hidden="1" outlineLevel="2" x14ac:dyDescent="0.25">
      <c r="A81">
        <v>2017</v>
      </c>
      <c r="B81">
        <v>7</v>
      </c>
      <c r="C81" t="s">
        <v>856</v>
      </c>
      <c r="D81">
        <v>24003</v>
      </c>
      <c r="E81" t="s">
        <v>516</v>
      </c>
      <c r="F81" t="s">
        <v>851</v>
      </c>
      <c r="G81" t="s">
        <v>1977</v>
      </c>
      <c r="H81">
        <v>2260004031</v>
      </c>
      <c r="I81" t="s">
        <v>1978</v>
      </c>
      <c r="J81" t="s">
        <v>1943</v>
      </c>
      <c r="K81" t="s">
        <v>1944</v>
      </c>
      <c r="L81" t="s">
        <v>1945</v>
      </c>
      <c r="M81" s="114">
        <v>0.33517730126277501</v>
      </c>
      <c r="N81" s="114">
        <v>1.2204759754240501E-2</v>
      </c>
      <c r="O81" s="114">
        <v>1.4554231762886001</v>
      </c>
    </row>
    <row r="82" spans="1:15" hidden="1" outlineLevel="2" x14ac:dyDescent="0.25">
      <c r="A82">
        <v>2017</v>
      </c>
      <c r="B82">
        <v>7</v>
      </c>
      <c r="C82" t="s">
        <v>856</v>
      </c>
      <c r="D82">
        <v>24003</v>
      </c>
      <c r="E82" t="s">
        <v>516</v>
      </c>
      <c r="F82" t="s">
        <v>851</v>
      </c>
      <c r="G82" t="s">
        <v>1977</v>
      </c>
      <c r="H82">
        <v>2260004035</v>
      </c>
      <c r="I82" t="s">
        <v>1978</v>
      </c>
      <c r="J82" t="s">
        <v>1943</v>
      </c>
      <c r="K82" t="s">
        <v>1944</v>
      </c>
      <c r="L82" t="s">
        <v>1988</v>
      </c>
      <c r="M82" s="114">
        <v>2.7711536386050301E-3</v>
      </c>
      <c r="N82" s="114">
        <v>0</v>
      </c>
      <c r="O82" s="114">
        <v>0</v>
      </c>
    </row>
    <row r="83" spans="1:15" hidden="1" outlineLevel="2" x14ac:dyDescent="0.25">
      <c r="A83">
        <v>2017</v>
      </c>
      <c r="B83">
        <v>7</v>
      </c>
      <c r="C83" t="s">
        <v>856</v>
      </c>
      <c r="D83">
        <v>24003</v>
      </c>
      <c r="E83" t="s">
        <v>516</v>
      </c>
      <c r="F83" t="s">
        <v>851</v>
      </c>
      <c r="G83" t="s">
        <v>1977</v>
      </c>
      <c r="H83">
        <v>2260004036</v>
      </c>
      <c r="I83" t="s">
        <v>1978</v>
      </c>
      <c r="J83" t="s">
        <v>1943</v>
      </c>
      <c r="K83" t="s">
        <v>1944</v>
      </c>
      <c r="L83" t="s">
        <v>1946</v>
      </c>
      <c r="M83" s="114">
        <v>7.9266397005994804E-4</v>
      </c>
      <c r="N83" s="114">
        <v>0</v>
      </c>
      <c r="O83" s="114">
        <v>0</v>
      </c>
    </row>
    <row r="84" spans="1:15" hidden="1" outlineLevel="2" x14ac:dyDescent="0.25">
      <c r="A84">
        <v>2017</v>
      </c>
      <c r="B84">
        <v>7</v>
      </c>
      <c r="C84" t="s">
        <v>856</v>
      </c>
      <c r="D84">
        <v>24003</v>
      </c>
      <c r="E84" t="s">
        <v>516</v>
      </c>
      <c r="F84" t="s">
        <v>851</v>
      </c>
      <c r="G84" t="s">
        <v>1977</v>
      </c>
      <c r="H84">
        <v>2260004071</v>
      </c>
      <c r="I84" t="s">
        <v>1978</v>
      </c>
      <c r="J84" t="s">
        <v>1943</v>
      </c>
      <c r="K84" t="s">
        <v>1944</v>
      </c>
      <c r="L84" t="s">
        <v>1950</v>
      </c>
      <c r="M84" s="114">
        <v>1.2479936039244699E-4</v>
      </c>
      <c r="N84" s="114">
        <v>6.5707506564649504E-6</v>
      </c>
      <c r="O84" s="114">
        <v>6.0228003712836696E-4</v>
      </c>
    </row>
    <row r="85" spans="1:15" hidden="1" outlineLevel="2" x14ac:dyDescent="0.25">
      <c r="A85">
        <v>2017</v>
      </c>
      <c r="B85">
        <v>7</v>
      </c>
      <c r="C85" t="s">
        <v>856</v>
      </c>
      <c r="D85">
        <v>24003</v>
      </c>
      <c r="E85" t="s">
        <v>516</v>
      </c>
      <c r="F85" t="s">
        <v>851</v>
      </c>
      <c r="G85" t="s">
        <v>1977</v>
      </c>
      <c r="H85">
        <v>2260005035</v>
      </c>
      <c r="I85" t="s">
        <v>1978</v>
      </c>
      <c r="J85" t="s">
        <v>1952</v>
      </c>
      <c r="K85" t="s">
        <v>1953</v>
      </c>
      <c r="L85" t="s">
        <v>1958</v>
      </c>
      <c r="M85" s="114">
        <v>2.4722196796389499E-5</v>
      </c>
      <c r="N85" s="114">
        <v>1.2878128643478699E-6</v>
      </c>
      <c r="O85" s="114">
        <v>1.02504822280025E-4</v>
      </c>
    </row>
    <row r="86" spans="1:15" hidden="1" outlineLevel="2" x14ac:dyDescent="0.25">
      <c r="A86">
        <v>2017</v>
      </c>
      <c r="B86">
        <v>7</v>
      </c>
      <c r="C86" t="s">
        <v>856</v>
      </c>
      <c r="D86">
        <v>24003</v>
      </c>
      <c r="E86" t="s">
        <v>516</v>
      </c>
      <c r="F86" t="s">
        <v>851</v>
      </c>
      <c r="G86" t="s">
        <v>1977</v>
      </c>
      <c r="H86">
        <v>2260006005</v>
      </c>
      <c r="I86" t="s">
        <v>1978</v>
      </c>
      <c r="J86" t="s">
        <v>1963</v>
      </c>
      <c r="K86" t="s">
        <v>1964</v>
      </c>
      <c r="L86" t="s">
        <v>1274</v>
      </c>
      <c r="M86" s="114">
        <v>4.4821531089382898E-3</v>
      </c>
      <c r="N86" s="114">
        <v>1.7135238886112301E-4</v>
      </c>
      <c r="O86" s="114">
        <v>1.5744556672871099E-2</v>
      </c>
    </row>
    <row r="87" spans="1:15" hidden="1" outlineLevel="2" x14ac:dyDescent="0.25">
      <c r="A87">
        <v>2017</v>
      </c>
      <c r="B87">
        <v>7</v>
      </c>
      <c r="C87" t="s">
        <v>856</v>
      </c>
      <c r="D87">
        <v>24003</v>
      </c>
      <c r="E87" t="s">
        <v>516</v>
      </c>
      <c r="F87" t="s">
        <v>851</v>
      </c>
      <c r="G87" t="s">
        <v>1977</v>
      </c>
      <c r="H87">
        <v>2260006010</v>
      </c>
      <c r="I87" t="s">
        <v>1978</v>
      </c>
      <c r="J87" t="s">
        <v>1963</v>
      </c>
      <c r="K87" t="s">
        <v>1964</v>
      </c>
      <c r="L87" t="s">
        <v>1965</v>
      </c>
      <c r="M87" s="114">
        <v>3.1587155333227201E-2</v>
      </c>
      <c r="N87" s="114">
        <v>1.1677883885567999E-3</v>
      </c>
      <c r="O87" s="114">
        <v>0.10222254879772701</v>
      </c>
    </row>
    <row r="88" spans="1:15" hidden="1" outlineLevel="2" x14ac:dyDescent="0.25">
      <c r="A88">
        <v>2017</v>
      </c>
      <c r="B88">
        <v>7</v>
      </c>
      <c r="C88" t="s">
        <v>856</v>
      </c>
      <c r="D88">
        <v>24003</v>
      </c>
      <c r="E88" t="s">
        <v>516</v>
      </c>
      <c r="F88" t="s">
        <v>851</v>
      </c>
      <c r="G88" t="s">
        <v>1977</v>
      </c>
      <c r="H88">
        <v>2260006015</v>
      </c>
      <c r="I88" t="s">
        <v>1978</v>
      </c>
      <c r="J88" t="s">
        <v>1963</v>
      </c>
      <c r="K88" t="s">
        <v>1964</v>
      </c>
      <c r="L88" t="s">
        <v>1966</v>
      </c>
      <c r="M88" s="114">
        <v>1.0629708882326001E-5</v>
      </c>
      <c r="N88" s="114">
        <v>4.01203074318346E-7</v>
      </c>
      <c r="O88" s="114">
        <v>3.9171596199594198E-5</v>
      </c>
    </row>
    <row r="89" spans="1:15" hidden="1" outlineLevel="2" x14ac:dyDescent="0.25">
      <c r="A89">
        <v>2017</v>
      </c>
      <c r="B89">
        <v>7</v>
      </c>
      <c r="C89" t="s">
        <v>856</v>
      </c>
      <c r="D89">
        <v>24003</v>
      </c>
      <c r="E89" t="s">
        <v>516</v>
      </c>
      <c r="F89" t="s">
        <v>851</v>
      </c>
      <c r="G89" t="s">
        <v>1977</v>
      </c>
      <c r="H89">
        <v>2260006035</v>
      </c>
      <c r="I89" t="s">
        <v>1978</v>
      </c>
      <c r="J89" t="s">
        <v>1963</v>
      </c>
      <c r="K89" t="s">
        <v>1964</v>
      </c>
      <c r="L89" t="s">
        <v>1969</v>
      </c>
      <c r="M89" s="114">
        <v>1.9402950511615601E-4</v>
      </c>
      <c r="N89" s="114">
        <v>6.9982476134100597E-6</v>
      </c>
      <c r="O89" s="114">
        <v>6.8327643384691295E-4</v>
      </c>
    </row>
    <row r="90" spans="1:15" hidden="1" outlineLevel="2" x14ac:dyDescent="0.25">
      <c r="A90">
        <v>2017</v>
      </c>
      <c r="B90">
        <v>7</v>
      </c>
      <c r="C90" t="s">
        <v>856</v>
      </c>
      <c r="D90">
        <v>24003</v>
      </c>
      <c r="E90" t="s">
        <v>516</v>
      </c>
      <c r="F90" t="s">
        <v>851</v>
      </c>
      <c r="G90" t="s">
        <v>1977</v>
      </c>
      <c r="H90">
        <v>2260007005</v>
      </c>
      <c r="I90" t="s">
        <v>1978</v>
      </c>
      <c r="J90" t="s">
        <v>1970</v>
      </c>
      <c r="K90" t="s">
        <v>697</v>
      </c>
      <c r="L90" t="s">
        <v>1989</v>
      </c>
      <c r="M90" s="114">
        <v>2.4659672916698102E-3</v>
      </c>
      <c r="N90" s="114">
        <v>5.5117430747486698E-5</v>
      </c>
      <c r="O90" s="114">
        <v>9.5941757317632402E-3</v>
      </c>
    </row>
    <row r="91" spans="1:15" hidden="1" outlineLevel="2" x14ac:dyDescent="0.25">
      <c r="A91">
        <v>2017</v>
      </c>
      <c r="B91">
        <v>7</v>
      </c>
      <c r="C91" t="s">
        <v>856</v>
      </c>
      <c r="D91">
        <v>24003</v>
      </c>
      <c r="E91" t="s">
        <v>516</v>
      </c>
      <c r="F91" t="s">
        <v>851</v>
      </c>
      <c r="G91" t="s">
        <v>1977</v>
      </c>
      <c r="H91">
        <v>2265001010</v>
      </c>
      <c r="I91" t="s">
        <v>1990</v>
      </c>
      <c r="J91" t="s">
        <v>1917</v>
      </c>
      <c r="K91" t="s">
        <v>695</v>
      </c>
      <c r="L91" t="s">
        <v>1979</v>
      </c>
      <c r="M91" s="114">
        <v>1.13581525365589E-2</v>
      </c>
      <c r="N91" s="114">
        <v>1.6416537691839E-3</v>
      </c>
      <c r="O91" s="114">
        <v>0.104376725852489</v>
      </c>
    </row>
    <row r="92" spans="1:15" hidden="1" outlineLevel="2" x14ac:dyDescent="0.25">
      <c r="A92">
        <v>2017</v>
      </c>
      <c r="B92">
        <v>7</v>
      </c>
      <c r="C92" t="s">
        <v>856</v>
      </c>
      <c r="D92">
        <v>24003</v>
      </c>
      <c r="E92" t="s">
        <v>516</v>
      </c>
      <c r="F92" t="s">
        <v>851</v>
      </c>
      <c r="G92" t="s">
        <v>1977</v>
      </c>
      <c r="H92">
        <v>2265001030</v>
      </c>
      <c r="I92" t="s">
        <v>1990</v>
      </c>
      <c r="J92" t="s">
        <v>1917</v>
      </c>
      <c r="K92" t="s">
        <v>695</v>
      </c>
      <c r="L92" t="s">
        <v>1980</v>
      </c>
      <c r="M92" s="114">
        <v>0.116424535401165</v>
      </c>
      <c r="N92" s="114">
        <v>1.2039325665682599E-2</v>
      </c>
      <c r="O92" s="114">
        <v>1.20864289999008</v>
      </c>
    </row>
    <row r="93" spans="1:15" hidden="1" outlineLevel="2" x14ac:dyDescent="0.25">
      <c r="A93">
        <v>2017</v>
      </c>
      <c r="B93">
        <v>7</v>
      </c>
      <c r="C93" t="s">
        <v>856</v>
      </c>
      <c r="D93">
        <v>24003</v>
      </c>
      <c r="E93" t="s">
        <v>516</v>
      </c>
      <c r="F93" t="s">
        <v>851</v>
      </c>
      <c r="G93" t="s">
        <v>1977</v>
      </c>
      <c r="H93">
        <v>2265001050</v>
      </c>
      <c r="I93" t="s">
        <v>1990</v>
      </c>
      <c r="J93" t="s">
        <v>1917</v>
      </c>
      <c r="K93" t="s">
        <v>695</v>
      </c>
      <c r="L93" t="s">
        <v>1991</v>
      </c>
      <c r="M93" s="114">
        <v>1.99545832697368E-2</v>
      </c>
      <c r="N93" s="114">
        <v>6.5412649419158697E-3</v>
      </c>
      <c r="O93" s="114">
        <v>0.99520683288574197</v>
      </c>
    </row>
    <row r="94" spans="1:15" hidden="1" outlineLevel="2" x14ac:dyDescent="0.25">
      <c r="A94">
        <v>2017</v>
      </c>
      <c r="B94">
        <v>7</v>
      </c>
      <c r="C94" t="s">
        <v>856</v>
      </c>
      <c r="D94">
        <v>24003</v>
      </c>
      <c r="E94" t="s">
        <v>516</v>
      </c>
      <c r="F94" t="s">
        <v>851</v>
      </c>
      <c r="G94" t="s">
        <v>1977</v>
      </c>
      <c r="H94">
        <v>2265001060</v>
      </c>
      <c r="I94" t="s">
        <v>1990</v>
      </c>
      <c r="J94" t="s">
        <v>1917</v>
      </c>
      <c r="K94" t="s">
        <v>695</v>
      </c>
      <c r="L94" t="s">
        <v>1918</v>
      </c>
      <c r="M94" s="114">
        <v>1.0538469472521701E-2</v>
      </c>
      <c r="N94" s="114">
        <v>3.2961629331111899E-3</v>
      </c>
      <c r="O94" s="114">
        <v>0.30297499895095797</v>
      </c>
    </row>
    <row r="95" spans="1:15" hidden="1" outlineLevel="2" x14ac:dyDescent="0.25">
      <c r="A95">
        <v>2017</v>
      </c>
      <c r="B95">
        <v>7</v>
      </c>
      <c r="C95" t="s">
        <v>856</v>
      </c>
      <c r="D95">
        <v>24003</v>
      </c>
      <c r="E95" t="s">
        <v>516</v>
      </c>
      <c r="F95" t="s">
        <v>851</v>
      </c>
      <c r="G95" t="s">
        <v>1977</v>
      </c>
      <c r="H95">
        <v>2265002003</v>
      </c>
      <c r="I95" t="s">
        <v>1990</v>
      </c>
      <c r="J95" t="s">
        <v>1919</v>
      </c>
      <c r="K95" t="s">
        <v>1920</v>
      </c>
      <c r="L95" t="s">
        <v>1921</v>
      </c>
      <c r="M95" s="114">
        <v>5.6518559011919901E-4</v>
      </c>
      <c r="N95" s="114">
        <v>2.5851557438727501E-4</v>
      </c>
      <c r="O95" s="114">
        <v>2.80350442044437E-2</v>
      </c>
    </row>
    <row r="96" spans="1:15" hidden="1" outlineLevel="2" x14ac:dyDescent="0.25">
      <c r="A96">
        <v>2017</v>
      </c>
      <c r="B96">
        <v>7</v>
      </c>
      <c r="C96" t="s">
        <v>856</v>
      </c>
      <c r="D96">
        <v>24003</v>
      </c>
      <c r="E96" t="s">
        <v>516</v>
      </c>
      <c r="F96" t="s">
        <v>851</v>
      </c>
      <c r="G96" t="s">
        <v>1977</v>
      </c>
      <c r="H96">
        <v>2265002006</v>
      </c>
      <c r="I96" t="s">
        <v>1990</v>
      </c>
      <c r="J96" t="s">
        <v>1919</v>
      </c>
      <c r="K96" t="s">
        <v>1920</v>
      </c>
      <c r="L96" t="s">
        <v>1922</v>
      </c>
      <c r="M96" s="114">
        <v>5.3001845383704398E-6</v>
      </c>
      <c r="N96" s="114">
        <v>1.62192023367425E-6</v>
      </c>
      <c r="O96" s="114">
        <v>2.4891684370231798E-4</v>
      </c>
    </row>
    <row r="97" spans="1:15" hidden="1" outlineLevel="2" x14ac:dyDescent="0.25">
      <c r="A97">
        <v>2017</v>
      </c>
      <c r="B97">
        <v>7</v>
      </c>
      <c r="C97" t="s">
        <v>856</v>
      </c>
      <c r="D97">
        <v>24003</v>
      </c>
      <c r="E97" t="s">
        <v>516</v>
      </c>
      <c r="F97" t="s">
        <v>851</v>
      </c>
      <c r="G97" t="s">
        <v>1977</v>
      </c>
      <c r="H97">
        <v>2265002009</v>
      </c>
      <c r="I97" t="s">
        <v>1990</v>
      </c>
      <c r="J97" t="s">
        <v>1919</v>
      </c>
      <c r="K97" t="s">
        <v>1920</v>
      </c>
      <c r="L97" t="s">
        <v>1923</v>
      </c>
      <c r="M97" s="114">
        <v>1.4137404380107901E-3</v>
      </c>
      <c r="N97" s="114">
        <v>4.0445270133204802E-4</v>
      </c>
      <c r="O97" s="114">
        <v>4.8486170358955902E-2</v>
      </c>
    </row>
    <row r="98" spans="1:15" hidden="1" outlineLevel="2" x14ac:dyDescent="0.25">
      <c r="A98">
        <v>2017</v>
      </c>
      <c r="B98">
        <v>7</v>
      </c>
      <c r="C98" t="s">
        <v>856</v>
      </c>
      <c r="D98">
        <v>24003</v>
      </c>
      <c r="E98" t="s">
        <v>516</v>
      </c>
      <c r="F98" t="s">
        <v>851</v>
      </c>
      <c r="G98" t="s">
        <v>1977</v>
      </c>
      <c r="H98">
        <v>2265002015</v>
      </c>
      <c r="I98" t="s">
        <v>1990</v>
      </c>
      <c r="J98" t="s">
        <v>1919</v>
      </c>
      <c r="K98" t="s">
        <v>1920</v>
      </c>
      <c r="L98" t="s">
        <v>1924</v>
      </c>
      <c r="M98" s="114">
        <v>9.6521269713889502E-4</v>
      </c>
      <c r="N98" s="114">
        <v>3.8762778422096701E-4</v>
      </c>
      <c r="O98" s="114">
        <v>5.0293404608964899E-2</v>
      </c>
    </row>
    <row r="99" spans="1:15" hidden="1" outlineLevel="2" x14ac:dyDescent="0.25">
      <c r="A99">
        <v>2017</v>
      </c>
      <c r="B99">
        <v>7</v>
      </c>
      <c r="C99" t="s">
        <v>856</v>
      </c>
      <c r="D99">
        <v>24003</v>
      </c>
      <c r="E99" t="s">
        <v>516</v>
      </c>
      <c r="F99" t="s">
        <v>851</v>
      </c>
      <c r="G99" t="s">
        <v>1977</v>
      </c>
      <c r="H99">
        <v>2265002021</v>
      </c>
      <c r="I99" t="s">
        <v>1990</v>
      </c>
      <c r="J99" t="s">
        <v>1919</v>
      </c>
      <c r="K99" t="s">
        <v>1920</v>
      </c>
      <c r="L99" t="s">
        <v>1926</v>
      </c>
      <c r="M99" s="114">
        <v>2.5693431848594602E-3</v>
      </c>
      <c r="N99" s="114">
        <v>8.21274545160122E-4</v>
      </c>
      <c r="O99" s="114">
        <v>0.106723135337234</v>
      </c>
    </row>
    <row r="100" spans="1:15" hidden="1" outlineLevel="2" x14ac:dyDescent="0.25">
      <c r="A100">
        <v>2017</v>
      </c>
      <c r="B100">
        <v>7</v>
      </c>
      <c r="C100" t="s">
        <v>856</v>
      </c>
      <c r="D100">
        <v>24003</v>
      </c>
      <c r="E100" t="s">
        <v>516</v>
      </c>
      <c r="F100" t="s">
        <v>851</v>
      </c>
      <c r="G100" t="s">
        <v>1977</v>
      </c>
      <c r="H100">
        <v>2265002024</v>
      </c>
      <c r="I100" t="s">
        <v>1990</v>
      </c>
      <c r="J100" t="s">
        <v>1919</v>
      </c>
      <c r="K100" t="s">
        <v>1920</v>
      </c>
      <c r="L100" t="s">
        <v>1927</v>
      </c>
      <c r="M100" s="114">
        <v>1.0142303756879301E-3</v>
      </c>
      <c r="N100" s="114">
        <v>3.2851735159056299E-4</v>
      </c>
      <c r="O100" s="114">
        <v>4.5599752105772502E-2</v>
      </c>
    </row>
    <row r="101" spans="1:15" hidden="1" outlineLevel="2" x14ac:dyDescent="0.25">
      <c r="A101">
        <v>2017</v>
      </c>
      <c r="B101">
        <v>7</v>
      </c>
      <c r="C101" t="s">
        <v>856</v>
      </c>
      <c r="D101">
        <v>24003</v>
      </c>
      <c r="E101" t="s">
        <v>516</v>
      </c>
      <c r="F101" t="s">
        <v>851</v>
      </c>
      <c r="G101" t="s">
        <v>1977</v>
      </c>
      <c r="H101">
        <v>2265002027</v>
      </c>
      <c r="I101" t="s">
        <v>1990</v>
      </c>
      <c r="J101" t="s">
        <v>1919</v>
      </c>
      <c r="K101" t="s">
        <v>1920</v>
      </c>
      <c r="L101" t="s">
        <v>1928</v>
      </c>
      <c r="M101" s="114">
        <v>5.1048699397426797E-5</v>
      </c>
      <c r="N101" s="114">
        <v>1.6962128938757801E-5</v>
      </c>
      <c r="O101" s="114">
        <v>2.2317191760521399E-3</v>
      </c>
    </row>
    <row r="102" spans="1:15" hidden="1" outlineLevel="2" x14ac:dyDescent="0.25">
      <c r="A102">
        <v>2017</v>
      </c>
      <c r="B102">
        <v>7</v>
      </c>
      <c r="C102" t="s">
        <v>856</v>
      </c>
      <c r="D102">
        <v>24003</v>
      </c>
      <c r="E102" t="s">
        <v>516</v>
      </c>
      <c r="F102" t="s">
        <v>851</v>
      </c>
      <c r="G102" t="s">
        <v>1977</v>
      </c>
      <c r="H102">
        <v>2265002030</v>
      </c>
      <c r="I102" t="s">
        <v>1990</v>
      </c>
      <c r="J102" t="s">
        <v>1919</v>
      </c>
      <c r="K102" t="s">
        <v>1920</v>
      </c>
      <c r="L102" t="s">
        <v>1929</v>
      </c>
      <c r="M102" s="114">
        <v>1.83170577429337E-3</v>
      </c>
      <c r="N102" s="114">
        <v>8.19041073555127E-4</v>
      </c>
      <c r="O102" s="114">
        <v>8.2103809341788306E-2</v>
      </c>
    </row>
    <row r="103" spans="1:15" hidden="1" outlineLevel="2" x14ac:dyDescent="0.25">
      <c r="A103">
        <v>2017</v>
      </c>
      <c r="B103">
        <v>7</v>
      </c>
      <c r="C103" t="s">
        <v>856</v>
      </c>
      <c r="D103">
        <v>24003</v>
      </c>
      <c r="E103" t="s">
        <v>516</v>
      </c>
      <c r="F103" t="s">
        <v>851</v>
      </c>
      <c r="G103" t="s">
        <v>1977</v>
      </c>
      <c r="H103">
        <v>2265002033</v>
      </c>
      <c r="I103" t="s">
        <v>1990</v>
      </c>
      <c r="J103" t="s">
        <v>1919</v>
      </c>
      <c r="K103" t="s">
        <v>1920</v>
      </c>
      <c r="L103" t="s">
        <v>1930</v>
      </c>
      <c r="M103" s="114">
        <v>9.9154574718340904E-4</v>
      </c>
      <c r="N103" s="114">
        <v>6.4068015490192898E-4</v>
      </c>
      <c r="O103" s="114">
        <v>2.63552092947066E-2</v>
      </c>
    </row>
    <row r="104" spans="1:15" hidden="1" outlineLevel="2" x14ac:dyDescent="0.25">
      <c r="A104">
        <v>2017</v>
      </c>
      <c r="B104">
        <v>7</v>
      </c>
      <c r="C104" t="s">
        <v>856</v>
      </c>
      <c r="D104">
        <v>24003</v>
      </c>
      <c r="E104" t="s">
        <v>516</v>
      </c>
      <c r="F104" t="s">
        <v>851</v>
      </c>
      <c r="G104" t="s">
        <v>1977</v>
      </c>
      <c r="H104">
        <v>2265002039</v>
      </c>
      <c r="I104" t="s">
        <v>1990</v>
      </c>
      <c r="J104" t="s">
        <v>1919</v>
      </c>
      <c r="K104" t="s">
        <v>1920</v>
      </c>
      <c r="L104" t="s">
        <v>1932</v>
      </c>
      <c r="M104" s="114">
        <v>3.9254868327134301E-3</v>
      </c>
      <c r="N104" s="114">
        <v>1.42915503238328E-3</v>
      </c>
      <c r="O104" s="114">
        <v>0.204305604100227</v>
      </c>
    </row>
    <row r="105" spans="1:15" hidden="1" outlineLevel="2" x14ac:dyDescent="0.25">
      <c r="A105">
        <v>2017</v>
      </c>
      <c r="B105">
        <v>7</v>
      </c>
      <c r="C105" t="s">
        <v>856</v>
      </c>
      <c r="D105">
        <v>24003</v>
      </c>
      <c r="E105" t="s">
        <v>516</v>
      </c>
      <c r="F105" t="s">
        <v>851</v>
      </c>
      <c r="G105" t="s">
        <v>1977</v>
      </c>
      <c r="H105">
        <v>2265002042</v>
      </c>
      <c r="I105" t="s">
        <v>1990</v>
      </c>
      <c r="J105" t="s">
        <v>1919</v>
      </c>
      <c r="K105" t="s">
        <v>1920</v>
      </c>
      <c r="L105" t="s">
        <v>1933</v>
      </c>
      <c r="M105" s="114">
        <v>3.0994462654234702E-3</v>
      </c>
      <c r="N105" s="114">
        <v>7.4090038833674E-4</v>
      </c>
      <c r="O105" s="114">
        <v>9.5339443534612697E-2</v>
      </c>
    </row>
    <row r="106" spans="1:15" hidden="1" outlineLevel="2" x14ac:dyDescent="0.25">
      <c r="A106">
        <v>2017</v>
      </c>
      <c r="B106">
        <v>7</v>
      </c>
      <c r="C106" t="s">
        <v>856</v>
      </c>
      <c r="D106">
        <v>24003</v>
      </c>
      <c r="E106" t="s">
        <v>516</v>
      </c>
      <c r="F106" t="s">
        <v>851</v>
      </c>
      <c r="G106" t="s">
        <v>1977</v>
      </c>
      <c r="H106">
        <v>2265002045</v>
      </c>
      <c r="I106" t="s">
        <v>1990</v>
      </c>
      <c r="J106" t="s">
        <v>1919</v>
      </c>
      <c r="K106" t="s">
        <v>1920</v>
      </c>
      <c r="L106" t="s">
        <v>1282</v>
      </c>
      <c r="M106" s="114">
        <v>1.5985584586530901E-4</v>
      </c>
      <c r="N106" s="114">
        <v>2.32074435189134E-4</v>
      </c>
      <c r="O106" s="114">
        <v>4.3941645999439104E-3</v>
      </c>
    </row>
    <row r="107" spans="1:15" hidden="1" outlineLevel="2" x14ac:dyDescent="0.25">
      <c r="A107">
        <v>2017</v>
      </c>
      <c r="B107">
        <v>7</v>
      </c>
      <c r="C107" t="s">
        <v>856</v>
      </c>
      <c r="D107">
        <v>24003</v>
      </c>
      <c r="E107" t="s">
        <v>516</v>
      </c>
      <c r="F107" t="s">
        <v>851</v>
      </c>
      <c r="G107" t="s">
        <v>1977</v>
      </c>
      <c r="H107">
        <v>2265002054</v>
      </c>
      <c r="I107" t="s">
        <v>1990</v>
      </c>
      <c r="J107" t="s">
        <v>1919</v>
      </c>
      <c r="K107" t="s">
        <v>1920</v>
      </c>
      <c r="L107" t="s">
        <v>1935</v>
      </c>
      <c r="M107" s="114">
        <v>2.7448737247937099E-4</v>
      </c>
      <c r="N107" s="114">
        <v>1.16691573566641E-4</v>
      </c>
      <c r="O107" s="114">
        <v>1.2614720501005599E-2</v>
      </c>
    </row>
    <row r="108" spans="1:15" hidden="1" outlineLevel="2" x14ac:dyDescent="0.25">
      <c r="A108">
        <v>2017</v>
      </c>
      <c r="B108">
        <v>7</v>
      </c>
      <c r="C108" t="s">
        <v>856</v>
      </c>
      <c r="D108">
        <v>24003</v>
      </c>
      <c r="E108" t="s">
        <v>516</v>
      </c>
      <c r="F108" t="s">
        <v>851</v>
      </c>
      <c r="G108" t="s">
        <v>1977</v>
      </c>
      <c r="H108">
        <v>2265002057</v>
      </c>
      <c r="I108" t="s">
        <v>1990</v>
      </c>
      <c r="J108" t="s">
        <v>1919</v>
      </c>
      <c r="K108" t="s">
        <v>1920</v>
      </c>
      <c r="L108" t="s">
        <v>1936</v>
      </c>
      <c r="M108" s="114">
        <v>1.1483954972302301E-4</v>
      </c>
      <c r="N108" s="114">
        <v>2.0280851458665E-4</v>
      </c>
      <c r="O108" s="114">
        <v>3.05322714848444E-3</v>
      </c>
    </row>
    <row r="109" spans="1:15" hidden="1" outlineLevel="2" x14ac:dyDescent="0.25">
      <c r="A109">
        <v>2017</v>
      </c>
      <c r="B109">
        <v>7</v>
      </c>
      <c r="C109" t="s">
        <v>856</v>
      </c>
      <c r="D109">
        <v>24003</v>
      </c>
      <c r="E109" t="s">
        <v>516</v>
      </c>
      <c r="F109" t="s">
        <v>851</v>
      </c>
      <c r="G109" t="s">
        <v>1977</v>
      </c>
      <c r="H109">
        <v>2265002060</v>
      </c>
      <c r="I109" t="s">
        <v>1990</v>
      </c>
      <c r="J109" t="s">
        <v>1919</v>
      </c>
      <c r="K109" t="s">
        <v>1920</v>
      </c>
      <c r="L109" t="s">
        <v>1283</v>
      </c>
      <c r="M109" s="114">
        <v>1.00369840723147E-4</v>
      </c>
      <c r="N109" s="114">
        <v>2.28430020797532E-4</v>
      </c>
      <c r="O109" s="114">
        <v>2.8921231860294899E-3</v>
      </c>
    </row>
    <row r="110" spans="1:15" hidden="1" outlineLevel="2" x14ac:dyDescent="0.25">
      <c r="A110">
        <v>2017</v>
      </c>
      <c r="B110">
        <v>7</v>
      </c>
      <c r="C110" t="s">
        <v>856</v>
      </c>
      <c r="D110">
        <v>24003</v>
      </c>
      <c r="E110" t="s">
        <v>516</v>
      </c>
      <c r="F110" t="s">
        <v>851</v>
      </c>
      <c r="G110" t="s">
        <v>1977</v>
      </c>
      <c r="H110">
        <v>2265002066</v>
      </c>
      <c r="I110" t="s">
        <v>1990</v>
      </c>
      <c r="J110" t="s">
        <v>1919</v>
      </c>
      <c r="K110" t="s">
        <v>1920</v>
      </c>
      <c r="L110" t="s">
        <v>1278</v>
      </c>
      <c r="M110" s="114">
        <v>1.2417889703879601E-3</v>
      </c>
      <c r="N110" s="114">
        <v>4.5544567547040098E-4</v>
      </c>
      <c r="O110" s="114">
        <v>6.8695406429469599E-2</v>
      </c>
    </row>
    <row r="111" spans="1:15" hidden="1" outlineLevel="2" x14ac:dyDescent="0.25">
      <c r="A111">
        <v>2017</v>
      </c>
      <c r="B111">
        <v>7</v>
      </c>
      <c r="C111" t="s">
        <v>856</v>
      </c>
      <c r="D111">
        <v>24003</v>
      </c>
      <c r="E111" t="s">
        <v>516</v>
      </c>
      <c r="F111" t="s">
        <v>851</v>
      </c>
      <c r="G111" t="s">
        <v>1977</v>
      </c>
      <c r="H111">
        <v>2265002072</v>
      </c>
      <c r="I111" t="s">
        <v>1990</v>
      </c>
      <c r="J111" t="s">
        <v>1919</v>
      </c>
      <c r="K111" t="s">
        <v>1920</v>
      </c>
      <c r="L111" t="s">
        <v>1279</v>
      </c>
      <c r="M111" s="114">
        <v>9.1696720710388003E-4</v>
      </c>
      <c r="N111" s="114">
        <v>9.4982679001987002E-4</v>
      </c>
      <c r="O111" s="114">
        <v>3.42094991356134E-2</v>
      </c>
    </row>
    <row r="112" spans="1:15" hidden="1" outlineLevel="2" x14ac:dyDescent="0.25">
      <c r="A112">
        <v>2017</v>
      </c>
      <c r="B112">
        <v>7</v>
      </c>
      <c r="C112" t="s">
        <v>856</v>
      </c>
      <c r="D112">
        <v>24003</v>
      </c>
      <c r="E112" t="s">
        <v>516</v>
      </c>
      <c r="F112" t="s">
        <v>851</v>
      </c>
      <c r="G112" t="s">
        <v>1977</v>
      </c>
      <c r="H112">
        <v>2265002078</v>
      </c>
      <c r="I112" t="s">
        <v>1990</v>
      </c>
      <c r="J112" t="s">
        <v>1919</v>
      </c>
      <c r="K112" t="s">
        <v>1920</v>
      </c>
      <c r="L112" t="s">
        <v>1939</v>
      </c>
      <c r="M112" s="114">
        <v>5.6900721187958002E-4</v>
      </c>
      <c r="N112" s="114">
        <v>1.5126030848478E-4</v>
      </c>
      <c r="O112" s="114">
        <v>1.6639535082504198E-2</v>
      </c>
    </row>
    <row r="113" spans="1:15" hidden="1" outlineLevel="2" x14ac:dyDescent="0.25">
      <c r="A113">
        <v>2017</v>
      </c>
      <c r="B113">
        <v>7</v>
      </c>
      <c r="C113" t="s">
        <v>856</v>
      </c>
      <c r="D113">
        <v>24003</v>
      </c>
      <c r="E113" t="s">
        <v>516</v>
      </c>
      <c r="F113" t="s">
        <v>851</v>
      </c>
      <c r="G113" t="s">
        <v>1977</v>
      </c>
      <c r="H113">
        <v>2265002081</v>
      </c>
      <c r="I113" t="s">
        <v>1990</v>
      </c>
      <c r="J113" t="s">
        <v>1919</v>
      </c>
      <c r="K113" t="s">
        <v>1920</v>
      </c>
      <c r="L113" t="s">
        <v>1940</v>
      </c>
      <c r="M113" s="114">
        <v>2.85341672607409E-4</v>
      </c>
      <c r="N113" s="114">
        <v>4.5968010817887299E-4</v>
      </c>
      <c r="O113" s="114">
        <v>6.6658697323873596E-3</v>
      </c>
    </row>
    <row r="114" spans="1:15" hidden="1" outlineLevel="2" x14ac:dyDescent="0.25">
      <c r="A114">
        <v>2017</v>
      </c>
      <c r="B114">
        <v>7</v>
      </c>
      <c r="C114" t="s">
        <v>856</v>
      </c>
      <c r="D114">
        <v>24003</v>
      </c>
      <c r="E114" t="s">
        <v>516</v>
      </c>
      <c r="F114" t="s">
        <v>851</v>
      </c>
      <c r="G114" t="s">
        <v>1977</v>
      </c>
      <c r="H114">
        <v>2265003010</v>
      </c>
      <c r="I114" t="s">
        <v>1990</v>
      </c>
      <c r="J114" t="s">
        <v>1941</v>
      </c>
      <c r="K114" t="s">
        <v>696</v>
      </c>
      <c r="L114" t="s">
        <v>1277</v>
      </c>
      <c r="M114" s="114">
        <v>2.9182460507399801E-3</v>
      </c>
      <c r="N114" s="114">
        <v>3.1222003744915102E-3</v>
      </c>
      <c r="O114" s="114">
        <v>0.101451916620135</v>
      </c>
    </row>
    <row r="115" spans="1:15" hidden="1" outlineLevel="2" x14ac:dyDescent="0.25">
      <c r="A115">
        <v>2017</v>
      </c>
      <c r="B115">
        <v>7</v>
      </c>
      <c r="C115" t="s">
        <v>856</v>
      </c>
      <c r="D115">
        <v>24003</v>
      </c>
      <c r="E115" t="s">
        <v>516</v>
      </c>
      <c r="F115" t="s">
        <v>851</v>
      </c>
      <c r="G115" t="s">
        <v>1977</v>
      </c>
      <c r="H115">
        <v>2265003020</v>
      </c>
      <c r="I115" t="s">
        <v>1990</v>
      </c>
      <c r="J115" t="s">
        <v>1941</v>
      </c>
      <c r="K115" t="s">
        <v>696</v>
      </c>
      <c r="L115" t="s">
        <v>1275</v>
      </c>
      <c r="M115" s="114">
        <v>2.13166538856058E-3</v>
      </c>
      <c r="N115" s="114">
        <v>5.1445891149342103E-3</v>
      </c>
      <c r="O115" s="114">
        <v>6.2548416666686493E-2</v>
      </c>
    </row>
    <row r="116" spans="1:15" hidden="1" outlineLevel="2" x14ac:dyDescent="0.25">
      <c r="A116">
        <v>2017</v>
      </c>
      <c r="B116">
        <v>7</v>
      </c>
      <c r="C116" t="s">
        <v>856</v>
      </c>
      <c r="D116">
        <v>24003</v>
      </c>
      <c r="E116" t="s">
        <v>516</v>
      </c>
      <c r="F116" t="s">
        <v>851</v>
      </c>
      <c r="G116" t="s">
        <v>1977</v>
      </c>
      <c r="H116">
        <v>2265003030</v>
      </c>
      <c r="I116" t="s">
        <v>1990</v>
      </c>
      <c r="J116" t="s">
        <v>1941</v>
      </c>
      <c r="K116" t="s">
        <v>696</v>
      </c>
      <c r="L116" t="s">
        <v>1273</v>
      </c>
      <c r="M116" s="114">
        <v>1.7551377017070999E-3</v>
      </c>
      <c r="N116" s="114">
        <v>1.0435176518512901E-3</v>
      </c>
      <c r="O116" s="114">
        <v>7.5556699186563506E-2</v>
      </c>
    </row>
    <row r="117" spans="1:15" hidden="1" outlineLevel="2" x14ac:dyDescent="0.25">
      <c r="A117">
        <v>2017</v>
      </c>
      <c r="B117">
        <v>7</v>
      </c>
      <c r="C117" t="s">
        <v>856</v>
      </c>
      <c r="D117">
        <v>24003</v>
      </c>
      <c r="E117" t="s">
        <v>516</v>
      </c>
      <c r="F117" t="s">
        <v>851</v>
      </c>
      <c r="G117" t="s">
        <v>1977</v>
      </c>
      <c r="H117">
        <v>2265003040</v>
      </c>
      <c r="I117" t="s">
        <v>1990</v>
      </c>
      <c r="J117" t="s">
        <v>1941</v>
      </c>
      <c r="K117" t="s">
        <v>696</v>
      </c>
      <c r="L117" t="s">
        <v>1276</v>
      </c>
      <c r="M117" s="114">
        <v>7.3196416888663398E-3</v>
      </c>
      <c r="N117" s="114">
        <v>2.1257179614622098E-3</v>
      </c>
      <c r="O117" s="114">
        <v>0.23403142392635301</v>
      </c>
    </row>
    <row r="118" spans="1:15" hidden="1" outlineLevel="2" x14ac:dyDescent="0.25">
      <c r="A118">
        <v>2017</v>
      </c>
      <c r="B118">
        <v>7</v>
      </c>
      <c r="C118" t="s">
        <v>856</v>
      </c>
      <c r="D118">
        <v>24003</v>
      </c>
      <c r="E118" t="s">
        <v>516</v>
      </c>
      <c r="F118" t="s">
        <v>851</v>
      </c>
      <c r="G118" t="s">
        <v>1977</v>
      </c>
      <c r="H118">
        <v>2265003050</v>
      </c>
      <c r="I118" t="s">
        <v>1990</v>
      </c>
      <c r="J118" t="s">
        <v>1941</v>
      </c>
      <c r="K118" t="s">
        <v>696</v>
      </c>
      <c r="L118" t="s">
        <v>1280</v>
      </c>
      <c r="M118" s="114">
        <v>1.8860713393564801E-4</v>
      </c>
      <c r="N118" s="114">
        <v>1.7179494534502699E-4</v>
      </c>
      <c r="O118" s="114">
        <v>7.5586037710309003E-3</v>
      </c>
    </row>
    <row r="119" spans="1:15" hidden="1" outlineLevel="2" x14ac:dyDescent="0.25">
      <c r="A119">
        <v>2017</v>
      </c>
      <c r="B119">
        <v>7</v>
      </c>
      <c r="C119" t="s">
        <v>856</v>
      </c>
      <c r="D119">
        <v>24003</v>
      </c>
      <c r="E119" t="s">
        <v>516</v>
      </c>
      <c r="F119" t="s">
        <v>851</v>
      </c>
      <c r="G119" t="s">
        <v>1977</v>
      </c>
      <c r="H119">
        <v>2265003060</v>
      </c>
      <c r="I119" t="s">
        <v>1990</v>
      </c>
      <c r="J119" t="s">
        <v>1941</v>
      </c>
      <c r="K119" t="s">
        <v>696</v>
      </c>
      <c r="L119" t="s">
        <v>1942</v>
      </c>
      <c r="M119" s="114">
        <v>2.2407020276205E-4</v>
      </c>
      <c r="N119" s="114">
        <v>7.3099443397950395E-5</v>
      </c>
      <c r="O119" s="114">
        <v>1.15371979773045E-2</v>
      </c>
    </row>
    <row r="120" spans="1:15" hidden="1" outlineLevel="2" x14ac:dyDescent="0.25">
      <c r="A120">
        <v>2017</v>
      </c>
      <c r="B120">
        <v>7</v>
      </c>
      <c r="C120" t="s">
        <v>856</v>
      </c>
      <c r="D120">
        <v>24003</v>
      </c>
      <c r="E120" t="s">
        <v>516</v>
      </c>
      <c r="F120" t="s">
        <v>851</v>
      </c>
      <c r="G120" t="s">
        <v>1977</v>
      </c>
      <c r="H120">
        <v>2265003070</v>
      </c>
      <c r="I120" t="s">
        <v>1990</v>
      </c>
      <c r="J120" t="s">
        <v>1941</v>
      </c>
      <c r="K120" t="s">
        <v>696</v>
      </c>
      <c r="L120" t="s">
        <v>1272</v>
      </c>
      <c r="M120" s="114">
        <v>1.4258668209521399E-4</v>
      </c>
      <c r="N120" s="114">
        <v>3.8014035089872799E-4</v>
      </c>
      <c r="O120" s="114">
        <v>4.3324518483132098E-3</v>
      </c>
    </row>
    <row r="121" spans="1:15" hidden="1" outlineLevel="2" x14ac:dyDescent="0.25">
      <c r="A121">
        <v>2017</v>
      </c>
      <c r="B121">
        <v>7</v>
      </c>
      <c r="C121" t="s">
        <v>856</v>
      </c>
      <c r="D121">
        <v>24003</v>
      </c>
      <c r="E121" t="s">
        <v>516</v>
      </c>
      <c r="F121" t="s">
        <v>851</v>
      </c>
      <c r="G121" t="s">
        <v>1977</v>
      </c>
      <c r="H121">
        <v>2265004010</v>
      </c>
      <c r="I121" t="s">
        <v>1990</v>
      </c>
      <c r="J121" t="s">
        <v>1943</v>
      </c>
      <c r="K121" t="s">
        <v>1944</v>
      </c>
      <c r="L121" t="s">
        <v>1992</v>
      </c>
      <c r="M121" s="114">
        <v>0.182139647213546</v>
      </c>
      <c r="N121" s="114">
        <v>2.2312416695058301E-2</v>
      </c>
      <c r="O121" s="114">
        <v>2.1424572467803999</v>
      </c>
    </row>
    <row r="122" spans="1:15" hidden="1" outlineLevel="2" x14ac:dyDescent="0.25">
      <c r="A122">
        <v>2017</v>
      </c>
      <c r="B122">
        <v>7</v>
      </c>
      <c r="C122" t="s">
        <v>856</v>
      </c>
      <c r="D122">
        <v>24003</v>
      </c>
      <c r="E122" t="s">
        <v>516</v>
      </c>
      <c r="F122" t="s">
        <v>851</v>
      </c>
      <c r="G122" t="s">
        <v>1977</v>
      </c>
      <c r="H122">
        <v>2265004011</v>
      </c>
      <c r="I122" t="s">
        <v>1990</v>
      </c>
      <c r="J122" t="s">
        <v>1943</v>
      </c>
      <c r="K122" t="s">
        <v>1944</v>
      </c>
      <c r="L122" t="s">
        <v>1993</v>
      </c>
      <c r="M122" s="114">
        <v>0.17292099892802101</v>
      </c>
      <c r="N122" s="114">
        <v>2.8805757407099002E-2</v>
      </c>
      <c r="O122" s="114">
        <v>2.8203312754630998</v>
      </c>
    </row>
    <row r="123" spans="1:15" hidden="1" outlineLevel="2" x14ac:dyDescent="0.25">
      <c r="A123">
        <v>2017</v>
      </c>
      <c r="B123">
        <v>7</v>
      </c>
      <c r="C123" t="s">
        <v>856</v>
      </c>
      <c r="D123">
        <v>24003</v>
      </c>
      <c r="E123" t="s">
        <v>516</v>
      </c>
      <c r="F123" t="s">
        <v>851</v>
      </c>
      <c r="G123" t="s">
        <v>1977</v>
      </c>
      <c r="H123">
        <v>2265004015</v>
      </c>
      <c r="I123" t="s">
        <v>1990</v>
      </c>
      <c r="J123" t="s">
        <v>1943</v>
      </c>
      <c r="K123" t="s">
        <v>1944</v>
      </c>
      <c r="L123" t="s">
        <v>1981</v>
      </c>
      <c r="M123" s="114">
        <v>1.63372549432097E-2</v>
      </c>
      <c r="N123" s="114">
        <v>1.9189551821909799E-3</v>
      </c>
      <c r="O123" s="114">
        <v>0.18426880240440399</v>
      </c>
    </row>
    <row r="124" spans="1:15" hidden="1" outlineLevel="2" x14ac:dyDescent="0.25">
      <c r="A124">
        <v>2017</v>
      </c>
      <c r="B124">
        <v>7</v>
      </c>
      <c r="C124" t="s">
        <v>856</v>
      </c>
      <c r="D124">
        <v>24003</v>
      </c>
      <c r="E124" t="s">
        <v>516</v>
      </c>
      <c r="F124" t="s">
        <v>851</v>
      </c>
      <c r="G124" t="s">
        <v>1977</v>
      </c>
      <c r="H124">
        <v>2265004016</v>
      </c>
      <c r="I124" t="s">
        <v>1990</v>
      </c>
      <c r="J124" t="s">
        <v>1943</v>
      </c>
      <c r="K124" t="s">
        <v>1944</v>
      </c>
      <c r="L124" t="s">
        <v>1982</v>
      </c>
      <c r="M124" s="114">
        <v>0.120463490613474</v>
      </c>
      <c r="N124" s="114">
        <v>1.7250626347959E-2</v>
      </c>
      <c r="O124" s="114">
        <v>1.68251344561577</v>
      </c>
    </row>
    <row r="125" spans="1:15" hidden="1" outlineLevel="2" x14ac:dyDescent="0.25">
      <c r="A125">
        <v>2017</v>
      </c>
      <c r="B125">
        <v>7</v>
      </c>
      <c r="C125" t="s">
        <v>856</v>
      </c>
      <c r="D125">
        <v>24003</v>
      </c>
      <c r="E125" t="s">
        <v>516</v>
      </c>
      <c r="F125" t="s">
        <v>851</v>
      </c>
      <c r="G125" t="s">
        <v>1977</v>
      </c>
      <c r="H125">
        <v>2265004025</v>
      </c>
      <c r="I125" t="s">
        <v>1990</v>
      </c>
      <c r="J125" t="s">
        <v>1943</v>
      </c>
      <c r="K125" t="s">
        <v>1944</v>
      </c>
      <c r="L125" t="s">
        <v>1985</v>
      </c>
      <c r="M125" s="114">
        <v>1.1714712550201501E-3</v>
      </c>
      <c r="N125" s="114">
        <v>1.17643812700408E-4</v>
      </c>
      <c r="O125" s="114">
        <v>1.1480146553367401E-2</v>
      </c>
    </row>
    <row r="126" spans="1:15" hidden="1" outlineLevel="2" x14ac:dyDescent="0.25">
      <c r="A126">
        <v>2017</v>
      </c>
      <c r="B126">
        <v>7</v>
      </c>
      <c r="C126" t="s">
        <v>856</v>
      </c>
      <c r="D126">
        <v>24003</v>
      </c>
      <c r="E126" t="s">
        <v>516</v>
      </c>
      <c r="F126" t="s">
        <v>851</v>
      </c>
      <c r="G126" t="s">
        <v>1977</v>
      </c>
      <c r="H126">
        <v>2265004026</v>
      </c>
      <c r="I126" t="s">
        <v>1990</v>
      </c>
      <c r="J126" t="s">
        <v>1943</v>
      </c>
      <c r="K126" t="s">
        <v>1944</v>
      </c>
      <c r="L126" t="s">
        <v>1986</v>
      </c>
      <c r="M126" s="114">
        <v>4.6483548519518098E-3</v>
      </c>
      <c r="N126" s="114">
        <v>6.6170441277790804E-4</v>
      </c>
      <c r="O126" s="114">
        <v>8.1646943464875193E-2</v>
      </c>
    </row>
    <row r="127" spans="1:15" hidden="1" outlineLevel="2" x14ac:dyDescent="0.25">
      <c r="A127">
        <v>2017</v>
      </c>
      <c r="B127">
        <v>7</v>
      </c>
      <c r="C127" t="s">
        <v>856</v>
      </c>
      <c r="D127">
        <v>24003</v>
      </c>
      <c r="E127" t="s">
        <v>516</v>
      </c>
      <c r="F127" t="s">
        <v>851</v>
      </c>
      <c r="G127" t="s">
        <v>1977</v>
      </c>
      <c r="H127">
        <v>2265004030</v>
      </c>
      <c r="I127" t="s">
        <v>1990</v>
      </c>
      <c r="J127" t="s">
        <v>1943</v>
      </c>
      <c r="K127" t="s">
        <v>1944</v>
      </c>
      <c r="L127" t="s">
        <v>1987</v>
      </c>
      <c r="M127" s="114">
        <v>1.4829523561274999E-3</v>
      </c>
      <c r="N127" s="114">
        <v>2.24332201469224E-4</v>
      </c>
      <c r="O127" s="114">
        <v>2.1897328086197401E-2</v>
      </c>
    </row>
    <row r="128" spans="1:15" hidden="1" outlineLevel="2" x14ac:dyDescent="0.25">
      <c r="A128">
        <v>2017</v>
      </c>
      <c r="B128">
        <v>7</v>
      </c>
      <c r="C128" t="s">
        <v>856</v>
      </c>
      <c r="D128">
        <v>24003</v>
      </c>
      <c r="E128" t="s">
        <v>516</v>
      </c>
      <c r="F128" t="s">
        <v>851</v>
      </c>
      <c r="G128" t="s">
        <v>1977</v>
      </c>
      <c r="H128">
        <v>2265004031</v>
      </c>
      <c r="I128" t="s">
        <v>1990</v>
      </c>
      <c r="J128" t="s">
        <v>1943</v>
      </c>
      <c r="K128" t="s">
        <v>1944</v>
      </c>
      <c r="L128" t="s">
        <v>1945</v>
      </c>
      <c r="M128" s="114">
        <v>0.10933992945138001</v>
      </c>
      <c r="N128" s="114">
        <v>3.04903364740312E-2</v>
      </c>
      <c r="O128" s="114">
        <v>3.52811139822006</v>
      </c>
    </row>
    <row r="129" spans="1:15" hidden="1" outlineLevel="2" x14ac:dyDescent="0.25">
      <c r="A129">
        <v>2017</v>
      </c>
      <c r="B129">
        <v>7</v>
      </c>
      <c r="C129" t="s">
        <v>856</v>
      </c>
      <c r="D129">
        <v>24003</v>
      </c>
      <c r="E129" t="s">
        <v>516</v>
      </c>
      <c r="F129" t="s">
        <v>851</v>
      </c>
      <c r="G129" t="s">
        <v>1977</v>
      </c>
      <c r="H129">
        <v>2265004035</v>
      </c>
      <c r="I129" t="s">
        <v>1990</v>
      </c>
      <c r="J129" t="s">
        <v>1943</v>
      </c>
      <c r="K129" t="s">
        <v>1944</v>
      </c>
      <c r="L129" t="s">
        <v>1988</v>
      </c>
      <c r="M129" s="114">
        <v>6.4425069140270396E-3</v>
      </c>
      <c r="N129" s="114">
        <v>0</v>
      </c>
      <c r="O129" s="114">
        <v>0</v>
      </c>
    </row>
    <row r="130" spans="1:15" hidden="1" outlineLevel="2" x14ac:dyDescent="0.25">
      <c r="A130">
        <v>2017</v>
      </c>
      <c r="B130">
        <v>7</v>
      </c>
      <c r="C130" t="s">
        <v>856</v>
      </c>
      <c r="D130">
        <v>24003</v>
      </c>
      <c r="E130" t="s">
        <v>516</v>
      </c>
      <c r="F130" t="s">
        <v>851</v>
      </c>
      <c r="G130" t="s">
        <v>1977</v>
      </c>
      <c r="H130">
        <v>2265004036</v>
      </c>
      <c r="I130" t="s">
        <v>1990</v>
      </c>
      <c r="J130" t="s">
        <v>1943</v>
      </c>
      <c r="K130" t="s">
        <v>1944</v>
      </c>
      <c r="L130" t="s">
        <v>1946</v>
      </c>
      <c r="M130" s="114">
        <v>1.8793391063809399E-3</v>
      </c>
      <c r="N130" s="114">
        <v>0</v>
      </c>
      <c r="O130" s="114">
        <v>0</v>
      </c>
    </row>
    <row r="131" spans="1:15" hidden="1" outlineLevel="2" x14ac:dyDescent="0.25">
      <c r="A131">
        <v>2017</v>
      </c>
      <c r="B131">
        <v>7</v>
      </c>
      <c r="C131" t="s">
        <v>856</v>
      </c>
      <c r="D131">
        <v>24003</v>
      </c>
      <c r="E131" t="s">
        <v>516</v>
      </c>
      <c r="F131" t="s">
        <v>851</v>
      </c>
      <c r="G131" t="s">
        <v>1977</v>
      </c>
      <c r="H131">
        <v>2265004040</v>
      </c>
      <c r="I131" t="s">
        <v>1990</v>
      </c>
      <c r="J131" t="s">
        <v>1943</v>
      </c>
      <c r="K131" t="s">
        <v>1944</v>
      </c>
      <c r="L131" t="s">
        <v>1994</v>
      </c>
      <c r="M131" s="114">
        <v>2.3261512406747901E-2</v>
      </c>
      <c r="N131" s="114">
        <v>4.6544785145670202E-3</v>
      </c>
      <c r="O131" s="114">
        <v>0.66342943906784102</v>
      </c>
    </row>
    <row r="132" spans="1:15" hidden="1" outlineLevel="2" x14ac:dyDescent="0.25">
      <c r="A132">
        <v>2017</v>
      </c>
      <c r="B132">
        <v>7</v>
      </c>
      <c r="C132" t="s">
        <v>856</v>
      </c>
      <c r="D132">
        <v>24003</v>
      </c>
      <c r="E132" t="s">
        <v>516</v>
      </c>
      <c r="F132" t="s">
        <v>851</v>
      </c>
      <c r="G132" t="s">
        <v>1977</v>
      </c>
      <c r="H132">
        <v>2265004041</v>
      </c>
      <c r="I132" t="s">
        <v>1990</v>
      </c>
      <c r="J132" t="s">
        <v>1943</v>
      </c>
      <c r="K132" t="s">
        <v>1944</v>
      </c>
      <c r="L132" t="s">
        <v>1995</v>
      </c>
      <c r="M132" s="114">
        <v>1.19832128930284E-2</v>
      </c>
      <c r="N132" s="114">
        <v>3.60222312156111E-3</v>
      </c>
      <c r="O132" s="114">
        <v>0.56629079580306996</v>
      </c>
    </row>
    <row r="133" spans="1:15" hidden="1" outlineLevel="2" x14ac:dyDescent="0.25">
      <c r="A133">
        <v>2017</v>
      </c>
      <c r="B133">
        <v>7</v>
      </c>
      <c r="C133" t="s">
        <v>856</v>
      </c>
      <c r="D133">
        <v>24003</v>
      </c>
      <c r="E133" t="s">
        <v>516</v>
      </c>
      <c r="F133" t="s">
        <v>851</v>
      </c>
      <c r="G133" t="s">
        <v>1977</v>
      </c>
      <c r="H133">
        <v>2265004046</v>
      </c>
      <c r="I133" t="s">
        <v>1990</v>
      </c>
      <c r="J133" t="s">
        <v>1943</v>
      </c>
      <c r="K133" t="s">
        <v>1944</v>
      </c>
      <c r="L133" t="s">
        <v>1947</v>
      </c>
      <c r="M133" s="114">
        <v>1.79741497395298E-2</v>
      </c>
      <c r="N133" s="114">
        <v>5.5907454807311296E-3</v>
      </c>
      <c r="O133" s="114">
        <v>0.67090579867362998</v>
      </c>
    </row>
    <row r="134" spans="1:15" hidden="1" outlineLevel="2" x14ac:dyDescent="0.25">
      <c r="A134">
        <v>2017</v>
      </c>
      <c r="B134">
        <v>7</v>
      </c>
      <c r="C134" t="s">
        <v>856</v>
      </c>
      <c r="D134">
        <v>24003</v>
      </c>
      <c r="E134" t="s">
        <v>516</v>
      </c>
      <c r="F134" t="s">
        <v>851</v>
      </c>
      <c r="G134" t="s">
        <v>1977</v>
      </c>
      <c r="H134">
        <v>2265004051</v>
      </c>
      <c r="I134" t="s">
        <v>1990</v>
      </c>
      <c r="J134" t="s">
        <v>1943</v>
      </c>
      <c r="K134" t="s">
        <v>1944</v>
      </c>
      <c r="L134" t="s">
        <v>1996</v>
      </c>
      <c r="M134" s="114">
        <v>1.40619888097717E-2</v>
      </c>
      <c r="N134" s="114">
        <v>2.0168029586784498E-3</v>
      </c>
      <c r="O134" s="114">
        <v>0.19486694037914301</v>
      </c>
    </row>
    <row r="135" spans="1:15" hidden="1" outlineLevel="2" x14ac:dyDescent="0.25">
      <c r="A135">
        <v>2017</v>
      </c>
      <c r="B135">
        <v>7</v>
      </c>
      <c r="C135" t="s">
        <v>856</v>
      </c>
      <c r="D135">
        <v>24003</v>
      </c>
      <c r="E135" t="s">
        <v>516</v>
      </c>
      <c r="F135" t="s">
        <v>851</v>
      </c>
      <c r="G135" t="s">
        <v>1977</v>
      </c>
      <c r="H135">
        <v>2265004055</v>
      </c>
      <c r="I135" t="s">
        <v>1990</v>
      </c>
      <c r="J135" t="s">
        <v>1943</v>
      </c>
      <c r="K135" t="s">
        <v>1944</v>
      </c>
      <c r="L135" t="s">
        <v>1997</v>
      </c>
      <c r="M135" s="114">
        <v>0.25230549625121101</v>
      </c>
      <c r="N135" s="114">
        <v>6.2243189662694903E-2</v>
      </c>
      <c r="O135" s="114">
        <v>8.8883228302002006</v>
      </c>
    </row>
    <row r="136" spans="1:15" hidden="1" outlineLevel="2" x14ac:dyDescent="0.25">
      <c r="A136">
        <v>2017</v>
      </c>
      <c r="B136">
        <v>7</v>
      </c>
      <c r="C136" t="s">
        <v>856</v>
      </c>
      <c r="D136">
        <v>24003</v>
      </c>
      <c r="E136" t="s">
        <v>516</v>
      </c>
      <c r="F136" t="s">
        <v>851</v>
      </c>
      <c r="G136" t="s">
        <v>1977</v>
      </c>
      <c r="H136">
        <v>2265004056</v>
      </c>
      <c r="I136" t="s">
        <v>1990</v>
      </c>
      <c r="J136" t="s">
        <v>1943</v>
      </c>
      <c r="K136" t="s">
        <v>1944</v>
      </c>
      <c r="L136" t="s">
        <v>1948</v>
      </c>
      <c r="M136" s="114">
        <v>0.15538434166228399</v>
      </c>
      <c r="N136" s="114">
        <v>4.8949802294373498E-2</v>
      </c>
      <c r="O136" s="114">
        <v>7.69965779781342</v>
      </c>
    </row>
    <row r="137" spans="1:15" hidden="1" outlineLevel="2" x14ac:dyDescent="0.25">
      <c r="A137">
        <v>2017</v>
      </c>
      <c r="B137">
        <v>7</v>
      </c>
      <c r="C137" t="s">
        <v>856</v>
      </c>
      <c r="D137">
        <v>24003</v>
      </c>
      <c r="E137" t="s">
        <v>516</v>
      </c>
      <c r="F137" t="s">
        <v>851</v>
      </c>
      <c r="G137" t="s">
        <v>1977</v>
      </c>
      <c r="H137">
        <v>2265004066</v>
      </c>
      <c r="I137" t="s">
        <v>1990</v>
      </c>
      <c r="J137" t="s">
        <v>1943</v>
      </c>
      <c r="K137" t="s">
        <v>1944</v>
      </c>
      <c r="L137" t="s">
        <v>1949</v>
      </c>
      <c r="M137" s="114">
        <v>1.6396325518144302E-2</v>
      </c>
      <c r="N137" s="114">
        <v>8.3016597200185095E-3</v>
      </c>
      <c r="O137" s="114">
        <v>0.79712557792663596</v>
      </c>
    </row>
    <row r="138" spans="1:15" hidden="1" outlineLevel="2" x14ac:dyDescent="0.25">
      <c r="A138">
        <v>2017</v>
      </c>
      <c r="B138">
        <v>7</v>
      </c>
      <c r="C138" t="s">
        <v>856</v>
      </c>
      <c r="D138">
        <v>24003</v>
      </c>
      <c r="E138" t="s">
        <v>516</v>
      </c>
      <c r="F138" t="s">
        <v>851</v>
      </c>
      <c r="G138" t="s">
        <v>1977</v>
      </c>
      <c r="H138">
        <v>2265004071</v>
      </c>
      <c r="I138" t="s">
        <v>1990</v>
      </c>
      <c r="J138" t="s">
        <v>1943</v>
      </c>
      <c r="K138" t="s">
        <v>1944</v>
      </c>
      <c r="L138" t="s">
        <v>1950</v>
      </c>
      <c r="M138" s="114">
        <v>0.45284283655624302</v>
      </c>
      <c r="N138" s="114">
        <v>0.15697480365634001</v>
      </c>
      <c r="O138" s="114">
        <v>21.367460250854499</v>
      </c>
    </row>
    <row r="139" spans="1:15" hidden="1" outlineLevel="2" x14ac:dyDescent="0.25">
      <c r="A139">
        <v>2017</v>
      </c>
      <c r="B139">
        <v>7</v>
      </c>
      <c r="C139" t="s">
        <v>856</v>
      </c>
      <c r="D139">
        <v>24003</v>
      </c>
      <c r="E139" t="s">
        <v>516</v>
      </c>
      <c r="F139" t="s">
        <v>851</v>
      </c>
      <c r="G139" t="s">
        <v>1977</v>
      </c>
      <c r="H139">
        <v>2265004075</v>
      </c>
      <c r="I139" t="s">
        <v>1990</v>
      </c>
      <c r="J139" t="s">
        <v>1943</v>
      </c>
      <c r="K139" t="s">
        <v>1944</v>
      </c>
      <c r="L139" t="s">
        <v>1998</v>
      </c>
      <c r="M139" s="114">
        <v>1.2142075856672801E-2</v>
      </c>
      <c r="N139" s="114">
        <v>2.5611815508454999E-3</v>
      </c>
      <c r="O139" s="114">
        <v>0.26762817800045002</v>
      </c>
    </row>
    <row r="140" spans="1:15" hidden="1" outlineLevel="2" x14ac:dyDescent="0.25">
      <c r="A140">
        <v>2017</v>
      </c>
      <c r="B140">
        <v>7</v>
      </c>
      <c r="C140" t="s">
        <v>856</v>
      </c>
      <c r="D140">
        <v>24003</v>
      </c>
      <c r="E140" t="s">
        <v>516</v>
      </c>
      <c r="F140" t="s">
        <v>851</v>
      </c>
      <c r="G140" t="s">
        <v>1977</v>
      </c>
      <c r="H140">
        <v>2265004076</v>
      </c>
      <c r="I140" t="s">
        <v>1990</v>
      </c>
      <c r="J140" t="s">
        <v>1943</v>
      </c>
      <c r="K140" t="s">
        <v>1944</v>
      </c>
      <c r="L140" t="s">
        <v>1951</v>
      </c>
      <c r="M140" s="114">
        <v>2.8642133361245201E-2</v>
      </c>
      <c r="N140" s="114">
        <v>6.1802187701687199E-3</v>
      </c>
      <c r="O140" s="114">
        <v>0.64655126631259896</v>
      </c>
    </row>
    <row r="141" spans="1:15" hidden="1" outlineLevel="2" x14ac:dyDescent="0.25">
      <c r="A141">
        <v>2017</v>
      </c>
      <c r="B141">
        <v>7</v>
      </c>
      <c r="C141" t="s">
        <v>856</v>
      </c>
      <c r="D141">
        <v>24003</v>
      </c>
      <c r="E141" t="s">
        <v>516</v>
      </c>
      <c r="F141" t="s">
        <v>851</v>
      </c>
      <c r="G141" t="s">
        <v>1977</v>
      </c>
      <c r="H141">
        <v>2265005010</v>
      </c>
      <c r="I141" t="s">
        <v>1990</v>
      </c>
      <c r="J141" t="s">
        <v>1952</v>
      </c>
      <c r="K141" t="s">
        <v>1953</v>
      </c>
      <c r="L141" t="s">
        <v>1954</v>
      </c>
      <c r="M141" s="114">
        <v>6.3881094662931997E-6</v>
      </c>
      <c r="N141" s="114">
        <v>2.2917315618542501E-6</v>
      </c>
      <c r="O141" s="114">
        <v>3.5983756970381402E-4</v>
      </c>
    </row>
    <row r="142" spans="1:15" hidden="1" outlineLevel="2" x14ac:dyDescent="0.25">
      <c r="A142">
        <v>2017</v>
      </c>
      <c r="B142">
        <v>7</v>
      </c>
      <c r="C142" t="s">
        <v>856</v>
      </c>
      <c r="D142">
        <v>24003</v>
      </c>
      <c r="E142" t="s">
        <v>516</v>
      </c>
      <c r="F142" t="s">
        <v>851</v>
      </c>
      <c r="G142" t="s">
        <v>1977</v>
      </c>
      <c r="H142">
        <v>2265005015</v>
      </c>
      <c r="I142" t="s">
        <v>1990</v>
      </c>
      <c r="J142" t="s">
        <v>1952</v>
      </c>
      <c r="K142" t="s">
        <v>1953</v>
      </c>
      <c r="L142" t="s">
        <v>1271</v>
      </c>
      <c r="M142" s="114">
        <v>8.3266227997036407E-6</v>
      </c>
      <c r="N142" s="114">
        <v>1.0072172926811599E-5</v>
      </c>
      <c r="O142" s="114">
        <v>3.9175176061689902E-4</v>
      </c>
    </row>
    <row r="143" spans="1:15" hidden="1" outlineLevel="2" x14ac:dyDescent="0.25">
      <c r="A143">
        <v>2017</v>
      </c>
      <c r="B143">
        <v>7</v>
      </c>
      <c r="C143" t="s">
        <v>856</v>
      </c>
      <c r="D143">
        <v>24003</v>
      </c>
      <c r="E143" t="s">
        <v>516</v>
      </c>
      <c r="F143" t="s">
        <v>851</v>
      </c>
      <c r="G143" t="s">
        <v>1977</v>
      </c>
      <c r="H143">
        <v>2265005020</v>
      </c>
      <c r="I143" t="s">
        <v>1990</v>
      </c>
      <c r="J143" t="s">
        <v>1952</v>
      </c>
      <c r="K143" t="s">
        <v>1953</v>
      </c>
      <c r="L143" t="s">
        <v>1955</v>
      </c>
      <c r="M143" s="114">
        <v>3.3472714650560599E-7</v>
      </c>
      <c r="N143" s="114">
        <v>4.8780270844872596E-7</v>
      </c>
      <c r="O143" s="114">
        <v>6.7687730052057296E-6</v>
      </c>
    </row>
    <row r="144" spans="1:15" hidden="1" outlineLevel="2" x14ac:dyDescent="0.25">
      <c r="A144">
        <v>2017</v>
      </c>
      <c r="B144">
        <v>7</v>
      </c>
      <c r="C144" t="s">
        <v>856</v>
      </c>
      <c r="D144">
        <v>24003</v>
      </c>
      <c r="E144" t="s">
        <v>516</v>
      </c>
      <c r="F144" t="s">
        <v>851</v>
      </c>
      <c r="G144" t="s">
        <v>1977</v>
      </c>
      <c r="H144">
        <v>2265005025</v>
      </c>
      <c r="I144" t="s">
        <v>1990</v>
      </c>
      <c r="J144" t="s">
        <v>1952</v>
      </c>
      <c r="K144" t="s">
        <v>1953</v>
      </c>
      <c r="L144" t="s">
        <v>1956</v>
      </c>
      <c r="M144" s="114">
        <v>3.4106003649725401E-5</v>
      </c>
      <c r="N144" s="114">
        <v>4.3747573727159802E-5</v>
      </c>
      <c r="O144" s="114">
        <v>6.0710506659233899E-4</v>
      </c>
    </row>
    <row r="145" spans="1:15" hidden="1" outlineLevel="2" x14ac:dyDescent="0.25">
      <c r="A145">
        <v>2017</v>
      </c>
      <c r="B145">
        <v>7</v>
      </c>
      <c r="C145" t="s">
        <v>856</v>
      </c>
      <c r="D145">
        <v>24003</v>
      </c>
      <c r="E145" t="s">
        <v>516</v>
      </c>
      <c r="F145" t="s">
        <v>851</v>
      </c>
      <c r="G145" t="s">
        <v>1977</v>
      </c>
      <c r="H145">
        <v>2265005030</v>
      </c>
      <c r="I145" t="s">
        <v>1990</v>
      </c>
      <c r="J145" t="s">
        <v>1952</v>
      </c>
      <c r="K145" t="s">
        <v>1953</v>
      </c>
      <c r="L145" t="s">
        <v>1957</v>
      </c>
      <c r="M145" s="114">
        <v>5.94281870114344E-6</v>
      </c>
      <c r="N145" s="114">
        <v>2.1164384236271901E-6</v>
      </c>
      <c r="O145" s="114">
        <v>2.9708102010772601E-4</v>
      </c>
    </row>
    <row r="146" spans="1:15" hidden="1" outlineLevel="2" x14ac:dyDescent="0.25">
      <c r="A146">
        <v>2017</v>
      </c>
      <c r="B146">
        <v>7</v>
      </c>
      <c r="C146" t="s">
        <v>856</v>
      </c>
      <c r="D146">
        <v>24003</v>
      </c>
      <c r="E146" t="s">
        <v>516</v>
      </c>
      <c r="F146" t="s">
        <v>851</v>
      </c>
      <c r="G146" t="s">
        <v>1977</v>
      </c>
      <c r="H146">
        <v>2265005035</v>
      </c>
      <c r="I146" t="s">
        <v>1990</v>
      </c>
      <c r="J146" t="s">
        <v>1952</v>
      </c>
      <c r="K146" t="s">
        <v>1953</v>
      </c>
      <c r="L146" t="s">
        <v>1958</v>
      </c>
      <c r="M146" s="114">
        <v>9.4436224230776106E-5</v>
      </c>
      <c r="N146" s="114">
        <v>5.9143755606783102E-5</v>
      </c>
      <c r="O146" s="114">
        <v>2.7582692564465101E-3</v>
      </c>
    </row>
    <row r="147" spans="1:15" hidden="1" outlineLevel="2" x14ac:dyDescent="0.25">
      <c r="A147">
        <v>2017</v>
      </c>
      <c r="B147">
        <v>7</v>
      </c>
      <c r="C147" t="s">
        <v>856</v>
      </c>
      <c r="D147">
        <v>24003</v>
      </c>
      <c r="E147" t="s">
        <v>516</v>
      </c>
      <c r="F147" t="s">
        <v>851</v>
      </c>
      <c r="G147" t="s">
        <v>1977</v>
      </c>
      <c r="H147">
        <v>2265005040</v>
      </c>
      <c r="I147" t="s">
        <v>1990</v>
      </c>
      <c r="J147" t="s">
        <v>1952</v>
      </c>
      <c r="K147" t="s">
        <v>1953</v>
      </c>
      <c r="L147" t="s">
        <v>1959</v>
      </c>
      <c r="M147" s="114">
        <v>4.5245456959719398E-4</v>
      </c>
      <c r="N147" s="114">
        <v>7.86622667874326E-5</v>
      </c>
      <c r="O147" s="114">
        <v>1.24338008463383E-2</v>
      </c>
    </row>
    <row r="148" spans="1:15" hidden="1" outlineLevel="2" x14ac:dyDescent="0.25">
      <c r="A148">
        <v>2017</v>
      </c>
      <c r="B148">
        <v>7</v>
      </c>
      <c r="C148" t="s">
        <v>856</v>
      </c>
      <c r="D148">
        <v>24003</v>
      </c>
      <c r="E148" t="s">
        <v>516</v>
      </c>
      <c r="F148" t="s">
        <v>851</v>
      </c>
      <c r="G148" t="s">
        <v>1977</v>
      </c>
      <c r="H148">
        <v>2265005045</v>
      </c>
      <c r="I148" t="s">
        <v>1990</v>
      </c>
      <c r="J148" t="s">
        <v>1952</v>
      </c>
      <c r="K148" t="s">
        <v>1953</v>
      </c>
      <c r="L148" t="s">
        <v>1960</v>
      </c>
      <c r="M148" s="114">
        <v>4.8917456386909898E-5</v>
      </c>
      <c r="N148" s="114">
        <v>6.9282724325603299E-5</v>
      </c>
      <c r="O148" s="114">
        <v>9.6146839496213899E-4</v>
      </c>
    </row>
    <row r="149" spans="1:15" hidden="1" outlineLevel="2" x14ac:dyDescent="0.25">
      <c r="A149">
        <v>2017</v>
      </c>
      <c r="B149">
        <v>7</v>
      </c>
      <c r="C149" t="s">
        <v>856</v>
      </c>
      <c r="D149">
        <v>24003</v>
      </c>
      <c r="E149" t="s">
        <v>516</v>
      </c>
      <c r="F149" t="s">
        <v>851</v>
      </c>
      <c r="G149" t="s">
        <v>1977</v>
      </c>
      <c r="H149">
        <v>2265005055</v>
      </c>
      <c r="I149" t="s">
        <v>1990</v>
      </c>
      <c r="J149" t="s">
        <v>1952</v>
      </c>
      <c r="K149" t="s">
        <v>1953</v>
      </c>
      <c r="L149" t="s">
        <v>1961</v>
      </c>
      <c r="M149" s="114">
        <v>5.89572468321364E-5</v>
      </c>
      <c r="N149" s="114">
        <v>7.8624629168189104E-5</v>
      </c>
      <c r="O149" s="114">
        <v>1.59520062152296E-3</v>
      </c>
    </row>
    <row r="150" spans="1:15" hidden="1" outlineLevel="2" x14ac:dyDescent="0.25">
      <c r="A150">
        <v>2017</v>
      </c>
      <c r="B150">
        <v>7</v>
      </c>
      <c r="C150" t="s">
        <v>856</v>
      </c>
      <c r="D150">
        <v>24003</v>
      </c>
      <c r="E150" t="s">
        <v>516</v>
      </c>
      <c r="F150" t="s">
        <v>851</v>
      </c>
      <c r="G150" t="s">
        <v>1977</v>
      </c>
      <c r="H150">
        <v>2265005060</v>
      </c>
      <c r="I150" t="s">
        <v>1990</v>
      </c>
      <c r="J150" t="s">
        <v>1952</v>
      </c>
      <c r="K150" t="s">
        <v>1953</v>
      </c>
      <c r="L150" t="s">
        <v>1962</v>
      </c>
      <c r="M150" s="114">
        <v>7.8208969901127895E-6</v>
      </c>
      <c r="N150" s="114">
        <v>1.46263544138492E-5</v>
      </c>
      <c r="O150" s="114">
        <v>2.4225358356488901E-4</v>
      </c>
    </row>
    <row r="151" spans="1:15" hidden="1" outlineLevel="2" x14ac:dyDescent="0.25">
      <c r="A151">
        <v>2017</v>
      </c>
      <c r="B151">
        <v>7</v>
      </c>
      <c r="C151" t="s">
        <v>856</v>
      </c>
      <c r="D151">
        <v>24003</v>
      </c>
      <c r="E151" t="s">
        <v>516</v>
      </c>
      <c r="F151" t="s">
        <v>851</v>
      </c>
      <c r="G151" t="s">
        <v>1977</v>
      </c>
      <c r="H151">
        <v>2265006005</v>
      </c>
      <c r="I151" t="s">
        <v>1990</v>
      </c>
      <c r="J151" t="s">
        <v>1963</v>
      </c>
      <c r="K151" t="s">
        <v>1964</v>
      </c>
      <c r="L151" t="s">
        <v>1274</v>
      </c>
      <c r="M151" s="114">
        <v>0.115804962813854</v>
      </c>
      <c r="N151" s="114">
        <v>3.0153535306453701E-2</v>
      </c>
      <c r="O151" s="114">
        <v>3.9687083959579499</v>
      </c>
    </row>
    <row r="152" spans="1:15" hidden="1" outlineLevel="2" x14ac:dyDescent="0.25">
      <c r="A152">
        <v>2017</v>
      </c>
      <c r="B152">
        <v>7</v>
      </c>
      <c r="C152" t="s">
        <v>856</v>
      </c>
      <c r="D152">
        <v>24003</v>
      </c>
      <c r="E152" t="s">
        <v>516</v>
      </c>
      <c r="F152" t="s">
        <v>851</v>
      </c>
      <c r="G152" t="s">
        <v>1977</v>
      </c>
      <c r="H152">
        <v>2265006010</v>
      </c>
      <c r="I152" t="s">
        <v>1990</v>
      </c>
      <c r="J152" t="s">
        <v>1963</v>
      </c>
      <c r="K152" t="s">
        <v>1964</v>
      </c>
      <c r="L152" t="s">
        <v>1965</v>
      </c>
      <c r="M152" s="114">
        <v>2.49827510306204E-2</v>
      </c>
      <c r="N152" s="114">
        <v>7.8537166118621791E-3</v>
      </c>
      <c r="O152" s="114">
        <v>0.77820540964603402</v>
      </c>
    </row>
    <row r="153" spans="1:15" hidden="1" outlineLevel="2" x14ac:dyDescent="0.25">
      <c r="A153">
        <v>2017</v>
      </c>
      <c r="B153">
        <v>7</v>
      </c>
      <c r="C153" t="s">
        <v>856</v>
      </c>
      <c r="D153">
        <v>24003</v>
      </c>
      <c r="E153" t="s">
        <v>516</v>
      </c>
      <c r="F153" t="s">
        <v>851</v>
      </c>
      <c r="G153" t="s">
        <v>1977</v>
      </c>
      <c r="H153">
        <v>2265006015</v>
      </c>
      <c r="I153" t="s">
        <v>1990</v>
      </c>
      <c r="J153" t="s">
        <v>1963</v>
      </c>
      <c r="K153" t="s">
        <v>1964</v>
      </c>
      <c r="L153" t="s">
        <v>1966</v>
      </c>
      <c r="M153" s="114">
        <v>1.0271260065565E-2</v>
      </c>
      <c r="N153" s="114">
        <v>3.9018073584884401E-3</v>
      </c>
      <c r="O153" s="114">
        <v>0.37146954238414798</v>
      </c>
    </row>
    <row r="154" spans="1:15" hidden="1" outlineLevel="2" x14ac:dyDescent="0.25">
      <c r="A154">
        <v>2017</v>
      </c>
      <c r="B154">
        <v>7</v>
      </c>
      <c r="C154" t="s">
        <v>856</v>
      </c>
      <c r="D154">
        <v>24003</v>
      </c>
      <c r="E154" t="s">
        <v>516</v>
      </c>
      <c r="F154" t="s">
        <v>851</v>
      </c>
      <c r="G154" t="s">
        <v>1977</v>
      </c>
      <c r="H154">
        <v>2265006025</v>
      </c>
      <c r="I154" t="s">
        <v>1990</v>
      </c>
      <c r="J154" t="s">
        <v>1963</v>
      </c>
      <c r="K154" t="s">
        <v>1964</v>
      </c>
      <c r="L154" t="s">
        <v>1967</v>
      </c>
      <c r="M154" s="114">
        <v>2.3359335737041E-2</v>
      </c>
      <c r="N154" s="114">
        <v>7.9441228881478292E-3</v>
      </c>
      <c r="O154" s="114">
        <v>1.0194343030452699</v>
      </c>
    </row>
    <row r="155" spans="1:15" hidden="1" outlineLevel="2" x14ac:dyDescent="0.25">
      <c r="A155">
        <v>2017</v>
      </c>
      <c r="B155">
        <v>7</v>
      </c>
      <c r="C155" t="s">
        <v>856</v>
      </c>
      <c r="D155">
        <v>24003</v>
      </c>
      <c r="E155" t="s">
        <v>516</v>
      </c>
      <c r="F155" t="s">
        <v>851</v>
      </c>
      <c r="G155" t="s">
        <v>1977</v>
      </c>
      <c r="H155">
        <v>2265006030</v>
      </c>
      <c r="I155" t="s">
        <v>1990</v>
      </c>
      <c r="J155" t="s">
        <v>1963</v>
      </c>
      <c r="K155" t="s">
        <v>1964</v>
      </c>
      <c r="L155" t="s">
        <v>1968</v>
      </c>
      <c r="M155" s="114">
        <v>4.8366511403060003E-2</v>
      </c>
      <c r="N155" s="114">
        <v>1.20156151242554E-2</v>
      </c>
      <c r="O155" s="114">
        <v>1.56521835923195</v>
      </c>
    </row>
    <row r="156" spans="1:15" hidden="1" outlineLevel="2" x14ac:dyDescent="0.25">
      <c r="A156">
        <v>2017</v>
      </c>
      <c r="B156">
        <v>7</v>
      </c>
      <c r="C156" t="s">
        <v>856</v>
      </c>
      <c r="D156">
        <v>24003</v>
      </c>
      <c r="E156" t="s">
        <v>516</v>
      </c>
      <c r="F156" t="s">
        <v>851</v>
      </c>
      <c r="G156" t="s">
        <v>1977</v>
      </c>
      <c r="H156">
        <v>2265006035</v>
      </c>
      <c r="I156" t="s">
        <v>1990</v>
      </c>
      <c r="J156" t="s">
        <v>1963</v>
      </c>
      <c r="K156" t="s">
        <v>1964</v>
      </c>
      <c r="L156" t="s">
        <v>1969</v>
      </c>
      <c r="M156" s="114">
        <v>1.6816970885713499E-3</v>
      </c>
      <c r="N156" s="114">
        <v>5.58078070753254E-4</v>
      </c>
      <c r="O156" s="114">
        <v>7.9721951857209206E-2</v>
      </c>
    </row>
    <row r="157" spans="1:15" hidden="1" outlineLevel="2" x14ac:dyDescent="0.25">
      <c r="A157">
        <v>2017</v>
      </c>
      <c r="B157">
        <v>7</v>
      </c>
      <c r="C157" t="s">
        <v>856</v>
      </c>
      <c r="D157">
        <v>24003</v>
      </c>
      <c r="E157" t="s">
        <v>516</v>
      </c>
      <c r="F157" t="s">
        <v>851</v>
      </c>
      <c r="G157" t="s">
        <v>1977</v>
      </c>
      <c r="H157">
        <v>2265007010</v>
      </c>
      <c r="I157" t="s">
        <v>1990</v>
      </c>
      <c r="J157" t="s">
        <v>1970</v>
      </c>
      <c r="K157" t="s">
        <v>697</v>
      </c>
      <c r="L157" t="s">
        <v>1999</v>
      </c>
      <c r="M157" s="114">
        <v>6.0738588020825502E-4</v>
      </c>
      <c r="N157" s="114">
        <v>1.75154305907199E-4</v>
      </c>
      <c r="O157" s="114">
        <v>1.72527180984616E-2</v>
      </c>
    </row>
    <row r="158" spans="1:15" hidden="1" outlineLevel="2" x14ac:dyDescent="0.25">
      <c r="A158">
        <v>2017</v>
      </c>
      <c r="B158">
        <v>7</v>
      </c>
      <c r="C158" t="s">
        <v>856</v>
      </c>
      <c r="D158">
        <v>24003</v>
      </c>
      <c r="E158" t="s">
        <v>516</v>
      </c>
      <c r="F158" t="s">
        <v>851</v>
      </c>
      <c r="G158" t="s">
        <v>1977</v>
      </c>
      <c r="H158">
        <v>2265007015</v>
      </c>
      <c r="I158" t="s">
        <v>1990</v>
      </c>
      <c r="J158" t="s">
        <v>1970</v>
      </c>
      <c r="K158" t="s">
        <v>697</v>
      </c>
      <c r="L158" t="s">
        <v>1971</v>
      </c>
      <c r="M158" s="114">
        <v>3.7896571902784598E-6</v>
      </c>
      <c r="N158" s="114">
        <v>1.10559025756629E-6</v>
      </c>
      <c r="O158" s="114">
        <v>1.2554895329230901E-4</v>
      </c>
    </row>
    <row r="159" spans="1:15" hidden="1" outlineLevel="2" x14ac:dyDescent="0.25">
      <c r="A159">
        <v>2017</v>
      </c>
      <c r="B159">
        <v>7</v>
      </c>
      <c r="C159" t="s">
        <v>856</v>
      </c>
      <c r="D159">
        <v>24003</v>
      </c>
      <c r="E159" t="s">
        <v>516</v>
      </c>
      <c r="F159" t="s">
        <v>851</v>
      </c>
      <c r="G159" t="s">
        <v>1977</v>
      </c>
      <c r="H159">
        <v>2282005010</v>
      </c>
      <c r="I159" t="s">
        <v>698</v>
      </c>
      <c r="J159" t="s">
        <v>1972</v>
      </c>
      <c r="K159" t="s">
        <v>1972</v>
      </c>
      <c r="L159" t="s">
        <v>1974</v>
      </c>
      <c r="M159" s="114">
        <v>1.4879229516227499</v>
      </c>
      <c r="N159" s="114">
        <v>0.23206551745533899</v>
      </c>
      <c r="O159" s="114">
        <v>4.25464928150177</v>
      </c>
    </row>
    <row r="160" spans="1:15" hidden="1" outlineLevel="2" x14ac:dyDescent="0.25">
      <c r="A160">
        <v>2017</v>
      </c>
      <c r="B160">
        <v>7</v>
      </c>
      <c r="C160" t="s">
        <v>856</v>
      </c>
      <c r="D160">
        <v>24003</v>
      </c>
      <c r="E160" t="s">
        <v>516</v>
      </c>
      <c r="F160" t="s">
        <v>851</v>
      </c>
      <c r="G160" t="s">
        <v>1977</v>
      </c>
      <c r="H160">
        <v>2282005015</v>
      </c>
      <c r="I160" t="s">
        <v>698</v>
      </c>
      <c r="J160" t="s">
        <v>1972</v>
      </c>
      <c r="K160" t="s">
        <v>1972</v>
      </c>
      <c r="L160" t="s">
        <v>2000</v>
      </c>
      <c r="M160" s="114">
        <v>0.268731740201474</v>
      </c>
      <c r="N160" s="114">
        <v>0.10351163893938101</v>
      </c>
      <c r="O160" s="114">
        <v>2.03547298908234</v>
      </c>
    </row>
    <row r="161" spans="1:15" hidden="1" outlineLevel="2" x14ac:dyDescent="0.25">
      <c r="A161">
        <v>2017</v>
      </c>
      <c r="B161">
        <v>7</v>
      </c>
      <c r="C161" t="s">
        <v>856</v>
      </c>
      <c r="D161">
        <v>24003</v>
      </c>
      <c r="E161" t="s">
        <v>516</v>
      </c>
      <c r="F161" t="s">
        <v>851</v>
      </c>
      <c r="G161" t="s">
        <v>1977</v>
      </c>
      <c r="H161">
        <v>2282010005</v>
      </c>
      <c r="I161" t="s">
        <v>698</v>
      </c>
      <c r="J161" t="s">
        <v>1972</v>
      </c>
      <c r="K161" t="s">
        <v>1972</v>
      </c>
      <c r="L161" t="s">
        <v>1973</v>
      </c>
      <c r="M161" s="114">
        <v>0.204793891390182</v>
      </c>
      <c r="N161" s="114">
        <v>0.24531258642673501</v>
      </c>
      <c r="O161" s="114">
        <v>3.1214513182640098</v>
      </c>
    </row>
    <row r="162" spans="1:15" hidden="1" outlineLevel="2" x14ac:dyDescent="0.25">
      <c r="A162">
        <v>2017</v>
      </c>
      <c r="B162">
        <v>7</v>
      </c>
      <c r="C162" t="s">
        <v>856</v>
      </c>
      <c r="D162">
        <v>24003</v>
      </c>
      <c r="E162" t="s">
        <v>516</v>
      </c>
      <c r="F162" t="s">
        <v>851</v>
      </c>
      <c r="G162" t="s">
        <v>1977</v>
      </c>
      <c r="H162">
        <v>2285004015</v>
      </c>
      <c r="I162" t="s">
        <v>1975</v>
      </c>
      <c r="J162" t="s">
        <v>1976</v>
      </c>
      <c r="K162" t="s">
        <v>1976</v>
      </c>
      <c r="L162" t="s">
        <v>1976</v>
      </c>
      <c r="M162" s="114">
        <v>1.06165925538804E-4</v>
      </c>
      <c r="N162" s="114">
        <v>3.4443964977981502E-5</v>
      </c>
      <c r="O162" s="114">
        <v>4.6993281575851099E-3</v>
      </c>
    </row>
    <row r="163" spans="1:15" hidden="1" outlineLevel="2" x14ac:dyDescent="0.25">
      <c r="A163">
        <v>2017</v>
      </c>
      <c r="B163">
        <v>7</v>
      </c>
      <c r="C163" t="s">
        <v>856</v>
      </c>
      <c r="D163">
        <v>24003</v>
      </c>
      <c r="E163" t="s">
        <v>516</v>
      </c>
      <c r="F163" t="s">
        <v>851</v>
      </c>
      <c r="G163" t="s">
        <v>2001</v>
      </c>
      <c r="H163">
        <v>2267001060</v>
      </c>
      <c r="I163" t="s">
        <v>2002</v>
      </c>
      <c r="J163" t="s">
        <v>1917</v>
      </c>
      <c r="K163" t="s">
        <v>2003</v>
      </c>
      <c r="L163" t="s">
        <v>1918</v>
      </c>
      <c r="M163" s="114">
        <v>1.52814596731332E-4</v>
      </c>
      <c r="N163" s="114">
        <v>6.9636607076972701E-4</v>
      </c>
      <c r="O163" s="114">
        <v>3.3422820270061502E-3</v>
      </c>
    </row>
    <row r="164" spans="1:15" hidden="1" outlineLevel="2" x14ac:dyDescent="0.25">
      <c r="A164">
        <v>2017</v>
      </c>
      <c r="B164">
        <v>7</v>
      </c>
      <c r="C164" t="s">
        <v>856</v>
      </c>
      <c r="D164">
        <v>24003</v>
      </c>
      <c r="E164" t="s">
        <v>516</v>
      </c>
      <c r="F164" t="s">
        <v>851</v>
      </c>
      <c r="G164" t="s">
        <v>2001</v>
      </c>
      <c r="H164">
        <v>2267002003</v>
      </c>
      <c r="I164" t="s">
        <v>2002</v>
      </c>
      <c r="J164" t="s">
        <v>1919</v>
      </c>
      <c r="K164" t="s">
        <v>2003</v>
      </c>
      <c r="L164" t="s">
        <v>1921</v>
      </c>
      <c r="M164" s="114">
        <v>1.7664850020082701E-5</v>
      </c>
      <c r="N164" s="114">
        <v>8.5716628746013198E-5</v>
      </c>
      <c r="O164" s="114">
        <v>5.3967589337844402E-4</v>
      </c>
    </row>
    <row r="165" spans="1:15" hidden="1" outlineLevel="2" x14ac:dyDescent="0.25">
      <c r="A165">
        <v>2017</v>
      </c>
      <c r="B165">
        <v>7</v>
      </c>
      <c r="C165" t="s">
        <v>856</v>
      </c>
      <c r="D165">
        <v>24003</v>
      </c>
      <c r="E165" t="s">
        <v>516</v>
      </c>
      <c r="F165" t="s">
        <v>851</v>
      </c>
      <c r="G165" t="s">
        <v>2001</v>
      </c>
      <c r="H165">
        <v>2267002015</v>
      </c>
      <c r="I165" t="s">
        <v>2002</v>
      </c>
      <c r="J165" t="s">
        <v>1919</v>
      </c>
      <c r="K165" t="s">
        <v>2003</v>
      </c>
      <c r="L165" t="s">
        <v>1924</v>
      </c>
      <c r="M165" s="114">
        <v>9.4742227751964896E-6</v>
      </c>
      <c r="N165" s="114">
        <v>6.4481002482352805E-5</v>
      </c>
      <c r="O165" s="114">
        <v>4.0412323141936202E-4</v>
      </c>
    </row>
    <row r="166" spans="1:15" hidden="1" outlineLevel="2" x14ac:dyDescent="0.25">
      <c r="A166">
        <v>2017</v>
      </c>
      <c r="B166">
        <v>7</v>
      </c>
      <c r="C166" t="s">
        <v>856</v>
      </c>
      <c r="D166">
        <v>24003</v>
      </c>
      <c r="E166" t="s">
        <v>516</v>
      </c>
      <c r="F166" t="s">
        <v>851</v>
      </c>
      <c r="G166" t="s">
        <v>2001</v>
      </c>
      <c r="H166">
        <v>2267002021</v>
      </c>
      <c r="I166" t="s">
        <v>2002</v>
      </c>
      <c r="J166" t="s">
        <v>1919</v>
      </c>
      <c r="K166" t="s">
        <v>2003</v>
      </c>
      <c r="L166" t="s">
        <v>1926</v>
      </c>
      <c r="M166" s="114">
        <v>1.4047016406948401E-5</v>
      </c>
      <c r="N166" s="114">
        <v>6.1328159972617895E-5</v>
      </c>
      <c r="O166" s="114">
        <v>3.4754632361000398E-4</v>
      </c>
    </row>
    <row r="167" spans="1:15" hidden="1" outlineLevel="2" x14ac:dyDescent="0.25">
      <c r="A167">
        <v>2017</v>
      </c>
      <c r="B167">
        <v>7</v>
      </c>
      <c r="C167" t="s">
        <v>856</v>
      </c>
      <c r="D167">
        <v>24003</v>
      </c>
      <c r="E167" t="s">
        <v>516</v>
      </c>
      <c r="F167" t="s">
        <v>851</v>
      </c>
      <c r="G167" t="s">
        <v>2001</v>
      </c>
      <c r="H167">
        <v>2267002024</v>
      </c>
      <c r="I167" t="s">
        <v>2002</v>
      </c>
      <c r="J167" t="s">
        <v>1919</v>
      </c>
      <c r="K167" t="s">
        <v>2003</v>
      </c>
      <c r="L167" t="s">
        <v>1927</v>
      </c>
      <c r="M167" s="114">
        <v>2.5717165073046999E-6</v>
      </c>
      <c r="N167" s="114">
        <v>1.28624199078331E-5</v>
      </c>
      <c r="O167" s="114">
        <v>8.1733887782320394E-5</v>
      </c>
    </row>
    <row r="168" spans="1:15" hidden="1" outlineLevel="2" x14ac:dyDescent="0.25">
      <c r="A168">
        <v>2017</v>
      </c>
      <c r="B168">
        <v>7</v>
      </c>
      <c r="C168" t="s">
        <v>856</v>
      </c>
      <c r="D168">
        <v>24003</v>
      </c>
      <c r="E168" t="s">
        <v>516</v>
      </c>
      <c r="F168" t="s">
        <v>851</v>
      </c>
      <c r="G168" t="s">
        <v>2001</v>
      </c>
      <c r="H168">
        <v>2267002030</v>
      </c>
      <c r="I168" t="s">
        <v>2002</v>
      </c>
      <c r="J168" t="s">
        <v>1919</v>
      </c>
      <c r="K168" t="s">
        <v>2003</v>
      </c>
      <c r="L168" t="s">
        <v>1929</v>
      </c>
      <c r="M168" s="114">
        <v>5.6920989663922201E-5</v>
      </c>
      <c r="N168" s="114">
        <v>2.74015557806706E-4</v>
      </c>
      <c r="O168" s="114">
        <v>1.73481731326319E-3</v>
      </c>
    </row>
    <row r="169" spans="1:15" hidden="1" outlineLevel="2" x14ac:dyDescent="0.25">
      <c r="A169">
        <v>2017</v>
      </c>
      <c r="B169">
        <v>7</v>
      </c>
      <c r="C169" t="s">
        <v>856</v>
      </c>
      <c r="D169">
        <v>24003</v>
      </c>
      <c r="E169" t="s">
        <v>516</v>
      </c>
      <c r="F169" t="s">
        <v>851</v>
      </c>
      <c r="G169" t="s">
        <v>2001</v>
      </c>
      <c r="H169">
        <v>2267002033</v>
      </c>
      <c r="I169" t="s">
        <v>2002</v>
      </c>
      <c r="J169" t="s">
        <v>1919</v>
      </c>
      <c r="K169" t="s">
        <v>2003</v>
      </c>
      <c r="L169" t="s">
        <v>1930</v>
      </c>
      <c r="M169" s="114">
        <v>1.0887964390349199E-4</v>
      </c>
      <c r="N169" s="114">
        <v>4.8037944361567503E-4</v>
      </c>
      <c r="O169" s="114">
        <v>2.2665186552330899E-3</v>
      </c>
    </row>
    <row r="170" spans="1:15" hidden="1" outlineLevel="2" x14ac:dyDescent="0.25">
      <c r="A170">
        <v>2017</v>
      </c>
      <c r="B170">
        <v>7</v>
      </c>
      <c r="C170" t="s">
        <v>856</v>
      </c>
      <c r="D170">
        <v>24003</v>
      </c>
      <c r="E170" t="s">
        <v>516</v>
      </c>
      <c r="F170" t="s">
        <v>851</v>
      </c>
      <c r="G170" t="s">
        <v>2001</v>
      </c>
      <c r="H170">
        <v>2267002039</v>
      </c>
      <c r="I170" t="s">
        <v>2002</v>
      </c>
      <c r="J170" t="s">
        <v>1919</v>
      </c>
      <c r="K170" t="s">
        <v>2003</v>
      </c>
      <c r="L170" t="s">
        <v>1932</v>
      </c>
      <c r="M170" s="114">
        <v>1.1825751016658601E-5</v>
      </c>
      <c r="N170" s="114">
        <v>9.4024047939456095E-5</v>
      </c>
      <c r="O170" s="114">
        <v>5.1786355470540002E-4</v>
      </c>
    </row>
    <row r="171" spans="1:15" hidden="1" outlineLevel="2" x14ac:dyDescent="0.25">
      <c r="A171">
        <v>2017</v>
      </c>
      <c r="B171">
        <v>7</v>
      </c>
      <c r="C171" t="s">
        <v>856</v>
      </c>
      <c r="D171">
        <v>24003</v>
      </c>
      <c r="E171" t="s">
        <v>516</v>
      </c>
      <c r="F171" t="s">
        <v>851</v>
      </c>
      <c r="G171" t="s">
        <v>2001</v>
      </c>
      <c r="H171">
        <v>2267002045</v>
      </c>
      <c r="I171" t="s">
        <v>2002</v>
      </c>
      <c r="J171" t="s">
        <v>1919</v>
      </c>
      <c r="K171" t="s">
        <v>2003</v>
      </c>
      <c r="L171" t="s">
        <v>1282</v>
      </c>
      <c r="M171" s="114">
        <v>5.4886384759811301E-5</v>
      </c>
      <c r="N171" s="114">
        <v>2.3774052169756E-4</v>
      </c>
      <c r="O171" s="114">
        <v>1.38186747790314E-3</v>
      </c>
    </row>
    <row r="172" spans="1:15" hidden="1" outlineLevel="2" x14ac:dyDescent="0.25">
      <c r="A172">
        <v>2017</v>
      </c>
      <c r="B172">
        <v>7</v>
      </c>
      <c r="C172" t="s">
        <v>856</v>
      </c>
      <c r="D172">
        <v>24003</v>
      </c>
      <c r="E172" t="s">
        <v>516</v>
      </c>
      <c r="F172" t="s">
        <v>851</v>
      </c>
      <c r="G172" t="s">
        <v>2001</v>
      </c>
      <c r="H172">
        <v>2267002054</v>
      </c>
      <c r="I172" t="s">
        <v>2002</v>
      </c>
      <c r="J172" t="s">
        <v>1919</v>
      </c>
      <c r="K172" t="s">
        <v>2003</v>
      </c>
      <c r="L172" t="s">
        <v>1935</v>
      </c>
      <c r="M172" s="114">
        <v>8.2048777017007507E-6</v>
      </c>
      <c r="N172" s="114">
        <v>3.5620729704532998E-5</v>
      </c>
      <c r="O172" s="114">
        <v>2.1462411677930499E-4</v>
      </c>
    </row>
    <row r="173" spans="1:15" hidden="1" outlineLevel="2" x14ac:dyDescent="0.25">
      <c r="A173">
        <v>2017</v>
      </c>
      <c r="B173">
        <v>7</v>
      </c>
      <c r="C173" t="s">
        <v>856</v>
      </c>
      <c r="D173">
        <v>24003</v>
      </c>
      <c r="E173" t="s">
        <v>516</v>
      </c>
      <c r="F173" t="s">
        <v>851</v>
      </c>
      <c r="G173" t="s">
        <v>2001</v>
      </c>
      <c r="H173">
        <v>2267002057</v>
      </c>
      <c r="I173" t="s">
        <v>2002</v>
      </c>
      <c r="J173" t="s">
        <v>1919</v>
      </c>
      <c r="K173" t="s">
        <v>2003</v>
      </c>
      <c r="L173" t="s">
        <v>1936</v>
      </c>
      <c r="M173" s="114">
        <v>4.4966928953726899E-5</v>
      </c>
      <c r="N173" s="114">
        <v>2.0884468176518599E-4</v>
      </c>
      <c r="O173" s="114">
        <v>1.3314439565874599E-3</v>
      </c>
    </row>
    <row r="174" spans="1:15" hidden="1" outlineLevel="2" x14ac:dyDescent="0.25">
      <c r="A174">
        <v>2017</v>
      </c>
      <c r="B174">
        <v>7</v>
      </c>
      <c r="C174" t="s">
        <v>856</v>
      </c>
      <c r="D174">
        <v>24003</v>
      </c>
      <c r="E174" t="s">
        <v>516</v>
      </c>
      <c r="F174" t="s">
        <v>851</v>
      </c>
      <c r="G174" t="s">
        <v>2001</v>
      </c>
      <c r="H174">
        <v>2267002060</v>
      </c>
      <c r="I174" t="s">
        <v>2002</v>
      </c>
      <c r="J174" t="s">
        <v>1919</v>
      </c>
      <c r="K174" t="s">
        <v>2003</v>
      </c>
      <c r="L174" t="s">
        <v>1283</v>
      </c>
      <c r="M174" s="114">
        <v>3.70454366702688E-5</v>
      </c>
      <c r="N174" s="114">
        <v>2.2291135246632599E-4</v>
      </c>
      <c r="O174" s="114">
        <v>1.47259328514338E-3</v>
      </c>
    </row>
    <row r="175" spans="1:15" hidden="1" outlineLevel="2" x14ac:dyDescent="0.25">
      <c r="A175">
        <v>2017</v>
      </c>
      <c r="B175">
        <v>7</v>
      </c>
      <c r="C175" t="s">
        <v>856</v>
      </c>
      <c r="D175">
        <v>24003</v>
      </c>
      <c r="E175" t="s">
        <v>516</v>
      </c>
      <c r="F175" t="s">
        <v>851</v>
      </c>
      <c r="G175" t="s">
        <v>2001</v>
      </c>
      <c r="H175">
        <v>2267002066</v>
      </c>
      <c r="I175" t="s">
        <v>2002</v>
      </c>
      <c r="J175" t="s">
        <v>1919</v>
      </c>
      <c r="K175" t="s">
        <v>2003</v>
      </c>
      <c r="L175" t="s">
        <v>1278</v>
      </c>
      <c r="M175" s="114">
        <v>2.6066835134841401E-6</v>
      </c>
      <c r="N175" s="114">
        <v>1.84168161467824E-5</v>
      </c>
      <c r="O175" s="114">
        <v>1.1717567576852199E-4</v>
      </c>
    </row>
    <row r="176" spans="1:15" hidden="1" outlineLevel="2" x14ac:dyDescent="0.25">
      <c r="A176">
        <v>2017</v>
      </c>
      <c r="B176">
        <v>7</v>
      </c>
      <c r="C176" t="s">
        <v>856</v>
      </c>
      <c r="D176">
        <v>24003</v>
      </c>
      <c r="E176" t="s">
        <v>516</v>
      </c>
      <c r="F176" t="s">
        <v>851</v>
      </c>
      <c r="G176" t="s">
        <v>2001</v>
      </c>
      <c r="H176">
        <v>2267002072</v>
      </c>
      <c r="I176" t="s">
        <v>2002</v>
      </c>
      <c r="J176" t="s">
        <v>1919</v>
      </c>
      <c r="K176" t="s">
        <v>2003</v>
      </c>
      <c r="L176" t="s">
        <v>1279</v>
      </c>
      <c r="M176" s="114">
        <v>1.93310831491544E-4</v>
      </c>
      <c r="N176" s="114">
        <v>8.46838287543505E-4</v>
      </c>
      <c r="O176" s="114">
        <v>4.6770406188443303E-3</v>
      </c>
    </row>
    <row r="177" spans="1:15" hidden="1" outlineLevel="2" x14ac:dyDescent="0.25">
      <c r="A177">
        <v>2017</v>
      </c>
      <c r="B177">
        <v>7</v>
      </c>
      <c r="C177" t="s">
        <v>856</v>
      </c>
      <c r="D177">
        <v>24003</v>
      </c>
      <c r="E177" t="s">
        <v>516</v>
      </c>
      <c r="F177" t="s">
        <v>851</v>
      </c>
      <c r="G177" t="s">
        <v>2001</v>
      </c>
      <c r="H177">
        <v>2267002081</v>
      </c>
      <c r="I177" t="s">
        <v>2002</v>
      </c>
      <c r="J177" t="s">
        <v>1919</v>
      </c>
      <c r="K177" t="s">
        <v>2003</v>
      </c>
      <c r="L177" t="s">
        <v>1940</v>
      </c>
      <c r="M177" s="114">
        <v>1.07751268842549E-4</v>
      </c>
      <c r="N177" s="114">
        <v>4.6324713912326799E-4</v>
      </c>
      <c r="O177" s="114">
        <v>2.5103545922320301E-3</v>
      </c>
    </row>
    <row r="178" spans="1:15" hidden="1" outlineLevel="2" x14ac:dyDescent="0.25">
      <c r="A178">
        <v>2017</v>
      </c>
      <c r="B178">
        <v>7</v>
      </c>
      <c r="C178" t="s">
        <v>856</v>
      </c>
      <c r="D178">
        <v>24003</v>
      </c>
      <c r="E178" t="s">
        <v>516</v>
      </c>
      <c r="F178" t="s">
        <v>851</v>
      </c>
      <c r="G178" t="s">
        <v>2001</v>
      </c>
      <c r="H178">
        <v>2267003010</v>
      </c>
      <c r="I178" t="s">
        <v>2002</v>
      </c>
      <c r="J178" t="s">
        <v>1941</v>
      </c>
      <c r="K178" t="s">
        <v>2003</v>
      </c>
      <c r="L178" t="s">
        <v>1277</v>
      </c>
      <c r="M178" s="114">
        <v>6.0152387413836496E-4</v>
      </c>
      <c r="N178" s="114">
        <v>2.8054413851350498E-3</v>
      </c>
      <c r="O178" s="114">
        <v>1.5397612005472201E-2</v>
      </c>
    </row>
    <row r="179" spans="1:15" hidden="1" outlineLevel="2" x14ac:dyDescent="0.25">
      <c r="A179">
        <v>2017</v>
      </c>
      <c r="B179">
        <v>7</v>
      </c>
      <c r="C179" t="s">
        <v>856</v>
      </c>
      <c r="D179">
        <v>24003</v>
      </c>
      <c r="E179" t="s">
        <v>516</v>
      </c>
      <c r="F179" t="s">
        <v>851</v>
      </c>
      <c r="G179" t="s">
        <v>2001</v>
      </c>
      <c r="H179">
        <v>2267003020</v>
      </c>
      <c r="I179" t="s">
        <v>2002</v>
      </c>
      <c r="J179" t="s">
        <v>1941</v>
      </c>
      <c r="K179" t="s">
        <v>2003</v>
      </c>
      <c r="L179" t="s">
        <v>1275</v>
      </c>
      <c r="M179" s="114">
        <v>1.19586928267381E-2</v>
      </c>
      <c r="N179" s="114">
        <v>8.0780790187418502E-2</v>
      </c>
      <c r="O179" s="114">
        <v>0.48805345594882998</v>
      </c>
    </row>
    <row r="180" spans="1:15" hidden="1" outlineLevel="2" x14ac:dyDescent="0.25">
      <c r="A180">
        <v>2017</v>
      </c>
      <c r="B180">
        <v>7</v>
      </c>
      <c r="C180" t="s">
        <v>856</v>
      </c>
      <c r="D180">
        <v>24003</v>
      </c>
      <c r="E180" t="s">
        <v>516</v>
      </c>
      <c r="F180" t="s">
        <v>851</v>
      </c>
      <c r="G180" t="s">
        <v>2001</v>
      </c>
      <c r="H180">
        <v>2267003030</v>
      </c>
      <c r="I180" t="s">
        <v>2002</v>
      </c>
      <c r="J180" t="s">
        <v>1941</v>
      </c>
      <c r="K180" t="s">
        <v>2003</v>
      </c>
      <c r="L180" t="s">
        <v>1273</v>
      </c>
      <c r="M180" s="114">
        <v>7.1196143210272594E-5</v>
      </c>
      <c r="N180" s="114">
        <v>5.3413131536217396E-4</v>
      </c>
      <c r="O180" s="114">
        <v>3.00930708181113E-3</v>
      </c>
    </row>
    <row r="181" spans="1:15" hidden="1" outlineLevel="2" x14ac:dyDescent="0.25">
      <c r="A181">
        <v>2017</v>
      </c>
      <c r="B181">
        <v>7</v>
      </c>
      <c r="C181" t="s">
        <v>856</v>
      </c>
      <c r="D181">
        <v>24003</v>
      </c>
      <c r="E181" t="s">
        <v>516</v>
      </c>
      <c r="F181" t="s">
        <v>851</v>
      </c>
      <c r="G181" t="s">
        <v>2001</v>
      </c>
      <c r="H181">
        <v>2267003040</v>
      </c>
      <c r="I181" t="s">
        <v>2002</v>
      </c>
      <c r="J181" t="s">
        <v>1941</v>
      </c>
      <c r="K181" t="s">
        <v>2003</v>
      </c>
      <c r="L181" t="s">
        <v>1276</v>
      </c>
      <c r="M181" s="114">
        <v>2.38165084525122E-5</v>
      </c>
      <c r="N181" s="114">
        <v>1.7324525470030499E-4</v>
      </c>
      <c r="O181" s="114">
        <v>1.01968520903029E-3</v>
      </c>
    </row>
    <row r="182" spans="1:15" hidden="1" outlineLevel="2" x14ac:dyDescent="0.25">
      <c r="A182">
        <v>2017</v>
      </c>
      <c r="B182">
        <v>7</v>
      </c>
      <c r="C182" t="s">
        <v>856</v>
      </c>
      <c r="D182">
        <v>24003</v>
      </c>
      <c r="E182" t="s">
        <v>516</v>
      </c>
      <c r="F182" t="s">
        <v>851</v>
      </c>
      <c r="G182" t="s">
        <v>2001</v>
      </c>
      <c r="H182">
        <v>2267003050</v>
      </c>
      <c r="I182" t="s">
        <v>2002</v>
      </c>
      <c r="J182" t="s">
        <v>1941</v>
      </c>
      <c r="K182" t="s">
        <v>2003</v>
      </c>
      <c r="L182" t="s">
        <v>1280</v>
      </c>
      <c r="M182" s="114">
        <v>2.5430104301449299E-5</v>
      </c>
      <c r="N182" s="114">
        <v>1.2000937385892E-4</v>
      </c>
      <c r="O182" s="114">
        <v>7.4310785566922299E-4</v>
      </c>
    </row>
    <row r="183" spans="1:15" hidden="1" outlineLevel="2" x14ac:dyDescent="0.25">
      <c r="A183">
        <v>2017</v>
      </c>
      <c r="B183">
        <v>7</v>
      </c>
      <c r="C183" t="s">
        <v>856</v>
      </c>
      <c r="D183">
        <v>24003</v>
      </c>
      <c r="E183" t="s">
        <v>516</v>
      </c>
      <c r="F183" t="s">
        <v>851</v>
      </c>
      <c r="G183" t="s">
        <v>2001</v>
      </c>
      <c r="H183">
        <v>2267003070</v>
      </c>
      <c r="I183" t="s">
        <v>2002</v>
      </c>
      <c r="J183" t="s">
        <v>1941</v>
      </c>
      <c r="K183" t="s">
        <v>2003</v>
      </c>
      <c r="L183" t="s">
        <v>1272</v>
      </c>
      <c r="M183" s="114">
        <v>3.5694324196811101E-5</v>
      </c>
      <c r="N183" s="114">
        <v>3.0014792719157402E-4</v>
      </c>
      <c r="O183" s="114">
        <v>1.54972550808452E-3</v>
      </c>
    </row>
    <row r="184" spans="1:15" hidden="1" outlineLevel="2" x14ac:dyDescent="0.25">
      <c r="A184">
        <v>2017</v>
      </c>
      <c r="B184">
        <v>7</v>
      </c>
      <c r="C184" t="s">
        <v>856</v>
      </c>
      <c r="D184">
        <v>24003</v>
      </c>
      <c r="E184" t="s">
        <v>516</v>
      </c>
      <c r="F184" t="s">
        <v>851</v>
      </c>
      <c r="G184" t="s">
        <v>2001</v>
      </c>
      <c r="H184">
        <v>2267004066</v>
      </c>
      <c r="I184" t="s">
        <v>2002</v>
      </c>
      <c r="J184" t="s">
        <v>1943</v>
      </c>
      <c r="K184" t="s">
        <v>2003</v>
      </c>
      <c r="L184" t="s">
        <v>1949</v>
      </c>
      <c r="M184" s="114">
        <v>4.6838846969876602E-4</v>
      </c>
      <c r="N184" s="114">
        <v>3.2555563957430401E-3</v>
      </c>
      <c r="O184" s="114">
        <v>1.9706792198121499E-2</v>
      </c>
    </row>
    <row r="185" spans="1:15" hidden="1" outlineLevel="2" x14ac:dyDescent="0.25">
      <c r="A185">
        <v>2017</v>
      </c>
      <c r="B185">
        <v>7</v>
      </c>
      <c r="C185" t="s">
        <v>856</v>
      </c>
      <c r="D185">
        <v>24003</v>
      </c>
      <c r="E185" t="s">
        <v>516</v>
      </c>
      <c r="F185" t="s">
        <v>851</v>
      </c>
      <c r="G185" t="s">
        <v>2001</v>
      </c>
      <c r="H185">
        <v>2267005055</v>
      </c>
      <c r="I185" t="s">
        <v>2002</v>
      </c>
      <c r="J185" t="s">
        <v>1952</v>
      </c>
      <c r="K185" t="s">
        <v>2003</v>
      </c>
      <c r="L185" t="s">
        <v>1961</v>
      </c>
      <c r="M185" s="114">
        <v>1.8891716813129701E-7</v>
      </c>
      <c r="N185" s="114">
        <v>8.2872277573642403E-7</v>
      </c>
      <c r="O185" s="114">
        <v>3.6418168178897801E-6</v>
      </c>
    </row>
    <row r="186" spans="1:15" hidden="1" outlineLevel="2" x14ac:dyDescent="0.25">
      <c r="A186">
        <v>2017</v>
      </c>
      <c r="B186">
        <v>7</v>
      </c>
      <c r="C186" t="s">
        <v>856</v>
      </c>
      <c r="D186">
        <v>24003</v>
      </c>
      <c r="E186" t="s">
        <v>516</v>
      </c>
      <c r="F186" t="s">
        <v>851</v>
      </c>
      <c r="G186" t="s">
        <v>2001</v>
      </c>
      <c r="H186">
        <v>2267005060</v>
      </c>
      <c r="I186" t="s">
        <v>2002</v>
      </c>
      <c r="J186" t="s">
        <v>1952</v>
      </c>
      <c r="K186" t="s">
        <v>2003</v>
      </c>
      <c r="L186" t="s">
        <v>1962</v>
      </c>
      <c r="M186" s="114">
        <v>2.7372358601951399E-8</v>
      </c>
      <c r="N186" s="114">
        <v>1.9850857313485901E-7</v>
      </c>
      <c r="O186" s="114">
        <v>1.2335674881569501E-6</v>
      </c>
    </row>
    <row r="187" spans="1:15" hidden="1" outlineLevel="2" x14ac:dyDescent="0.25">
      <c r="A187">
        <v>2017</v>
      </c>
      <c r="B187">
        <v>7</v>
      </c>
      <c r="C187" t="s">
        <v>856</v>
      </c>
      <c r="D187">
        <v>24003</v>
      </c>
      <c r="E187" t="s">
        <v>516</v>
      </c>
      <c r="F187" t="s">
        <v>851</v>
      </c>
      <c r="G187" t="s">
        <v>2001</v>
      </c>
      <c r="H187">
        <v>2267006005</v>
      </c>
      <c r="I187" t="s">
        <v>2002</v>
      </c>
      <c r="J187" t="s">
        <v>1963</v>
      </c>
      <c r="K187" t="s">
        <v>2003</v>
      </c>
      <c r="L187" t="s">
        <v>1274</v>
      </c>
      <c r="M187" s="114">
        <v>2.6646066980902101E-3</v>
      </c>
      <c r="N187" s="114">
        <v>1.5720618423074501E-2</v>
      </c>
      <c r="O187" s="114">
        <v>5.56630836799741E-2</v>
      </c>
    </row>
    <row r="188" spans="1:15" hidden="1" outlineLevel="2" x14ac:dyDescent="0.25">
      <c r="A188">
        <v>2017</v>
      </c>
      <c r="B188">
        <v>7</v>
      </c>
      <c r="C188" t="s">
        <v>856</v>
      </c>
      <c r="D188">
        <v>24003</v>
      </c>
      <c r="E188" t="s">
        <v>516</v>
      </c>
      <c r="F188" t="s">
        <v>851</v>
      </c>
      <c r="G188" t="s">
        <v>2001</v>
      </c>
      <c r="H188">
        <v>2267006010</v>
      </c>
      <c r="I188" t="s">
        <v>2002</v>
      </c>
      <c r="J188" t="s">
        <v>1963</v>
      </c>
      <c r="K188" t="s">
        <v>2003</v>
      </c>
      <c r="L188" t="s">
        <v>1965</v>
      </c>
      <c r="M188" s="114">
        <v>3.1353439317172198E-4</v>
      </c>
      <c r="N188" s="114">
        <v>1.93272990873083E-3</v>
      </c>
      <c r="O188" s="114">
        <v>8.0135521711781604E-3</v>
      </c>
    </row>
    <row r="189" spans="1:15" hidden="1" outlineLevel="2" x14ac:dyDescent="0.25">
      <c r="A189">
        <v>2017</v>
      </c>
      <c r="B189">
        <v>7</v>
      </c>
      <c r="C189" t="s">
        <v>856</v>
      </c>
      <c r="D189">
        <v>24003</v>
      </c>
      <c r="E189" t="s">
        <v>516</v>
      </c>
      <c r="F189" t="s">
        <v>851</v>
      </c>
      <c r="G189" t="s">
        <v>2001</v>
      </c>
      <c r="H189">
        <v>2267006015</v>
      </c>
      <c r="I189" t="s">
        <v>2002</v>
      </c>
      <c r="J189" t="s">
        <v>1963</v>
      </c>
      <c r="K189" t="s">
        <v>2003</v>
      </c>
      <c r="L189" t="s">
        <v>1966</v>
      </c>
      <c r="M189" s="114">
        <v>1.6347960308848999E-4</v>
      </c>
      <c r="N189" s="114">
        <v>1.1437640496296799E-3</v>
      </c>
      <c r="O189" s="114">
        <v>6.3124573789536996E-3</v>
      </c>
    </row>
    <row r="190" spans="1:15" hidden="1" outlineLevel="2" x14ac:dyDescent="0.25">
      <c r="A190">
        <v>2017</v>
      </c>
      <c r="B190">
        <v>7</v>
      </c>
      <c r="C190" t="s">
        <v>856</v>
      </c>
      <c r="D190">
        <v>24003</v>
      </c>
      <c r="E190" t="s">
        <v>516</v>
      </c>
      <c r="F190" t="s">
        <v>851</v>
      </c>
      <c r="G190" t="s">
        <v>2001</v>
      </c>
      <c r="H190">
        <v>2267006025</v>
      </c>
      <c r="I190" t="s">
        <v>2002</v>
      </c>
      <c r="J190" t="s">
        <v>1963</v>
      </c>
      <c r="K190" t="s">
        <v>2003</v>
      </c>
      <c r="L190" t="s">
        <v>1967</v>
      </c>
      <c r="M190" s="114">
        <v>2.7063956986239602E-4</v>
      </c>
      <c r="N190" s="114">
        <v>1.4758965990040499E-3</v>
      </c>
      <c r="O190" s="114">
        <v>9.2287982115521992E-3</v>
      </c>
    </row>
    <row r="191" spans="1:15" hidden="1" outlineLevel="2" x14ac:dyDescent="0.25">
      <c r="A191">
        <v>2017</v>
      </c>
      <c r="B191">
        <v>7</v>
      </c>
      <c r="C191" t="s">
        <v>856</v>
      </c>
      <c r="D191">
        <v>24003</v>
      </c>
      <c r="E191" t="s">
        <v>516</v>
      </c>
      <c r="F191" t="s">
        <v>851</v>
      </c>
      <c r="G191" t="s">
        <v>2001</v>
      </c>
      <c r="H191">
        <v>2267006030</v>
      </c>
      <c r="I191" t="s">
        <v>2002</v>
      </c>
      <c r="J191" t="s">
        <v>1963</v>
      </c>
      <c r="K191" t="s">
        <v>2003</v>
      </c>
      <c r="L191" t="s">
        <v>1968</v>
      </c>
      <c r="M191" s="114">
        <v>9.3685021340661495E-6</v>
      </c>
      <c r="N191" s="114">
        <v>4.3278487282805097E-5</v>
      </c>
      <c r="O191" s="114">
        <v>2.4829484027577602E-4</v>
      </c>
    </row>
    <row r="192" spans="1:15" hidden="1" outlineLevel="2" x14ac:dyDescent="0.25">
      <c r="A192">
        <v>2017</v>
      </c>
      <c r="B192">
        <v>7</v>
      </c>
      <c r="C192" t="s">
        <v>856</v>
      </c>
      <c r="D192">
        <v>24003</v>
      </c>
      <c r="E192" t="s">
        <v>516</v>
      </c>
      <c r="F192" t="s">
        <v>851</v>
      </c>
      <c r="G192" t="s">
        <v>2001</v>
      </c>
      <c r="H192">
        <v>2267006035</v>
      </c>
      <c r="I192" t="s">
        <v>2002</v>
      </c>
      <c r="J192" t="s">
        <v>1963</v>
      </c>
      <c r="K192" t="s">
        <v>2003</v>
      </c>
      <c r="L192" t="s">
        <v>1969</v>
      </c>
      <c r="M192" s="114">
        <v>2.2207840082444401E-6</v>
      </c>
      <c r="N192" s="114">
        <v>1.5878988278927901E-5</v>
      </c>
      <c r="O192" s="114">
        <v>8.5489038610830903E-5</v>
      </c>
    </row>
    <row r="193" spans="1:15" hidden="1" outlineLevel="2" x14ac:dyDescent="0.25">
      <c r="A193">
        <v>2017</v>
      </c>
      <c r="B193">
        <v>7</v>
      </c>
      <c r="C193" t="s">
        <v>856</v>
      </c>
      <c r="D193">
        <v>24003</v>
      </c>
      <c r="E193" t="s">
        <v>516</v>
      </c>
      <c r="F193" t="s">
        <v>851</v>
      </c>
      <c r="G193" t="s">
        <v>2001</v>
      </c>
      <c r="H193">
        <v>2268002081</v>
      </c>
      <c r="I193" t="s">
        <v>2004</v>
      </c>
      <c r="J193" t="s">
        <v>1919</v>
      </c>
      <c r="K193" t="s">
        <v>2005</v>
      </c>
      <c r="L193" t="s">
        <v>1940</v>
      </c>
      <c r="M193" s="114">
        <v>1.6325558988228302E-5</v>
      </c>
      <c r="N193" s="114">
        <v>1.9707119236045401E-5</v>
      </c>
      <c r="O193" s="114">
        <v>1.06732763015316E-4</v>
      </c>
    </row>
    <row r="194" spans="1:15" hidden="1" outlineLevel="2" x14ac:dyDescent="0.25">
      <c r="A194">
        <v>2017</v>
      </c>
      <c r="B194">
        <v>7</v>
      </c>
      <c r="C194" t="s">
        <v>856</v>
      </c>
      <c r="D194">
        <v>24003</v>
      </c>
      <c r="E194" t="s">
        <v>516</v>
      </c>
      <c r="F194" t="s">
        <v>851</v>
      </c>
      <c r="G194" t="s">
        <v>2001</v>
      </c>
      <c r="H194">
        <v>2268003020</v>
      </c>
      <c r="I194" t="s">
        <v>2004</v>
      </c>
      <c r="J194" t="s">
        <v>1941</v>
      </c>
      <c r="K194" t="s">
        <v>2005</v>
      </c>
      <c r="L194" t="s">
        <v>1275</v>
      </c>
      <c r="M194" s="114">
        <v>3.4461242648831099E-3</v>
      </c>
      <c r="N194" s="114">
        <v>6.5010224934667297E-3</v>
      </c>
      <c r="O194" s="114">
        <v>3.79324480891228E-2</v>
      </c>
    </row>
    <row r="195" spans="1:15" hidden="1" outlineLevel="2" x14ac:dyDescent="0.25">
      <c r="A195">
        <v>2017</v>
      </c>
      <c r="B195">
        <v>7</v>
      </c>
      <c r="C195" t="s">
        <v>856</v>
      </c>
      <c r="D195">
        <v>24003</v>
      </c>
      <c r="E195" t="s">
        <v>516</v>
      </c>
      <c r="F195" t="s">
        <v>851</v>
      </c>
      <c r="G195" t="s">
        <v>2001</v>
      </c>
      <c r="H195">
        <v>2268003030</v>
      </c>
      <c r="I195" t="s">
        <v>2004</v>
      </c>
      <c r="J195" t="s">
        <v>1941</v>
      </c>
      <c r="K195" t="s">
        <v>2005</v>
      </c>
      <c r="L195" t="s">
        <v>1273</v>
      </c>
      <c r="M195" s="114">
        <v>2.7985925594720099E-6</v>
      </c>
      <c r="N195" s="114">
        <v>5.3715073136117999E-6</v>
      </c>
      <c r="O195" s="114">
        <v>3.1307949939218802E-5</v>
      </c>
    </row>
    <row r="196" spans="1:15" hidden="1" outlineLevel="2" x14ac:dyDescent="0.25">
      <c r="A196">
        <v>2017</v>
      </c>
      <c r="B196">
        <v>7</v>
      </c>
      <c r="C196" t="s">
        <v>856</v>
      </c>
      <c r="D196">
        <v>24003</v>
      </c>
      <c r="E196" t="s">
        <v>516</v>
      </c>
      <c r="F196" t="s">
        <v>851</v>
      </c>
      <c r="G196" t="s">
        <v>2001</v>
      </c>
      <c r="H196">
        <v>2268003040</v>
      </c>
      <c r="I196" t="s">
        <v>2004</v>
      </c>
      <c r="J196" t="s">
        <v>1941</v>
      </c>
      <c r="K196" t="s">
        <v>2005</v>
      </c>
      <c r="L196" t="s">
        <v>1276</v>
      </c>
      <c r="M196" s="114">
        <v>1.40636787326898E-6</v>
      </c>
      <c r="N196" s="114">
        <v>2.7964158562099299E-6</v>
      </c>
      <c r="O196" s="114">
        <v>1.6120352256621101E-5</v>
      </c>
    </row>
    <row r="197" spans="1:15" hidden="1" outlineLevel="2" x14ac:dyDescent="0.25">
      <c r="A197">
        <v>2017</v>
      </c>
      <c r="B197">
        <v>7</v>
      </c>
      <c r="C197" t="s">
        <v>856</v>
      </c>
      <c r="D197">
        <v>24003</v>
      </c>
      <c r="E197" t="s">
        <v>516</v>
      </c>
      <c r="F197" t="s">
        <v>851</v>
      </c>
      <c r="G197" t="s">
        <v>2001</v>
      </c>
      <c r="H197">
        <v>2268003060</v>
      </c>
      <c r="I197" t="s">
        <v>2004</v>
      </c>
      <c r="J197" t="s">
        <v>1941</v>
      </c>
      <c r="K197" t="s">
        <v>2005</v>
      </c>
      <c r="L197" t="s">
        <v>1942</v>
      </c>
      <c r="M197" s="114">
        <v>1.23539830099162E-5</v>
      </c>
      <c r="N197" s="114">
        <v>2.3299602617043998E-5</v>
      </c>
      <c r="O197" s="114">
        <v>1.2645773676922499E-4</v>
      </c>
    </row>
    <row r="198" spans="1:15" hidden="1" outlineLevel="2" x14ac:dyDescent="0.25">
      <c r="A198">
        <v>2017</v>
      </c>
      <c r="B198">
        <v>7</v>
      </c>
      <c r="C198" t="s">
        <v>856</v>
      </c>
      <c r="D198">
        <v>24003</v>
      </c>
      <c r="E198" t="s">
        <v>516</v>
      </c>
      <c r="F198" t="s">
        <v>851</v>
      </c>
      <c r="G198" t="s">
        <v>2001</v>
      </c>
      <c r="H198">
        <v>2268003070</v>
      </c>
      <c r="I198" t="s">
        <v>2004</v>
      </c>
      <c r="J198" t="s">
        <v>1941</v>
      </c>
      <c r="K198" t="s">
        <v>2005</v>
      </c>
      <c r="L198" t="s">
        <v>1272</v>
      </c>
      <c r="M198" s="114">
        <v>1.28728249819687E-5</v>
      </c>
      <c r="N198" s="114">
        <v>2.9796113267366299E-5</v>
      </c>
      <c r="O198" s="114">
        <v>1.4691570868308201E-4</v>
      </c>
    </row>
    <row r="199" spans="1:15" hidden="1" outlineLevel="2" x14ac:dyDescent="0.25">
      <c r="A199">
        <v>2017</v>
      </c>
      <c r="B199">
        <v>7</v>
      </c>
      <c r="C199" t="s">
        <v>856</v>
      </c>
      <c r="D199">
        <v>24003</v>
      </c>
      <c r="E199" t="s">
        <v>516</v>
      </c>
      <c r="F199" t="s">
        <v>851</v>
      </c>
      <c r="G199" t="s">
        <v>2001</v>
      </c>
      <c r="H199">
        <v>2268005055</v>
      </c>
      <c r="I199" t="s">
        <v>2004</v>
      </c>
      <c r="J199" t="s">
        <v>1952</v>
      </c>
      <c r="K199" t="s">
        <v>2005</v>
      </c>
      <c r="L199" t="s">
        <v>1961</v>
      </c>
      <c r="M199" s="114">
        <v>1.61690384459234E-6</v>
      </c>
      <c r="N199" s="114">
        <v>1.9927732353153298E-6</v>
      </c>
      <c r="O199" s="114">
        <v>8.7498206085001601E-6</v>
      </c>
    </row>
    <row r="200" spans="1:15" hidden="1" outlineLevel="2" x14ac:dyDescent="0.25">
      <c r="A200">
        <v>2017</v>
      </c>
      <c r="B200">
        <v>7</v>
      </c>
      <c r="C200" t="s">
        <v>856</v>
      </c>
      <c r="D200">
        <v>24003</v>
      </c>
      <c r="E200" t="s">
        <v>516</v>
      </c>
      <c r="F200" t="s">
        <v>851</v>
      </c>
      <c r="G200" t="s">
        <v>2001</v>
      </c>
      <c r="H200">
        <v>2268005060</v>
      </c>
      <c r="I200" t="s">
        <v>2004</v>
      </c>
      <c r="J200" t="s">
        <v>1952</v>
      </c>
      <c r="K200" t="s">
        <v>2005</v>
      </c>
      <c r="L200" t="s">
        <v>1962</v>
      </c>
      <c r="M200" s="114">
        <v>1.2002016319456701E-5</v>
      </c>
      <c r="N200" s="114">
        <v>2.42135693042655E-5</v>
      </c>
      <c r="O200" s="114">
        <v>1.44043684485951E-4</v>
      </c>
    </row>
    <row r="201" spans="1:15" hidden="1" outlineLevel="2" x14ac:dyDescent="0.25">
      <c r="A201">
        <v>2017</v>
      </c>
      <c r="B201">
        <v>7</v>
      </c>
      <c r="C201" t="s">
        <v>856</v>
      </c>
      <c r="D201">
        <v>24003</v>
      </c>
      <c r="E201" t="s">
        <v>516</v>
      </c>
      <c r="F201" t="s">
        <v>851</v>
      </c>
      <c r="G201" t="s">
        <v>2001</v>
      </c>
      <c r="H201">
        <v>2268006005</v>
      </c>
      <c r="I201" t="s">
        <v>2004</v>
      </c>
      <c r="J201" t="s">
        <v>1963</v>
      </c>
      <c r="K201" t="s">
        <v>2005</v>
      </c>
      <c r="L201" t="s">
        <v>1274</v>
      </c>
      <c r="M201" s="114">
        <v>3.7539251497946701E-3</v>
      </c>
      <c r="N201" s="114">
        <v>6.2185446731746197E-3</v>
      </c>
      <c r="O201" s="114">
        <v>2.1461441181600101E-2</v>
      </c>
    </row>
    <row r="202" spans="1:15" hidden="1" outlineLevel="2" x14ac:dyDescent="0.25">
      <c r="A202">
        <v>2017</v>
      </c>
      <c r="B202">
        <v>7</v>
      </c>
      <c r="C202" t="s">
        <v>856</v>
      </c>
      <c r="D202">
        <v>24003</v>
      </c>
      <c r="E202" t="s">
        <v>516</v>
      </c>
      <c r="F202" t="s">
        <v>851</v>
      </c>
      <c r="G202" t="s">
        <v>2001</v>
      </c>
      <c r="H202">
        <v>2268006010</v>
      </c>
      <c r="I202" t="s">
        <v>2004</v>
      </c>
      <c r="J202" t="s">
        <v>1963</v>
      </c>
      <c r="K202" t="s">
        <v>2005</v>
      </c>
      <c r="L202" t="s">
        <v>1965</v>
      </c>
      <c r="M202" s="114">
        <v>1.13518158286752E-4</v>
      </c>
      <c r="N202" s="114">
        <v>1.9221937691327201E-4</v>
      </c>
      <c r="O202" s="114">
        <v>7.5473326432984301E-4</v>
      </c>
    </row>
    <row r="203" spans="1:15" hidden="1" outlineLevel="2" x14ac:dyDescent="0.25">
      <c r="A203">
        <v>2017</v>
      </c>
      <c r="B203">
        <v>7</v>
      </c>
      <c r="C203" t="s">
        <v>856</v>
      </c>
      <c r="D203">
        <v>24003</v>
      </c>
      <c r="E203" t="s">
        <v>516</v>
      </c>
      <c r="F203" t="s">
        <v>851</v>
      </c>
      <c r="G203" t="s">
        <v>2001</v>
      </c>
      <c r="H203">
        <v>2268006015</v>
      </c>
      <c r="I203" t="s">
        <v>2004</v>
      </c>
      <c r="J203" t="s">
        <v>1963</v>
      </c>
      <c r="K203" t="s">
        <v>2005</v>
      </c>
      <c r="L203" t="s">
        <v>1966</v>
      </c>
      <c r="M203" s="114">
        <v>5.9003984006267301E-5</v>
      </c>
      <c r="N203" s="114">
        <v>1.148896462837E-4</v>
      </c>
      <c r="O203" s="114">
        <v>6.2248238828033198E-4</v>
      </c>
    </row>
    <row r="204" spans="1:15" hidden="1" outlineLevel="2" x14ac:dyDescent="0.25">
      <c r="A204">
        <v>2017</v>
      </c>
      <c r="B204">
        <v>7</v>
      </c>
      <c r="C204" t="s">
        <v>856</v>
      </c>
      <c r="D204">
        <v>24003</v>
      </c>
      <c r="E204" t="s">
        <v>516</v>
      </c>
      <c r="F204" t="s">
        <v>851</v>
      </c>
      <c r="G204" t="s">
        <v>2001</v>
      </c>
      <c r="H204">
        <v>2268006020</v>
      </c>
      <c r="I204" t="s">
        <v>2004</v>
      </c>
      <c r="J204" t="s">
        <v>1963</v>
      </c>
      <c r="K204" t="s">
        <v>2005</v>
      </c>
      <c r="L204" t="s">
        <v>2006</v>
      </c>
      <c r="M204" s="114">
        <v>1.15385382378008E-3</v>
      </c>
      <c r="N204" s="114">
        <v>2.39486258942634E-3</v>
      </c>
      <c r="O204" s="114">
        <v>1.24743527267128E-2</v>
      </c>
    </row>
    <row r="205" spans="1:15" hidden="1" outlineLevel="2" x14ac:dyDescent="0.25">
      <c r="A205">
        <v>2017</v>
      </c>
      <c r="B205">
        <v>7</v>
      </c>
      <c r="C205" t="s">
        <v>856</v>
      </c>
      <c r="D205">
        <v>24003</v>
      </c>
      <c r="E205" t="s">
        <v>516</v>
      </c>
      <c r="F205" t="s">
        <v>851</v>
      </c>
      <c r="G205" t="s">
        <v>2001</v>
      </c>
      <c r="H205">
        <v>2285006015</v>
      </c>
      <c r="I205" t="s">
        <v>1975</v>
      </c>
      <c r="J205" t="s">
        <v>1976</v>
      </c>
      <c r="K205" t="s">
        <v>2003</v>
      </c>
      <c r="L205" t="s">
        <v>1976</v>
      </c>
      <c r="M205" s="114">
        <v>5.9570799937347395E-7</v>
      </c>
      <c r="N205" s="114">
        <v>2.81482988384596E-6</v>
      </c>
      <c r="O205" s="114">
        <v>1.9622078525571898E-5</v>
      </c>
    </row>
    <row r="206" spans="1:15" hidden="1" outlineLevel="2" x14ac:dyDescent="0.25">
      <c r="A206">
        <v>2017</v>
      </c>
      <c r="B206">
        <v>7</v>
      </c>
      <c r="C206" t="s">
        <v>856</v>
      </c>
      <c r="D206">
        <v>24003</v>
      </c>
      <c r="E206" t="s">
        <v>516</v>
      </c>
      <c r="F206" t="s">
        <v>849</v>
      </c>
      <c r="G206" t="s">
        <v>1915</v>
      </c>
      <c r="H206">
        <v>2270008005</v>
      </c>
      <c r="I206" t="s">
        <v>1916</v>
      </c>
      <c r="J206" t="s">
        <v>2007</v>
      </c>
      <c r="K206" t="s">
        <v>2008</v>
      </c>
      <c r="L206" t="s">
        <v>2007</v>
      </c>
      <c r="M206" s="114">
        <v>8.2410141585569398E-3</v>
      </c>
      <c r="N206" s="114">
        <v>0.127553176134825</v>
      </c>
      <c r="O206" s="114">
        <v>5.6556126102805103E-2</v>
      </c>
    </row>
    <row r="207" spans="1:15" hidden="1" outlineLevel="2" x14ac:dyDescent="0.25">
      <c r="A207">
        <v>2017</v>
      </c>
      <c r="B207">
        <v>7</v>
      </c>
      <c r="C207" t="s">
        <v>856</v>
      </c>
      <c r="D207">
        <v>24003</v>
      </c>
      <c r="E207" t="s">
        <v>516</v>
      </c>
      <c r="F207" t="s">
        <v>849</v>
      </c>
      <c r="G207" t="s">
        <v>1977</v>
      </c>
      <c r="H207">
        <v>2265008005</v>
      </c>
      <c r="I207" t="s">
        <v>1990</v>
      </c>
      <c r="J207" t="s">
        <v>2007</v>
      </c>
      <c r="K207" t="s">
        <v>2008</v>
      </c>
      <c r="L207" t="s">
        <v>2007</v>
      </c>
      <c r="M207" s="114">
        <v>2.063773696932E-3</v>
      </c>
      <c r="N207" s="114">
        <v>1.5974876005202499E-3</v>
      </c>
      <c r="O207" s="114">
        <v>7.6749796047806698E-2</v>
      </c>
    </row>
    <row r="208" spans="1:15" hidden="1" outlineLevel="2" x14ac:dyDescent="0.25">
      <c r="A208">
        <v>2017</v>
      </c>
      <c r="B208">
        <v>7</v>
      </c>
      <c r="C208" t="s">
        <v>856</v>
      </c>
      <c r="D208">
        <v>24003</v>
      </c>
      <c r="E208" t="s">
        <v>516</v>
      </c>
      <c r="F208" t="s">
        <v>849</v>
      </c>
      <c r="G208" t="s">
        <v>2001</v>
      </c>
      <c r="H208">
        <v>2267008005</v>
      </c>
      <c r="I208" t="s">
        <v>2002</v>
      </c>
      <c r="J208" t="s">
        <v>2007</v>
      </c>
      <c r="K208" t="s">
        <v>2003</v>
      </c>
      <c r="L208" t="s">
        <v>2007</v>
      </c>
      <c r="M208" s="114">
        <v>1.4047515196580199E-4</v>
      </c>
      <c r="N208" s="114">
        <v>1.02361891185865E-3</v>
      </c>
      <c r="O208" s="114">
        <v>6.1271130107343197E-3</v>
      </c>
    </row>
    <row r="209" spans="1:15" ht="13" outlineLevel="1" collapsed="1" x14ac:dyDescent="0.3">
      <c r="C209" s="1" t="s">
        <v>2299</v>
      </c>
      <c r="M209" s="114">
        <f>SUBTOTAL(9,M3:M208)</f>
        <v>5.9210725899705556</v>
      </c>
      <c r="N209" s="114">
        <f>SUBTOTAL(9,N3:N208)</f>
        <v>3.2818296019950473</v>
      </c>
      <c r="O209" s="114">
        <f>SUBTOTAL(9,O3:O208)</f>
        <v>81.067334693800746</v>
      </c>
    </row>
    <row r="210" spans="1:15" hidden="1" outlineLevel="2" x14ac:dyDescent="0.25">
      <c r="A210">
        <v>2017</v>
      </c>
      <c r="B210">
        <v>7</v>
      </c>
      <c r="C210" t="s">
        <v>857</v>
      </c>
      <c r="D210">
        <v>24005</v>
      </c>
      <c r="E210" t="s">
        <v>516</v>
      </c>
      <c r="F210" t="s">
        <v>851</v>
      </c>
      <c r="G210" t="s">
        <v>1915</v>
      </c>
      <c r="H210">
        <v>2270001060</v>
      </c>
      <c r="I210" t="s">
        <v>1916</v>
      </c>
      <c r="J210" t="s">
        <v>1917</v>
      </c>
      <c r="K210" t="s">
        <v>695</v>
      </c>
      <c r="L210" t="s">
        <v>1918</v>
      </c>
      <c r="M210" s="114">
        <v>9.8272011928202097E-4</v>
      </c>
      <c r="N210" s="114">
        <v>4.1268810164183404E-3</v>
      </c>
      <c r="O210" s="114">
        <v>3.7629929138347498E-3</v>
      </c>
    </row>
    <row r="211" spans="1:15" hidden="1" outlineLevel="2" x14ac:dyDescent="0.25">
      <c r="A211">
        <v>2017</v>
      </c>
      <c r="B211">
        <v>7</v>
      </c>
      <c r="C211" t="s">
        <v>857</v>
      </c>
      <c r="D211">
        <v>24005</v>
      </c>
      <c r="E211" t="s">
        <v>516</v>
      </c>
      <c r="F211" t="s">
        <v>851</v>
      </c>
      <c r="G211" t="s">
        <v>1915</v>
      </c>
      <c r="H211">
        <v>2270002003</v>
      </c>
      <c r="I211" t="s">
        <v>1916</v>
      </c>
      <c r="J211" t="s">
        <v>1919</v>
      </c>
      <c r="K211" t="s">
        <v>1920</v>
      </c>
      <c r="L211" t="s">
        <v>1921</v>
      </c>
      <c r="M211" s="114">
        <v>1.20756187425286E-3</v>
      </c>
      <c r="N211" s="114">
        <v>1.8908989150077101E-2</v>
      </c>
      <c r="O211" s="114">
        <v>6.9595339009538302E-3</v>
      </c>
    </row>
    <row r="212" spans="1:15" hidden="1" outlineLevel="2" x14ac:dyDescent="0.25">
      <c r="A212">
        <v>2017</v>
      </c>
      <c r="B212">
        <v>7</v>
      </c>
      <c r="C212" t="s">
        <v>857</v>
      </c>
      <c r="D212">
        <v>24005</v>
      </c>
      <c r="E212" t="s">
        <v>516</v>
      </c>
      <c r="F212" t="s">
        <v>851</v>
      </c>
      <c r="G212" t="s">
        <v>1915</v>
      </c>
      <c r="H212">
        <v>2270002006</v>
      </c>
      <c r="I212" t="s">
        <v>1916</v>
      </c>
      <c r="J212" t="s">
        <v>1919</v>
      </c>
      <c r="K212" t="s">
        <v>1920</v>
      </c>
      <c r="L212" t="s">
        <v>1922</v>
      </c>
      <c r="M212" s="114">
        <v>1.2866349079487799E-5</v>
      </c>
      <c r="N212" s="114">
        <v>7.3180392064387006E-5</v>
      </c>
      <c r="O212" s="114">
        <v>5.1143983000656597E-5</v>
      </c>
    </row>
    <row r="213" spans="1:15" hidden="1" outlineLevel="2" x14ac:dyDescent="0.25">
      <c r="A213">
        <v>2017</v>
      </c>
      <c r="B213">
        <v>7</v>
      </c>
      <c r="C213" t="s">
        <v>857</v>
      </c>
      <c r="D213">
        <v>24005</v>
      </c>
      <c r="E213" t="s">
        <v>516</v>
      </c>
      <c r="F213" t="s">
        <v>851</v>
      </c>
      <c r="G213" t="s">
        <v>1915</v>
      </c>
      <c r="H213">
        <v>2270002009</v>
      </c>
      <c r="I213" t="s">
        <v>1916</v>
      </c>
      <c r="J213" t="s">
        <v>1919</v>
      </c>
      <c r="K213" t="s">
        <v>1920</v>
      </c>
      <c r="L213" t="s">
        <v>1923</v>
      </c>
      <c r="M213" s="114">
        <v>1.8157243943051101E-4</v>
      </c>
      <c r="N213" s="114">
        <v>1.1306375090498501E-3</v>
      </c>
      <c r="O213" s="114">
        <v>7.0591681287623899E-4</v>
      </c>
    </row>
    <row r="214" spans="1:15" hidden="1" outlineLevel="2" x14ac:dyDescent="0.25">
      <c r="A214">
        <v>2017</v>
      </c>
      <c r="B214">
        <v>7</v>
      </c>
      <c r="C214" t="s">
        <v>857</v>
      </c>
      <c r="D214">
        <v>24005</v>
      </c>
      <c r="E214" t="s">
        <v>516</v>
      </c>
      <c r="F214" t="s">
        <v>851</v>
      </c>
      <c r="G214" t="s">
        <v>1915</v>
      </c>
      <c r="H214">
        <v>2270002015</v>
      </c>
      <c r="I214" t="s">
        <v>1916</v>
      </c>
      <c r="J214" t="s">
        <v>1919</v>
      </c>
      <c r="K214" t="s">
        <v>1920</v>
      </c>
      <c r="L214" t="s">
        <v>1924</v>
      </c>
      <c r="M214" s="114">
        <v>3.7585526561088002E-3</v>
      </c>
      <c r="N214" s="114">
        <v>5.4645556956529603E-2</v>
      </c>
      <c r="O214" s="114">
        <v>2.2096382919698999E-2</v>
      </c>
    </row>
    <row r="215" spans="1:15" hidden="1" outlineLevel="2" x14ac:dyDescent="0.25">
      <c r="A215">
        <v>2017</v>
      </c>
      <c r="B215">
        <v>7</v>
      </c>
      <c r="C215" t="s">
        <v>857</v>
      </c>
      <c r="D215">
        <v>24005</v>
      </c>
      <c r="E215" t="s">
        <v>516</v>
      </c>
      <c r="F215" t="s">
        <v>851</v>
      </c>
      <c r="G215" t="s">
        <v>1915</v>
      </c>
      <c r="H215">
        <v>2270002018</v>
      </c>
      <c r="I215" t="s">
        <v>1916</v>
      </c>
      <c r="J215" t="s">
        <v>1919</v>
      </c>
      <c r="K215" t="s">
        <v>1920</v>
      </c>
      <c r="L215" t="s">
        <v>1925</v>
      </c>
      <c r="M215" s="114">
        <v>3.12788740757242E-3</v>
      </c>
      <c r="N215" s="114">
        <v>5.9630135074257899E-2</v>
      </c>
      <c r="O215" s="114">
        <v>2.57386262528598E-2</v>
      </c>
    </row>
    <row r="216" spans="1:15" hidden="1" outlineLevel="2" x14ac:dyDescent="0.25">
      <c r="A216">
        <v>2017</v>
      </c>
      <c r="B216">
        <v>7</v>
      </c>
      <c r="C216" t="s">
        <v>857</v>
      </c>
      <c r="D216">
        <v>24005</v>
      </c>
      <c r="E216" t="s">
        <v>516</v>
      </c>
      <c r="F216" t="s">
        <v>851</v>
      </c>
      <c r="G216" t="s">
        <v>1915</v>
      </c>
      <c r="H216">
        <v>2270002021</v>
      </c>
      <c r="I216" t="s">
        <v>1916</v>
      </c>
      <c r="J216" t="s">
        <v>1919</v>
      </c>
      <c r="K216" t="s">
        <v>1920</v>
      </c>
      <c r="L216" t="s">
        <v>1926</v>
      </c>
      <c r="M216" s="114">
        <v>3.7007822845680499E-4</v>
      </c>
      <c r="N216" s="114">
        <v>4.1724393959157204E-3</v>
      </c>
      <c r="O216" s="114">
        <v>1.86127627966926E-3</v>
      </c>
    </row>
    <row r="217" spans="1:15" hidden="1" outlineLevel="2" x14ac:dyDescent="0.25">
      <c r="A217">
        <v>2017</v>
      </c>
      <c r="B217">
        <v>7</v>
      </c>
      <c r="C217" t="s">
        <v>857</v>
      </c>
      <c r="D217">
        <v>24005</v>
      </c>
      <c r="E217" t="s">
        <v>516</v>
      </c>
      <c r="F217" t="s">
        <v>851</v>
      </c>
      <c r="G217" t="s">
        <v>1915</v>
      </c>
      <c r="H217">
        <v>2270002024</v>
      </c>
      <c r="I217" t="s">
        <v>1916</v>
      </c>
      <c r="J217" t="s">
        <v>1919</v>
      </c>
      <c r="K217" t="s">
        <v>1920</v>
      </c>
      <c r="L217" t="s">
        <v>1927</v>
      </c>
      <c r="M217" s="114">
        <v>3.4084828496361302E-4</v>
      </c>
      <c r="N217" s="114">
        <v>4.8905708827078299E-3</v>
      </c>
      <c r="O217" s="114">
        <v>2.29896922246553E-3</v>
      </c>
    </row>
    <row r="218" spans="1:15" hidden="1" outlineLevel="2" x14ac:dyDescent="0.25">
      <c r="A218">
        <v>2017</v>
      </c>
      <c r="B218">
        <v>7</v>
      </c>
      <c r="C218" t="s">
        <v>857</v>
      </c>
      <c r="D218">
        <v>24005</v>
      </c>
      <c r="E218" t="s">
        <v>516</v>
      </c>
      <c r="F218" t="s">
        <v>851</v>
      </c>
      <c r="G218" t="s">
        <v>1915</v>
      </c>
      <c r="H218">
        <v>2270002027</v>
      </c>
      <c r="I218" t="s">
        <v>1916</v>
      </c>
      <c r="J218" t="s">
        <v>1919</v>
      </c>
      <c r="K218" t="s">
        <v>1920</v>
      </c>
      <c r="L218" t="s">
        <v>1928</v>
      </c>
      <c r="M218" s="114">
        <v>1.1011741778475001E-3</v>
      </c>
      <c r="N218" s="114">
        <v>1.0636504041031E-2</v>
      </c>
      <c r="O218" s="114">
        <v>4.3309898464940497E-3</v>
      </c>
    </row>
    <row r="219" spans="1:15" hidden="1" outlineLevel="2" x14ac:dyDescent="0.25">
      <c r="A219">
        <v>2017</v>
      </c>
      <c r="B219">
        <v>7</v>
      </c>
      <c r="C219" t="s">
        <v>857</v>
      </c>
      <c r="D219">
        <v>24005</v>
      </c>
      <c r="E219" t="s">
        <v>516</v>
      </c>
      <c r="F219" t="s">
        <v>851</v>
      </c>
      <c r="G219" t="s">
        <v>1915</v>
      </c>
      <c r="H219">
        <v>2270002030</v>
      </c>
      <c r="I219" t="s">
        <v>1916</v>
      </c>
      <c r="J219" t="s">
        <v>1919</v>
      </c>
      <c r="K219" t="s">
        <v>1920</v>
      </c>
      <c r="L219" t="s">
        <v>1929</v>
      </c>
      <c r="M219" s="114">
        <v>3.3366966363246298E-3</v>
      </c>
      <c r="N219" s="114">
        <v>4.0495230816304698E-2</v>
      </c>
      <c r="O219" s="114">
        <v>2.1066465880721801E-2</v>
      </c>
    </row>
    <row r="220" spans="1:15" hidden="1" outlineLevel="2" x14ac:dyDescent="0.25">
      <c r="A220">
        <v>2017</v>
      </c>
      <c r="B220">
        <v>7</v>
      </c>
      <c r="C220" t="s">
        <v>857</v>
      </c>
      <c r="D220">
        <v>24005</v>
      </c>
      <c r="E220" t="s">
        <v>516</v>
      </c>
      <c r="F220" t="s">
        <v>851</v>
      </c>
      <c r="G220" t="s">
        <v>1915</v>
      </c>
      <c r="H220">
        <v>2270002033</v>
      </c>
      <c r="I220" t="s">
        <v>1916</v>
      </c>
      <c r="J220" t="s">
        <v>1919</v>
      </c>
      <c r="K220" t="s">
        <v>1920</v>
      </c>
      <c r="L220" t="s">
        <v>1930</v>
      </c>
      <c r="M220" s="114">
        <v>6.1768446485075401E-3</v>
      </c>
      <c r="N220" s="114">
        <v>8.13435483723879E-2</v>
      </c>
      <c r="O220" s="114">
        <v>2.4722411762922999E-2</v>
      </c>
    </row>
    <row r="221" spans="1:15" hidden="1" outlineLevel="2" x14ac:dyDescent="0.25">
      <c r="A221">
        <v>2017</v>
      </c>
      <c r="B221">
        <v>7</v>
      </c>
      <c r="C221" t="s">
        <v>857</v>
      </c>
      <c r="D221">
        <v>24005</v>
      </c>
      <c r="E221" t="s">
        <v>516</v>
      </c>
      <c r="F221" t="s">
        <v>851</v>
      </c>
      <c r="G221" t="s">
        <v>1915</v>
      </c>
      <c r="H221">
        <v>2270002036</v>
      </c>
      <c r="I221" t="s">
        <v>1916</v>
      </c>
      <c r="J221" t="s">
        <v>1919</v>
      </c>
      <c r="K221" t="s">
        <v>1920</v>
      </c>
      <c r="L221" t="s">
        <v>1931</v>
      </c>
      <c r="M221" s="114">
        <v>7.5068919722980397E-3</v>
      </c>
      <c r="N221" s="114">
        <v>0.151228457689285</v>
      </c>
      <c r="O221" s="114">
        <v>4.7667548991739701E-2</v>
      </c>
    </row>
    <row r="222" spans="1:15" hidden="1" outlineLevel="2" x14ac:dyDescent="0.25">
      <c r="A222">
        <v>2017</v>
      </c>
      <c r="B222">
        <v>7</v>
      </c>
      <c r="C222" t="s">
        <v>857</v>
      </c>
      <c r="D222">
        <v>24005</v>
      </c>
      <c r="E222" t="s">
        <v>516</v>
      </c>
      <c r="F222" t="s">
        <v>851</v>
      </c>
      <c r="G222" t="s">
        <v>1915</v>
      </c>
      <c r="H222">
        <v>2270002039</v>
      </c>
      <c r="I222" t="s">
        <v>1916</v>
      </c>
      <c r="J222" t="s">
        <v>1919</v>
      </c>
      <c r="K222" t="s">
        <v>1920</v>
      </c>
      <c r="L222" t="s">
        <v>1932</v>
      </c>
      <c r="M222" s="114">
        <v>2.3992540332074E-4</v>
      </c>
      <c r="N222" s="114">
        <v>2.6242324966005998E-3</v>
      </c>
      <c r="O222" s="114">
        <v>1.4685391797684101E-3</v>
      </c>
    </row>
    <row r="223" spans="1:15" hidden="1" outlineLevel="2" x14ac:dyDescent="0.25">
      <c r="A223">
        <v>2017</v>
      </c>
      <c r="B223">
        <v>7</v>
      </c>
      <c r="C223" t="s">
        <v>857</v>
      </c>
      <c r="D223">
        <v>24005</v>
      </c>
      <c r="E223" t="s">
        <v>516</v>
      </c>
      <c r="F223" t="s">
        <v>851</v>
      </c>
      <c r="G223" t="s">
        <v>1915</v>
      </c>
      <c r="H223">
        <v>2270002042</v>
      </c>
      <c r="I223" t="s">
        <v>1916</v>
      </c>
      <c r="J223" t="s">
        <v>1919</v>
      </c>
      <c r="K223" t="s">
        <v>1920</v>
      </c>
      <c r="L223" t="s">
        <v>1933</v>
      </c>
      <c r="M223" s="114">
        <v>3.4261772213994802E-4</v>
      </c>
      <c r="N223" s="114">
        <v>3.1331601785495899E-3</v>
      </c>
      <c r="O223" s="114">
        <v>1.37194467242807E-3</v>
      </c>
    </row>
    <row r="224" spans="1:15" hidden="1" outlineLevel="2" x14ac:dyDescent="0.25">
      <c r="A224">
        <v>2017</v>
      </c>
      <c r="B224">
        <v>7</v>
      </c>
      <c r="C224" t="s">
        <v>857</v>
      </c>
      <c r="D224">
        <v>24005</v>
      </c>
      <c r="E224" t="s">
        <v>516</v>
      </c>
      <c r="F224" t="s">
        <v>851</v>
      </c>
      <c r="G224" t="s">
        <v>1915</v>
      </c>
      <c r="H224">
        <v>2270002045</v>
      </c>
      <c r="I224" t="s">
        <v>1916</v>
      </c>
      <c r="J224" t="s">
        <v>1919</v>
      </c>
      <c r="K224" t="s">
        <v>1920</v>
      </c>
      <c r="L224" t="s">
        <v>1282</v>
      </c>
      <c r="M224" s="114">
        <v>3.9042836697262798E-3</v>
      </c>
      <c r="N224" s="114">
        <v>6.68825833126903E-2</v>
      </c>
      <c r="O224" s="114">
        <v>1.5934484079480199E-2</v>
      </c>
    </row>
    <row r="225" spans="1:15" hidden="1" outlineLevel="2" x14ac:dyDescent="0.25">
      <c r="A225">
        <v>2017</v>
      </c>
      <c r="B225">
        <v>7</v>
      </c>
      <c r="C225" t="s">
        <v>857</v>
      </c>
      <c r="D225">
        <v>24005</v>
      </c>
      <c r="E225" t="s">
        <v>516</v>
      </c>
      <c r="F225" t="s">
        <v>851</v>
      </c>
      <c r="G225" t="s">
        <v>1915</v>
      </c>
      <c r="H225">
        <v>2270002048</v>
      </c>
      <c r="I225" t="s">
        <v>1916</v>
      </c>
      <c r="J225" t="s">
        <v>1919</v>
      </c>
      <c r="K225" t="s">
        <v>1920</v>
      </c>
      <c r="L225" t="s">
        <v>1934</v>
      </c>
      <c r="M225" s="114">
        <v>1.99859534131974E-3</v>
      </c>
      <c r="N225" s="114">
        <v>3.4610084723681198E-2</v>
      </c>
      <c r="O225" s="114">
        <v>1.13082039169967E-2</v>
      </c>
    </row>
    <row r="226" spans="1:15" hidden="1" outlineLevel="2" x14ac:dyDescent="0.25">
      <c r="A226">
        <v>2017</v>
      </c>
      <c r="B226">
        <v>7</v>
      </c>
      <c r="C226" t="s">
        <v>857</v>
      </c>
      <c r="D226">
        <v>24005</v>
      </c>
      <c r="E226" t="s">
        <v>516</v>
      </c>
      <c r="F226" t="s">
        <v>851</v>
      </c>
      <c r="G226" t="s">
        <v>1915</v>
      </c>
      <c r="H226">
        <v>2270002051</v>
      </c>
      <c r="I226" t="s">
        <v>1916</v>
      </c>
      <c r="J226" t="s">
        <v>1919</v>
      </c>
      <c r="K226" t="s">
        <v>1920</v>
      </c>
      <c r="L226" t="s">
        <v>1284</v>
      </c>
      <c r="M226" s="114">
        <v>7.2133595949708303E-3</v>
      </c>
      <c r="N226" s="114">
        <v>0.17848089709878001</v>
      </c>
      <c r="O226" s="114">
        <v>4.0027831215411397E-2</v>
      </c>
    </row>
    <row r="227" spans="1:15" hidden="1" outlineLevel="2" x14ac:dyDescent="0.25">
      <c r="A227">
        <v>2017</v>
      </c>
      <c r="B227">
        <v>7</v>
      </c>
      <c r="C227" t="s">
        <v>857</v>
      </c>
      <c r="D227">
        <v>24005</v>
      </c>
      <c r="E227" t="s">
        <v>516</v>
      </c>
      <c r="F227" t="s">
        <v>851</v>
      </c>
      <c r="G227" t="s">
        <v>1915</v>
      </c>
      <c r="H227">
        <v>2270002054</v>
      </c>
      <c r="I227" t="s">
        <v>1916</v>
      </c>
      <c r="J227" t="s">
        <v>1919</v>
      </c>
      <c r="K227" t="s">
        <v>1920</v>
      </c>
      <c r="L227" t="s">
        <v>1935</v>
      </c>
      <c r="M227" s="114">
        <v>8.7513598691657502E-4</v>
      </c>
      <c r="N227" s="114">
        <v>1.5347340144217E-2</v>
      </c>
      <c r="O227" s="114">
        <v>4.1416895692236704E-3</v>
      </c>
    </row>
    <row r="228" spans="1:15" hidden="1" outlineLevel="2" x14ac:dyDescent="0.25">
      <c r="A228">
        <v>2017</v>
      </c>
      <c r="B228">
        <v>7</v>
      </c>
      <c r="C228" t="s">
        <v>857</v>
      </c>
      <c r="D228">
        <v>24005</v>
      </c>
      <c r="E228" t="s">
        <v>516</v>
      </c>
      <c r="F228" t="s">
        <v>851</v>
      </c>
      <c r="G228" t="s">
        <v>1915</v>
      </c>
      <c r="H228">
        <v>2270002057</v>
      </c>
      <c r="I228" t="s">
        <v>1916</v>
      </c>
      <c r="J228" t="s">
        <v>1919</v>
      </c>
      <c r="K228" t="s">
        <v>1920</v>
      </c>
      <c r="L228" t="s">
        <v>1936</v>
      </c>
      <c r="M228" s="114">
        <v>6.9077399057277901E-3</v>
      </c>
      <c r="N228" s="114">
        <v>8.5809247568249702E-2</v>
      </c>
      <c r="O228" s="114">
        <v>4.4917580671608399E-2</v>
      </c>
    </row>
    <row r="229" spans="1:15" hidden="1" outlineLevel="2" x14ac:dyDescent="0.25">
      <c r="A229">
        <v>2017</v>
      </c>
      <c r="B229">
        <v>7</v>
      </c>
      <c r="C229" t="s">
        <v>857</v>
      </c>
      <c r="D229">
        <v>24005</v>
      </c>
      <c r="E229" t="s">
        <v>516</v>
      </c>
      <c r="F229" t="s">
        <v>851</v>
      </c>
      <c r="G229" t="s">
        <v>1915</v>
      </c>
      <c r="H229">
        <v>2270002060</v>
      </c>
      <c r="I229" t="s">
        <v>1916</v>
      </c>
      <c r="J229" t="s">
        <v>1919</v>
      </c>
      <c r="K229" t="s">
        <v>1920</v>
      </c>
      <c r="L229" t="s">
        <v>1283</v>
      </c>
      <c r="M229" s="114">
        <v>1.88035305400263E-2</v>
      </c>
      <c r="N229" s="114">
        <v>0.30937479808926599</v>
      </c>
      <c r="O229" s="114">
        <v>0.11399010196328201</v>
      </c>
    </row>
    <row r="230" spans="1:15" hidden="1" outlineLevel="2" x14ac:dyDescent="0.25">
      <c r="A230">
        <v>2017</v>
      </c>
      <c r="B230">
        <v>7</v>
      </c>
      <c r="C230" t="s">
        <v>857</v>
      </c>
      <c r="D230">
        <v>24005</v>
      </c>
      <c r="E230" t="s">
        <v>516</v>
      </c>
      <c r="F230" t="s">
        <v>851</v>
      </c>
      <c r="G230" t="s">
        <v>1915</v>
      </c>
      <c r="H230">
        <v>2270002066</v>
      </c>
      <c r="I230" t="s">
        <v>1916</v>
      </c>
      <c r="J230" t="s">
        <v>1919</v>
      </c>
      <c r="K230" t="s">
        <v>1920</v>
      </c>
      <c r="L230" t="s">
        <v>1278</v>
      </c>
      <c r="M230" s="114">
        <v>7.7005320490570697E-2</v>
      </c>
      <c r="N230" s="114">
        <v>0.37810466438531898</v>
      </c>
      <c r="O230" s="114">
        <v>0.32828053086996101</v>
      </c>
    </row>
    <row r="231" spans="1:15" hidden="1" outlineLevel="2" x14ac:dyDescent="0.25">
      <c r="A231">
        <v>2017</v>
      </c>
      <c r="B231">
        <v>7</v>
      </c>
      <c r="C231" t="s">
        <v>857</v>
      </c>
      <c r="D231">
        <v>24005</v>
      </c>
      <c r="E231" t="s">
        <v>516</v>
      </c>
      <c r="F231" t="s">
        <v>851</v>
      </c>
      <c r="G231" t="s">
        <v>1915</v>
      </c>
      <c r="H231">
        <v>2270002069</v>
      </c>
      <c r="I231" t="s">
        <v>1916</v>
      </c>
      <c r="J231" t="s">
        <v>1919</v>
      </c>
      <c r="K231" t="s">
        <v>1920</v>
      </c>
      <c r="L231" t="s">
        <v>1937</v>
      </c>
      <c r="M231" s="114">
        <v>1.15536851262732E-2</v>
      </c>
      <c r="N231" s="114">
        <v>0.21414968371391299</v>
      </c>
      <c r="O231" s="114">
        <v>7.7674010768532795E-2</v>
      </c>
    </row>
    <row r="232" spans="1:15" hidden="1" outlineLevel="2" x14ac:dyDescent="0.25">
      <c r="A232">
        <v>2017</v>
      </c>
      <c r="B232">
        <v>7</v>
      </c>
      <c r="C232" t="s">
        <v>857</v>
      </c>
      <c r="D232">
        <v>24005</v>
      </c>
      <c r="E232" t="s">
        <v>516</v>
      </c>
      <c r="F232" t="s">
        <v>851</v>
      </c>
      <c r="G232" t="s">
        <v>1915</v>
      </c>
      <c r="H232">
        <v>2270002072</v>
      </c>
      <c r="I232" t="s">
        <v>1916</v>
      </c>
      <c r="J232" t="s">
        <v>1919</v>
      </c>
      <c r="K232" t="s">
        <v>1920</v>
      </c>
      <c r="L232" t="s">
        <v>1279</v>
      </c>
      <c r="M232" s="114">
        <v>7.6430811051977798E-2</v>
      </c>
      <c r="N232" s="114">
        <v>0.29039484634995499</v>
      </c>
      <c r="O232" s="114">
        <v>0.33417304605245601</v>
      </c>
    </row>
    <row r="233" spans="1:15" hidden="1" outlineLevel="2" x14ac:dyDescent="0.25">
      <c r="A233">
        <v>2017</v>
      </c>
      <c r="B233">
        <v>7</v>
      </c>
      <c r="C233" t="s">
        <v>857</v>
      </c>
      <c r="D233">
        <v>24005</v>
      </c>
      <c r="E233" t="s">
        <v>516</v>
      </c>
      <c r="F233" t="s">
        <v>851</v>
      </c>
      <c r="G233" t="s">
        <v>1915</v>
      </c>
      <c r="H233">
        <v>2270002075</v>
      </c>
      <c r="I233" t="s">
        <v>1916</v>
      </c>
      <c r="J233" t="s">
        <v>1919</v>
      </c>
      <c r="K233" t="s">
        <v>1920</v>
      </c>
      <c r="L233" t="s">
        <v>1938</v>
      </c>
      <c r="M233" s="114">
        <v>2.0972008842363699E-3</v>
      </c>
      <c r="N233" s="114">
        <v>3.8410249166190603E-2</v>
      </c>
      <c r="O233" s="114">
        <v>1.38684576377273E-2</v>
      </c>
    </row>
    <row r="234" spans="1:15" hidden="1" outlineLevel="2" x14ac:dyDescent="0.25">
      <c r="A234">
        <v>2017</v>
      </c>
      <c r="B234">
        <v>7</v>
      </c>
      <c r="C234" t="s">
        <v>857</v>
      </c>
      <c r="D234">
        <v>24005</v>
      </c>
      <c r="E234" t="s">
        <v>516</v>
      </c>
      <c r="F234" t="s">
        <v>851</v>
      </c>
      <c r="G234" t="s">
        <v>1915</v>
      </c>
      <c r="H234">
        <v>2270002078</v>
      </c>
      <c r="I234" t="s">
        <v>1916</v>
      </c>
      <c r="J234" t="s">
        <v>1919</v>
      </c>
      <c r="K234" t="s">
        <v>1920</v>
      </c>
      <c r="L234" t="s">
        <v>1939</v>
      </c>
      <c r="M234" s="114">
        <v>2.7010387532300201E-4</v>
      </c>
      <c r="N234" s="114">
        <v>9.4680077745579205E-4</v>
      </c>
      <c r="O234" s="114">
        <v>1.0841466137207999E-3</v>
      </c>
    </row>
    <row r="235" spans="1:15" hidden="1" outlineLevel="2" x14ac:dyDescent="0.25">
      <c r="A235">
        <v>2017</v>
      </c>
      <c r="B235">
        <v>7</v>
      </c>
      <c r="C235" t="s">
        <v>857</v>
      </c>
      <c r="D235">
        <v>24005</v>
      </c>
      <c r="E235" t="s">
        <v>516</v>
      </c>
      <c r="F235" t="s">
        <v>851</v>
      </c>
      <c r="G235" t="s">
        <v>1915</v>
      </c>
      <c r="H235">
        <v>2270002081</v>
      </c>
      <c r="I235" t="s">
        <v>1916</v>
      </c>
      <c r="J235" t="s">
        <v>1919</v>
      </c>
      <c r="K235" t="s">
        <v>1920</v>
      </c>
      <c r="L235" t="s">
        <v>1940</v>
      </c>
      <c r="M235" s="114">
        <v>3.22551129283966E-3</v>
      </c>
      <c r="N235" s="114">
        <v>5.40318666025996E-2</v>
      </c>
      <c r="O235" s="114">
        <v>2.3309959098696698E-2</v>
      </c>
    </row>
    <row r="236" spans="1:15" hidden="1" outlineLevel="2" x14ac:dyDescent="0.25">
      <c r="A236">
        <v>2017</v>
      </c>
      <c r="B236">
        <v>7</v>
      </c>
      <c r="C236" t="s">
        <v>857</v>
      </c>
      <c r="D236">
        <v>24005</v>
      </c>
      <c r="E236" t="s">
        <v>516</v>
      </c>
      <c r="F236" t="s">
        <v>851</v>
      </c>
      <c r="G236" t="s">
        <v>1915</v>
      </c>
      <c r="H236">
        <v>2270003010</v>
      </c>
      <c r="I236" t="s">
        <v>1916</v>
      </c>
      <c r="J236" t="s">
        <v>1941</v>
      </c>
      <c r="K236" t="s">
        <v>696</v>
      </c>
      <c r="L236" t="s">
        <v>1277</v>
      </c>
      <c r="M236" s="114">
        <v>2.4502516662323602E-3</v>
      </c>
      <c r="N236" s="114">
        <v>9.9818507442250796E-3</v>
      </c>
      <c r="O236" s="114">
        <v>1.01743848063052E-2</v>
      </c>
    </row>
    <row r="237" spans="1:15" hidden="1" outlineLevel="2" x14ac:dyDescent="0.25">
      <c r="A237">
        <v>2017</v>
      </c>
      <c r="B237">
        <v>7</v>
      </c>
      <c r="C237" t="s">
        <v>857</v>
      </c>
      <c r="D237">
        <v>24005</v>
      </c>
      <c r="E237" t="s">
        <v>516</v>
      </c>
      <c r="F237" t="s">
        <v>851</v>
      </c>
      <c r="G237" t="s">
        <v>1915</v>
      </c>
      <c r="H237">
        <v>2270003020</v>
      </c>
      <c r="I237" t="s">
        <v>1916</v>
      </c>
      <c r="J237" t="s">
        <v>1941</v>
      </c>
      <c r="K237" t="s">
        <v>696</v>
      </c>
      <c r="L237" t="s">
        <v>1275</v>
      </c>
      <c r="M237" s="114">
        <v>2.4275648265756899E-3</v>
      </c>
      <c r="N237" s="114">
        <v>5.7677026838064201E-2</v>
      </c>
      <c r="O237" s="114">
        <v>2.2771665826439899E-2</v>
      </c>
    </row>
    <row r="238" spans="1:15" hidden="1" outlineLevel="2" x14ac:dyDescent="0.25">
      <c r="A238">
        <v>2017</v>
      </c>
      <c r="B238">
        <v>7</v>
      </c>
      <c r="C238" t="s">
        <v>857</v>
      </c>
      <c r="D238">
        <v>24005</v>
      </c>
      <c r="E238" t="s">
        <v>516</v>
      </c>
      <c r="F238" t="s">
        <v>851</v>
      </c>
      <c r="G238" t="s">
        <v>1915</v>
      </c>
      <c r="H238">
        <v>2270003030</v>
      </c>
      <c r="I238" t="s">
        <v>1916</v>
      </c>
      <c r="J238" t="s">
        <v>1941</v>
      </c>
      <c r="K238" t="s">
        <v>696</v>
      </c>
      <c r="L238" t="s">
        <v>1273</v>
      </c>
      <c r="M238" s="114">
        <v>1.74568317652302E-3</v>
      </c>
      <c r="N238" s="114">
        <v>2.9330863151699301E-2</v>
      </c>
      <c r="O238" s="114">
        <v>9.3976223142817599E-3</v>
      </c>
    </row>
    <row r="239" spans="1:15" hidden="1" outlineLevel="2" x14ac:dyDescent="0.25">
      <c r="A239">
        <v>2017</v>
      </c>
      <c r="B239">
        <v>7</v>
      </c>
      <c r="C239" t="s">
        <v>857</v>
      </c>
      <c r="D239">
        <v>24005</v>
      </c>
      <c r="E239" t="s">
        <v>516</v>
      </c>
      <c r="F239" t="s">
        <v>851</v>
      </c>
      <c r="G239" t="s">
        <v>1915</v>
      </c>
      <c r="H239">
        <v>2270003040</v>
      </c>
      <c r="I239" t="s">
        <v>1916</v>
      </c>
      <c r="J239" t="s">
        <v>1941</v>
      </c>
      <c r="K239" t="s">
        <v>696</v>
      </c>
      <c r="L239" t="s">
        <v>1276</v>
      </c>
      <c r="M239" s="114">
        <v>2.5700491360112201E-3</v>
      </c>
      <c r="N239" s="114">
        <v>3.6644913721829701E-2</v>
      </c>
      <c r="O239" s="114">
        <v>1.1591098504141001E-2</v>
      </c>
    </row>
    <row r="240" spans="1:15" hidden="1" outlineLevel="2" x14ac:dyDescent="0.25">
      <c r="A240">
        <v>2017</v>
      </c>
      <c r="B240">
        <v>7</v>
      </c>
      <c r="C240" t="s">
        <v>857</v>
      </c>
      <c r="D240">
        <v>24005</v>
      </c>
      <c r="E240" t="s">
        <v>516</v>
      </c>
      <c r="F240" t="s">
        <v>851</v>
      </c>
      <c r="G240" t="s">
        <v>1915</v>
      </c>
      <c r="H240">
        <v>2270003050</v>
      </c>
      <c r="I240" t="s">
        <v>1916</v>
      </c>
      <c r="J240" t="s">
        <v>1941</v>
      </c>
      <c r="K240" t="s">
        <v>696</v>
      </c>
      <c r="L240" t="s">
        <v>1280</v>
      </c>
      <c r="M240" s="114">
        <v>4.2435049374489598E-4</v>
      </c>
      <c r="N240" s="114">
        <v>2.46520404471084E-3</v>
      </c>
      <c r="O240" s="114">
        <v>1.6166549758054301E-3</v>
      </c>
    </row>
    <row r="241" spans="1:15" hidden="1" outlineLevel="2" x14ac:dyDescent="0.25">
      <c r="A241">
        <v>2017</v>
      </c>
      <c r="B241">
        <v>7</v>
      </c>
      <c r="C241" t="s">
        <v>857</v>
      </c>
      <c r="D241">
        <v>24005</v>
      </c>
      <c r="E241" t="s">
        <v>516</v>
      </c>
      <c r="F241" t="s">
        <v>851</v>
      </c>
      <c r="G241" t="s">
        <v>1915</v>
      </c>
      <c r="H241">
        <v>2270003060</v>
      </c>
      <c r="I241" t="s">
        <v>1916</v>
      </c>
      <c r="J241" t="s">
        <v>1941</v>
      </c>
      <c r="K241" t="s">
        <v>696</v>
      </c>
      <c r="L241" t="s">
        <v>1942</v>
      </c>
      <c r="M241" s="114">
        <v>1.1163469040184301E-2</v>
      </c>
      <c r="N241" s="114">
        <v>0.192218698561192</v>
      </c>
      <c r="O241" s="114">
        <v>5.4782029241323499E-2</v>
      </c>
    </row>
    <row r="242" spans="1:15" hidden="1" outlineLevel="2" x14ac:dyDescent="0.25">
      <c r="A242">
        <v>2017</v>
      </c>
      <c r="B242">
        <v>7</v>
      </c>
      <c r="C242" t="s">
        <v>857</v>
      </c>
      <c r="D242">
        <v>24005</v>
      </c>
      <c r="E242" t="s">
        <v>516</v>
      </c>
      <c r="F242" t="s">
        <v>851</v>
      </c>
      <c r="G242" t="s">
        <v>1915</v>
      </c>
      <c r="H242">
        <v>2270003070</v>
      </c>
      <c r="I242" t="s">
        <v>1916</v>
      </c>
      <c r="J242" t="s">
        <v>1941</v>
      </c>
      <c r="K242" t="s">
        <v>696</v>
      </c>
      <c r="L242" t="s">
        <v>1272</v>
      </c>
      <c r="M242" s="114">
        <v>1.44467507016088E-3</v>
      </c>
      <c r="N242" s="114">
        <v>2.6904606260359301E-2</v>
      </c>
      <c r="O242" s="114">
        <v>1.0154539719224E-2</v>
      </c>
    </row>
    <row r="243" spans="1:15" hidden="1" outlineLevel="2" x14ac:dyDescent="0.25">
      <c r="A243">
        <v>2017</v>
      </c>
      <c r="B243">
        <v>7</v>
      </c>
      <c r="C243" t="s">
        <v>857</v>
      </c>
      <c r="D243">
        <v>24005</v>
      </c>
      <c r="E243" t="s">
        <v>516</v>
      </c>
      <c r="F243" t="s">
        <v>851</v>
      </c>
      <c r="G243" t="s">
        <v>1915</v>
      </c>
      <c r="H243">
        <v>2270004031</v>
      </c>
      <c r="I243" t="s">
        <v>1916</v>
      </c>
      <c r="J243" t="s">
        <v>1943</v>
      </c>
      <c r="K243" t="s">
        <v>1944</v>
      </c>
      <c r="L243" t="s">
        <v>1945</v>
      </c>
      <c r="M243" s="114">
        <v>3.8555252839245196E-6</v>
      </c>
      <c r="N243" s="114">
        <v>2.3020972093945599E-5</v>
      </c>
      <c r="O243" s="114">
        <v>1.3267083431856E-5</v>
      </c>
    </row>
    <row r="244" spans="1:15" hidden="1" outlineLevel="2" x14ac:dyDescent="0.25">
      <c r="A244">
        <v>2017</v>
      </c>
      <c r="B244">
        <v>7</v>
      </c>
      <c r="C244" t="s">
        <v>857</v>
      </c>
      <c r="D244">
        <v>24005</v>
      </c>
      <c r="E244" t="s">
        <v>516</v>
      </c>
      <c r="F244" t="s">
        <v>851</v>
      </c>
      <c r="G244" t="s">
        <v>1915</v>
      </c>
      <c r="H244">
        <v>2270004036</v>
      </c>
      <c r="I244" t="s">
        <v>1916</v>
      </c>
      <c r="J244" t="s">
        <v>1943</v>
      </c>
      <c r="K244" t="s">
        <v>1944</v>
      </c>
      <c r="L244" t="s">
        <v>1946</v>
      </c>
      <c r="M244" s="114">
        <v>0</v>
      </c>
      <c r="N244" s="114">
        <v>0</v>
      </c>
      <c r="O244" s="114">
        <v>0</v>
      </c>
    </row>
    <row r="245" spans="1:15" hidden="1" outlineLevel="2" x14ac:dyDescent="0.25">
      <c r="A245">
        <v>2017</v>
      </c>
      <c r="B245">
        <v>7</v>
      </c>
      <c r="C245" t="s">
        <v>857</v>
      </c>
      <c r="D245">
        <v>24005</v>
      </c>
      <c r="E245" t="s">
        <v>516</v>
      </c>
      <c r="F245" t="s">
        <v>851</v>
      </c>
      <c r="G245" t="s">
        <v>1915</v>
      </c>
      <c r="H245">
        <v>2270004046</v>
      </c>
      <c r="I245" t="s">
        <v>1916</v>
      </c>
      <c r="J245" t="s">
        <v>1943</v>
      </c>
      <c r="K245" t="s">
        <v>1944</v>
      </c>
      <c r="L245" t="s">
        <v>1947</v>
      </c>
      <c r="M245" s="114">
        <v>1.2350356511888099E-2</v>
      </c>
      <c r="N245" s="114">
        <v>0.116071553900838</v>
      </c>
      <c r="O245" s="114">
        <v>4.9840037710964701E-2</v>
      </c>
    </row>
    <row r="246" spans="1:15" hidden="1" outlineLevel="2" x14ac:dyDescent="0.25">
      <c r="A246">
        <v>2017</v>
      </c>
      <c r="B246">
        <v>7</v>
      </c>
      <c r="C246" t="s">
        <v>857</v>
      </c>
      <c r="D246">
        <v>24005</v>
      </c>
      <c r="E246" t="s">
        <v>516</v>
      </c>
      <c r="F246" t="s">
        <v>851</v>
      </c>
      <c r="G246" t="s">
        <v>1915</v>
      </c>
      <c r="H246">
        <v>2270004056</v>
      </c>
      <c r="I246" t="s">
        <v>1916</v>
      </c>
      <c r="J246" t="s">
        <v>1943</v>
      </c>
      <c r="K246" t="s">
        <v>1944</v>
      </c>
      <c r="L246" t="s">
        <v>1948</v>
      </c>
      <c r="M246" s="114">
        <v>2.5703208175400501E-3</v>
      </c>
      <c r="N246" s="114">
        <v>2.2897618822753402E-2</v>
      </c>
      <c r="O246" s="114">
        <v>1.04997528251261E-2</v>
      </c>
    </row>
    <row r="247" spans="1:15" hidden="1" outlineLevel="2" x14ac:dyDescent="0.25">
      <c r="A247">
        <v>2017</v>
      </c>
      <c r="B247">
        <v>7</v>
      </c>
      <c r="C247" t="s">
        <v>857</v>
      </c>
      <c r="D247">
        <v>24005</v>
      </c>
      <c r="E247" t="s">
        <v>516</v>
      </c>
      <c r="F247" t="s">
        <v>851</v>
      </c>
      <c r="G247" t="s">
        <v>1915</v>
      </c>
      <c r="H247">
        <v>2270004066</v>
      </c>
      <c r="I247" t="s">
        <v>1916</v>
      </c>
      <c r="J247" t="s">
        <v>1943</v>
      </c>
      <c r="K247" t="s">
        <v>1944</v>
      </c>
      <c r="L247" t="s">
        <v>1949</v>
      </c>
      <c r="M247" s="114">
        <v>1.5769462210300799E-2</v>
      </c>
      <c r="N247" s="114">
        <v>0.18570928648114199</v>
      </c>
      <c r="O247" s="114">
        <v>6.6755835898220497E-2</v>
      </c>
    </row>
    <row r="248" spans="1:15" hidden="1" outlineLevel="2" x14ac:dyDescent="0.25">
      <c r="A248">
        <v>2017</v>
      </c>
      <c r="B248">
        <v>7</v>
      </c>
      <c r="C248" t="s">
        <v>857</v>
      </c>
      <c r="D248">
        <v>24005</v>
      </c>
      <c r="E248" t="s">
        <v>516</v>
      </c>
      <c r="F248" t="s">
        <v>851</v>
      </c>
      <c r="G248" t="s">
        <v>1915</v>
      </c>
      <c r="H248">
        <v>2270004071</v>
      </c>
      <c r="I248" t="s">
        <v>1916</v>
      </c>
      <c r="J248" t="s">
        <v>1943</v>
      </c>
      <c r="K248" t="s">
        <v>1944</v>
      </c>
      <c r="L248" t="s">
        <v>1950</v>
      </c>
      <c r="M248" s="114">
        <v>8.6873668328735199E-4</v>
      </c>
      <c r="N248" s="114">
        <v>1.25438526738435E-2</v>
      </c>
      <c r="O248" s="114">
        <v>4.1617856477387197E-3</v>
      </c>
    </row>
    <row r="249" spans="1:15" hidden="1" outlineLevel="2" x14ac:dyDescent="0.25">
      <c r="A249">
        <v>2017</v>
      </c>
      <c r="B249">
        <v>7</v>
      </c>
      <c r="C249" t="s">
        <v>857</v>
      </c>
      <c r="D249">
        <v>24005</v>
      </c>
      <c r="E249" t="s">
        <v>516</v>
      </c>
      <c r="F249" t="s">
        <v>851</v>
      </c>
      <c r="G249" t="s">
        <v>1915</v>
      </c>
      <c r="H249">
        <v>2270004076</v>
      </c>
      <c r="I249" t="s">
        <v>1916</v>
      </c>
      <c r="J249" t="s">
        <v>1943</v>
      </c>
      <c r="K249" t="s">
        <v>1944</v>
      </c>
      <c r="L249" t="s">
        <v>1951</v>
      </c>
      <c r="M249" s="114">
        <v>6.2041324071060403E-5</v>
      </c>
      <c r="N249" s="114">
        <v>5.5079247977118896E-4</v>
      </c>
      <c r="O249" s="114">
        <v>2.5785013713175398E-4</v>
      </c>
    </row>
    <row r="250" spans="1:15" hidden="1" outlineLevel="2" x14ac:dyDescent="0.25">
      <c r="A250">
        <v>2017</v>
      </c>
      <c r="B250">
        <v>7</v>
      </c>
      <c r="C250" t="s">
        <v>857</v>
      </c>
      <c r="D250">
        <v>24005</v>
      </c>
      <c r="E250" t="s">
        <v>516</v>
      </c>
      <c r="F250" t="s">
        <v>851</v>
      </c>
      <c r="G250" t="s">
        <v>1915</v>
      </c>
      <c r="H250">
        <v>2270005010</v>
      </c>
      <c r="I250" t="s">
        <v>1916</v>
      </c>
      <c r="J250" t="s">
        <v>1952</v>
      </c>
      <c r="K250" t="s">
        <v>1953</v>
      </c>
      <c r="L250" t="s">
        <v>1954</v>
      </c>
      <c r="M250" s="114">
        <v>2.9669109309626899E-7</v>
      </c>
      <c r="N250" s="114">
        <v>1.5418339671668899E-6</v>
      </c>
      <c r="O250" s="114">
        <v>1.08041905377831E-6</v>
      </c>
    </row>
    <row r="251" spans="1:15" hidden="1" outlineLevel="2" x14ac:dyDescent="0.25">
      <c r="A251">
        <v>2017</v>
      </c>
      <c r="B251">
        <v>7</v>
      </c>
      <c r="C251" t="s">
        <v>857</v>
      </c>
      <c r="D251">
        <v>24005</v>
      </c>
      <c r="E251" t="s">
        <v>516</v>
      </c>
      <c r="F251" t="s">
        <v>851</v>
      </c>
      <c r="G251" t="s">
        <v>1915</v>
      </c>
      <c r="H251">
        <v>2270005015</v>
      </c>
      <c r="I251" t="s">
        <v>1916</v>
      </c>
      <c r="J251" t="s">
        <v>1952</v>
      </c>
      <c r="K251" t="s">
        <v>1953</v>
      </c>
      <c r="L251" t="s">
        <v>1271</v>
      </c>
      <c r="M251" s="114">
        <v>5.8519467092992298E-3</v>
      </c>
      <c r="N251" s="114">
        <v>6.4831702969968305E-2</v>
      </c>
      <c r="O251" s="114">
        <v>3.2571438699960702E-2</v>
      </c>
    </row>
    <row r="252" spans="1:15" hidden="1" outlineLevel="2" x14ac:dyDescent="0.25">
      <c r="A252">
        <v>2017</v>
      </c>
      <c r="B252">
        <v>7</v>
      </c>
      <c r="C252" t="s">
        <v>857</v>
      </c>
      <c r="D252">
        <v>24005</v>
      </c>
      <c r="E252" t="s">
        <v>516</v>
      </c>
      <c r="F252" t="s">
        <v>851</v>
      </c>
      <c r="G252" t="s">
        <v>1915</v>
      </c>
      <c r="H252">
        <v>2270005020</v>
      </c>
      <c r="I252" t="s">
        <v>1916</v>
      </c>
      <c r="J252" t="s">
        <v>1952</v>
      </c>
      <c r="K252" t="s">
        <v>1953</v>
      </c>
      <c r="L252" t="s">
        <v>1955</v>
      </c>
      <c r="M252" s="114">
        <v>8.2800395921367497E-4</v>
      </c>
      <c r="N252" s="114">
        <v>9.2582936631515605E-3</v>
      </c>
      <c r="O252" s="114">
        <v>3.8986064027994901E-3</v>
      </c>
    </row>
    <row r="253" spans="1:15" hidden="1" outlineLevel="2" x14ac:dyDescent="0.25">
      <c r="A253">
        <v>2017</v>
      </c>
      <c r="B253">
        <v>7</v>
      </c>
      <c r="C253" t="s">
        <v>857</v>
      </c>
      <c r="D253">
        <v>24005</v>
      </c>
      <c r="E253" t="s">
        <v>516</v>
      </c>
      <c r="F253" t="s">
        <v>851</v>
      </c>
      <c r="G253" t="s">
        <v>1915</v>
      </c>
      <c r="H253">
        <v>2270005025</v>
      </c>
      <c r="I253" t="s">
        <v>1916</v>
      </c>
      <c r="J253" t="s">
        <v>1952</v>
      </c>
      <c r="K253" t="s">
        <v>1953</v>
      </c>
      <c r="L253" t="s">
        <v>1956</v>
      </c>
      <c r="M253" s="114">
        <v>7.40611797489521E-6</v>
      </c>
      <c r="N253" s="114">
        <v>4.4272940613154801E-5</v>
      </c>
      <c r="O253" s="114">
        <v>3.0797972613072502E-5</v>
      </c>
    </row>
    <row r="254" spans="1:15" hidden="1" outlineLevel="2" x14ac:dyDescent="0.25">
      <c r="A254">
        <v>2017</v>
      </c>
      <c r="B254">
        <v>7</v>
      </c>
      <c r="C254" t="s">
        <v>857</v>
      </c>
      <c r="D254">
        <v>24005</v>
      </c>
      <c r="E254" t="s">
        <v>516</v>
      </c>
      <c r="F254" t="s">
        <v>851</v>
      </c>
      <c r="G254" t="s">
        <v>1915</v>
      </c>
      <c r="H254">
        <v>2270005030</v>
      </c>
      <c r="I254" t="s">
        <v>1916</v>
      </c>
      <c r="J254" t="s">
        <v>1952</v>
      </c>
      <c r="K254" t="s">
        <v>1953</v>
      </c>
      <c r="L254" t="s">
        <v>1957</v>
      </c>
      <c r="M254" s="114">
        <v>1.07780621938502E-6</v>
      </c>
      <c r="N254" s="114">
        <v>7.6670700082104304E-6</v>
      </c>
      <c r="O254" s="114">
        <v>6.0345330439304201E-6</v>
      </c>
    </row>
    <row r="255" spans="1:15" hidden="1" outlineLevel="2" x14ac:dyDescent="0.25">
      <c r="A255">
        <v>2017</v>
      </c>
      <c r="B255">
        <v>7</v>
      </c>
      <c r="C255" t="s">
        <v>857</v>
      </c>
      <c r="D255">
        <v>24005</v>
      </c>
      <c r="E255" t="s">
        <v>516</v>
      </c>
      <c r="F255" t="s">
        <v>851</v>
      </c>
      <c r="G255" t="s">
        <v>1915</v>
      </c>
      <c r="H255">
        <v>2270005035</v>
      </c>
      <c r="I255" t="s">
        <v>1916</v>
      </c>
      <c r="J255" t="s">
        <v>1952</v>
      </c>
      <c r="K255" t="s">
        <v>1953</v>
      </c>
      <c r="L255" t="s">
        <v>1958</v>
      </c>
      <c r="M255" s="114">
        <v>9.8434728840857106E-5</v>
      </c>
      <c r="N255" s="114">
        <v>7.1267390740103998E-4</v>
      </c>
      <c r="O255" s="114">
        <v>3.8783383934060101E-4</v>
      </c>
    </row>
    <row r="256" spans="1:15" hidden="1" outlineLevel="2" x14ac:dyDescent="0.25">
      <c r="A256">
        <v>2017</v>
      </c>
      <c r="B256">
        <v>7</v>
      </c>
      <c r="C256" t="s">
        <v>857</v>
      </c>
      <c r="D256">
        <v>24005</v>
      </c>
      <c r="E256" t="s">
        <v>516</v>
      </c>
      <c r="F256" t="s">
        <v>851</v>
      </c>
      <c r="G256" t="s">
        <v>1915</v>
      </c>
      <c r="H256">
        <v>2270005040</v>
      </c>
      <c r="I256" t="s">
        <v>1916</v>
      </c>
      <c r="J256" t="s">
        <v>1952</v>
      </c>
      <c r="K256" t="s">
        <v>1953</v>
      </c>
      <c r="L256" t="s">
        <v>1959</v>
      </c>
      <c r="M256" s="114">
        <v>1.9529095679482501E-7</v>
      </c>
      <c r="N256" s="114">
        <v>2.02806421611967E-6</v>
      </c>
      <c r="O256" s="114">
        <v>1.2077978510660599E-6</v>
      </c>
    </row>
    <row r="257" spans="1:15" hidden="1" outlineLevel="2" x14ac:dyDescent="0.25">
      <c r="A257">
        <v>2017</v>
      </c>
      <c r="B257">
        <v>7</v>
      </c>
      <c r="C257" t="s">
        <v>857</v>
      </c>
      <c r="D257">
        <v>24005</v>
      </c>
      <c r="E257" t="s">
        <v>516</v>
      </c>
      <c r="F257" t="s">
        <v>851</v>
      </c>
      <c r="G257" t="s">
        <v>1915</v>
      </c>
      <c r="H257">
        <v>2270005045</v>
      </c>
      <c r="I257" t="s">
        <v>1916</v>
      </c>
      <c r="J257" t="s">
        <v>1952</v>
      </c>
      <c r="K257" t="s">
        <v>1953</v>
      </c>
      <c r="L257" t="s">
        <v>1960</v>
      </c>
      <c r="M257" s="114">
        <v>8.2504420845452801E-5</v>
      </c>
      <c r="N257" s="114">
        <v>6.6089269239455505E-4</v>
      </c>
      <c r="O257" s="114">
        <v>4.07597115554381E-4</v>
      </c>
    </row>
    <row r="258" spans="1:15" hidden="1" outlineLevel="2" x14ac:dyDescent="0.25">
      <c r="A258">
        <v>2017</v>
      </c>
      <c r="B258">
        <v>7</v>
      </c>
      <c r="C258" t="s">
        <v>857</v>
      </c>
      <c r="D258">
        <v>24005</v>
      </c>
      <c r="E258" t="s">
        <v>516</v>
      </c>
      <c r="F258" t="s">
        <v>851</v>
      </c>
      <c r="G258" t="s">
        <v>1915</v>
      </c>
      <c r="H258">
        <v>2270005055</v>
      </c>
      <c r="I258" t="s">
        <v>1916</v>
      </c>
      <c r="J258" t="s">
        <v>1952</v>
      </c>
      <c r="K258" t="s">
        <v>1953</v>
      </c>
      <c r="L258" t="s">
        <v>1961</v>
      </c>
      <c r="M258" s="114">
        <v>1.61526389319988E-4</v>
      </c>
      <c r="N258" s="114">
        <v>1.5521413879469E-3</v>
      </c>
      <c r="O258" s="114">
        <v>8.0284608702641002E-4</v>
      </c>
    </row>
    <row r="259" spans="1:15" hidden="1" outlineLevel="2" x14ac:dyDescent="0.25">
      <c r="A259">
        <v>2017</v>
      </c>
      <c r="B259">
        <v>7</v>
      </c>
      <c r="C259" t="s">
        <v>857</v>
      </c>
      <c r="D259">
        <v>24005</v>
      </c>
      <c r="E259" t="s">
        <v>516</v>
      </c>
      <c r="F259" t="s">
        <v>851</v>
      </c>
      <c r="G259" t="s">
        <v>1915</v>
      </c>
      <c r="H259">
        <v>2270005060</v>
      </c>
      <c r="I259" t="s">
        <v>1916</v>
      </c>
      <c r="J259" t="s">
        <v>1952</v>
      </c>
      <c r="K259" t="s">
        <v>1953</v>
      </c>
      <c r="L259" t="s">
        <v>1962</v>
      </c>
      <c r="M259" s="114">
        <v>5.7940957191249301E-5</v>
      </c>
      <c r="N259" s="114">
        <v>7.5392737926449605E-4</v>
      </c>
      <c r="O259" s="114">
        <v>2.6230580988340101E-4</v>
      </c>
    </row>
    <row r="260" spans="1:15" hidden="1" outlineLevel="2" x14ac:dyDescent="0.25">
      <c r="A260">
        <v>2017</v>
      </c>
      <c r="B260">
        <v>7</v>
      </c>
      <c r="C260" t="s">
        <v>857</v>
      </c>
      <c r="D260">
        <v>24005</v>
      </c>
      <c r="E260" t="s">
        <v>516</v>
      </c>
      <c r="F260" t="s">
        <v>851</v>
      </c>
      <c r="G260" t="s">
        <v>1915</v>
      </c>
      <c r="H260">
        <v>2270006005</v>
      </c>
      <c r="I260" t="s">
        <v>1916</v>
      </c>
      <c r="J260" t="s">
        <v>1963</v>
      </c>
      <c r="K260" t="s">
        <v>1964</v>
      </c>
      <c r="L260" t="s">
        <v>1274</v>
      </c>
      <c r="M260" s="114">
        <v>1.52529561055417E-2</v>
      </c>
      <c r="N260" s="114">
        <v>0.141299473121762</v>
      </c>
      <c r="O260" s="114">
        <v>6.0820097103714901E-2</v>
      </c>
    </row>
    <row r="261" spans="1:15" hidden="1" outlineLevel="2" x14ac:dyDescent="0.25">
      <c r="A261">
        <v>2017</v>
      </c>
      <c r="B261">
        <v>7</v>
      </c>
      <c r="C261" t="s">
        <v>857</v>
      </c>
      <c r="D261">
        <v>24005</v>
      </c>
      <c r="E261" t="s">
        <v>516</v>
      </c>
      <c r="F261" t="s">
        <v>851</v>
      </c>
      <c r="G261" t="s">
        <v>1915</v>
      </c>
      <c r="H261">
        <v>2270006010</v>
      </c>
      <c r="I261" t="s">
        <v>1916</v>
      </c>
      <c r="J261" t="s">
        <v>1963</v>
      </c>
      <c r="K261" t="s">
        <v>1964</v>
      </c>
      <c r="L261" t="s">
        <v>1965</v>
      </c>
      <c r="M261" s="114">
        <v>3.5982025938210401E-3</v>
      </c>
      <c r="N261" s="114">
        <v>3.3712541684508303E-2</v>
      </c>
      <c r="O261" s="114">
        <v>1.48150948807597E-2</v>
      </c>
    </row>
    <row r="262" spans="1:15" hidden="1" outlineLevel="2" x14ac:dyDescent="0.25">
      <c r="A262">
        <v>2017</v>
      </c>
      <c r="B262">
        <v>7</v>
      </c>
      <c r="C262" t="s">
        <v>857</v>
      </c>
      <c r="D262">
        <v>24005</v>
      </c>
      <c r="E262" t="s">
        <v>516</v>
      </c>
      <c r="F262" t="s">
        <v>851</v>
      </c>
      <c r="G262" t="s">
        <v>1915</v>
      </c>
      <c r="H262">
        <v>2270006015</v>
      </c>
      <c r="I262" t="s">
        <v>1916</v>
      </c>
      <c r="J262" t="s">
        <v>1963</v>
      </c>
      <c r="K262" t="s">
        <v>1964</v>
      </c>
      <c r="L262" t="s">
        <v>1966</v>
      </c>
      <c r="M262" s="114">
        <v>4.8475600069650699E-3</v>
      </c>
      <c r="N262" s="114">
        <v>6.3851321116089793E-2</v>
      </c>
      <c r="O262" s="114">
        <v>2.6003936771303401E-2</v>
      </c>
    </row>
    <row r="263" spans="1:15" hidden="1" outlineLevel="2" x14ac:dyDescent="0.25">
      <c r="A263">
        <v>2017</v>
      </c>
      <c r="B263">
        <v>7</v>
      </c>
      <c r="C263" t="s">
        <v>857</v>
      </c>
      <c r="D263">
        <v>24005</v>
      </c>
      <c r="E263" t="s">
        <v>516</v>
      </c>
      <c r="F263" t="s">
        <v>851</v>
      </c>
      <c r="G263" t="s">
        <v>1915</v>
      </c>
      <c r="H263">
        <v>2270006025</v>
      </c>
      <c r="I263" t="s">
        <v>1916</v>
      </c>
      <c r="J263" t="s">
        <v>1963</v>
      </c>
      <c r="K263" t="s">
        <v>1964</v>
      </c>
      <c r="L263" t="s">
        <v>1967</v>
      </c>
      <c r="M263" s="114">
        <v>1.03057104315667E-2</v>
      </c>
      <c r="N263" s="114">
        <v>4.2962186969816699E-2</v>
      </c>
      <c r="O263" s="114">
        <v>4.5004662126302698E-2</v>
      </c>
    </row>
    <row r="264" spans="1:15" hidden="1" outlineLevel="2" x14ac:dyDescent="0.25">
      <c r="A264">
        <v>2017</v>
      </c>
      <c r="B264">
        <v>7</v>
      </c>
      <c r="C264" t="s">
        <v>857</v>
      </c>
      <c r="D264">
        <v>24005</v>
      </c>
      <c r="E264" t="s">
        <v>516</v>
      </c>
      <c r="F264" t="s">
        <v>851</v>
      </c>
      <c r="G264" t="s">
        <v>1915</v>
      </c>
      <c r="H264">
        <v>2270006030</v>
      </c>
      <c r="I264" t="s">
        <v>1916</v>
      </c>
      <c r="J264" t="s">
        <v>1963</v>
      </c>
      <c r="K264" t="s">
        <v>1964</v>
      </c>
      <c r="L264" t="s">
        <v>1968</v>
      </c>
      <c r="M264" s="114">
        <v>5.5616257259316604E-4</v>
      </c>
      <c r="N264" s="114">
        <v>4.8032792983576699E-3</v>
      </c>
      <c r="O264" s="114">
        <v>1.94326156633906E-3</v>
      </c>
    </row>
    <row r="265" spans="1:15" hidden="1" outlineLevel="2" x14ac:dyDescent="0.25">
      <c r="A265">
        <v>2017</v>
      </c>
      <c r="B265">
        <v>7</v>
      </c>
      <c r="C265" t="s">
        <v>857</v>
      </c>
      <c r="D265">
        <v>24005</v>
      </c>
      <c r="E265" t="s">
        <v>516</v>
      </c>
      <c r="F265" t="s">
        <v>851</v>
      </c>
      <c r="G265" t="s">
        <v>1915</v>
      </c>
      <c r="H265">
        <v>2270006035</v>
      </c>
      <c r="I265" t="s">
        <v>1916</v>
      </c>
      <c r="J265" t="s">
        <v>1963</v>
      </c>
      <c r="K265" t="s">
        <v>1964</v>
      </c>
      <c r="L265" t="s">
        <v>1969</v>
      </c>
      <c r="M265" s="114">
        <v>2.2567040986132299E-4</v>
      </c>
      <c r="N265" s="114">
        <v>2.8347183251753402E-3</v>
      </c>
      <c r="O265" s="114">
        <v>1.13846102613024E-3</v>
      </c>
    </row>
    <row r="266" spans="1:15" hidden="1" outlineLevel="2" x14ac:dyDescent="0.25">
      <c r="A266">
        <v>2017</v>
      </c>
      <c r="B266">
        <v>7</v>
      </c>
      <c r="C266" t="s">
        <v>857</v>
      </c>
      <c r="D266">
        <v>24005</v>
      </c>
      <c r="E266" t="s">
        <v>516</v>
      </c>
      <c r="F266" t="s">
        <v>851</v>
      </c>
      <c r="G266" t="s">
        <v>1915</v>
      </c>
      <c r="H266">
        <v>2270007015</v>
      </c>
      <c r="I266" t="s">
        <v>1916</v>
      </c>
      <c r="J266" t="s">
        <v>1970</v>
      </c>
      <c r="K266" t="s">
        <v>697</v>
      </c>
      <c r="L266" t="s">
        <v>1971</v>
      </c>
      <c r="M266" s="114">
        <v>1.18345309516599E-4</v>
      </c>
      <c r="N266" s="114">
        <v>1.9917488971259402E-3</v>
      </c>
      <c r="O266" s="114">
        <v>8.5368746658787099E-4</v>
      </c>
    </row>
    <row r="267" spans="1:15" hidden="1" outlineLevel="2" x14ac:dyDescent="0.25">
      <c r="A267">
        <v>2017</v>
      </c>
      <c r="B267">
        <v>7</v>
      </c>
      <c r="C267" t="s">
        <v>857</v>
      </c>
      <c r="D267">
        <v>24005</v>
      </c>
      <c r="E267" t="s">
        <v>516</v>
      </c>
      <c r="F267" t="s">
        <v>851</v>
      </c>
      <c r="G267" t="s">
        <v>1915</v>
      </c>
      <c r="H267">
        <v>2270010010</v>
      </c>
      <c r="I267" t="s">
        <v>1916</v>
      </c>
      <c r="J267" t="s">
        <v>1941</v>
      </c>
      <c r="K267" t="s">
        <v>696</v>
      </c>
      <c r="L267" t="s">
        <v>2009</v>
      </c>
      <c r="M267" s="114">
        <v>1.9485157361032201E-4</v>
      </c>
      <c r="N267" s="114">
        <v>3.1119022751227E-3</v>
      </c>
      <c r="O267" s="114">
        <v>9.6143307746387996E-4</v>
      </c>
    </row>
    <row r="268" spans="1:15" hidden="1" outlineLevel="2" x14ac:dyDescent="0.25">
      <c r="A268">
        <v>2017</v>
      </c>
      <c r="B268">
        <v>7</v>
      </c>
      <c r="C268" t="s">
        <v>857</v>
      </c>
      <c r="D268">
        <v>24005</v>
      </c>
      <c r="E268" t="s">
        <v>516</v>
      </c>
      <c r="F268" t="s">
        <v>851</v>
      </c>
      <c r="G268" t="s">
        <v>1915</v>
      </c>
      <c r="H268">
        <v>2282020005</v>
      </c>
      <c r="I268" t="s">
        <v>698</v>
      </c>
      <c r="J268" t="s">
        <v>1972</v>
      </c>
      <c r="K268" t="s">
        <v>1972</v>
      </c>
      <c r="L268" t="s">
        <v>1973</v>
      </c>
      <c r="M268" s="114">
        <v>7.0676084451406504E-3</v>
      </c>
      <c r="N268" s="114">
        <v>0.13556491211056701</v>
      </c>
      <c r="O268" s="114">
        <v>2.67372797243297E-2</v>
      </c>
    </row>
    <row r="269" spans="1:15" hidden="1" outlineLevel="2" x14ac:dyDescent="0.25">
      <c r="A269">
        <v>2017</v>
      </c>
      <c r="B269">
        <v>7</v>
      </c>
      <c r="C269" t="s">
        <v>857</v>
      </c>
      <c r="D269">
        <v>24005</v>
      </c>
      <c r="E269" t="s">
        <v>516</v>
      </c>
      <c r="F269" t="s">
        <v>851</v>
      </c>
      <c r="G269" t="s">
        <v>1915</v>
      </c>
      <c r="H269">
        <v>2282020010</v>
      </c>
      <c r="I269" t="s">
        <v>698</v>
      </c>
      <c r="J269" t="s">
        <v>1972</v>
      </c>
      <c r="K269" t="s">
        <v>1972</v>
      </c>
      <c r="L269" t="s">
        <v>1974</v>
      </c>
      <c r="M269" s="114">
        <v>8.0168668688429493E-5</v>
      </c>
      <c r="N269" s="114">
        <v>4.2467112507438298E-4</v>
      </c>
      <c r="O269" s="114">
        <v>2.5180619559250799E-4</v>
      </c>
    </row>
    <row r="270" spans="1:15" hidden="1" outlineLevel="2" x14ac:dyDescent="0.25">
      <c r="A270">
        <v>2017</v>
      </c>
      <c r="B270">
        <v>7</v>
      </c>
      <c r="C270" t="s">
        <v>857</v>
      </c>
      <c r="D270">
        <v>24005</v>
      </c>
      <c r="E270" t="s">
        <v>516</v>
      </c>
      <c r="F270" t="s">
        <v>851</v>
      </c>
      <c r="G270" t="s">
        <v>1915</v>
      </c>
      <c r="H270">
        <v>2285002015</v>
      </c>
      <c r="I270" t="s">
        <v>1975</v>
      </c>
      <c r="J270" t="s">
        <v>1976</v>
      </c>
      <c r="K270" t="s">
        <v>1976</v>
      </c>
      <c r="L270" t="s">
        <v>1976</v>
      </c>
      <c r="M270" s="114">
        <v>8.3272846825366298E-4</v>
      </c>
      <c r="N270" s="114">
        <v>5.0579501548782E-3</v>
      </c>
      <c r="O270" s="114">
        <v>3.4286214213352698E-3</v>
      </c>
    </row>
    <row r="271" spans="1:15" hidden="1" outlineLevel="2" x14ac:dyDescent="0.25">
      <c r="A271">
        <v>2017</v>
      </c>
      <c r="B271">
        <v>7</v>
      </c>
      <c r="C271" t="s">
        <v>857</v>
      </c>
      <c r="D271">
        <v>24005</v>
      </c>
      <c r="E271" t="s">
        <v>516</v>
      </c>
      <c r="F271" t="s">
        <v>851</v>
      </c>
      <c r="G271" t="s">
        <v>1977</v>
      </c>
      <c r="H271">
        <v>2260001010</v>
      </c>
      <c r="I271" t="s">
        <v>1978</v>
      </c>
      <c r="J271" t="s">
        <v>1917</v>
      </c>
      <c r="K271" t="s">
        <v>695</v>
      </c>
      <c r="L271" t="s">
        <v>1979</v>
      </c>
      <c r="M271" s="114">
        <v>0.12931185675552101</v>
      </c>
      <c r="N271" s="114">
        <v>1.3819625019095799E-3</v>
      </c>
      <c r="O271" s="114">
        <v>0.13147892802953701</v>
      </c>
    </row>
    <row r="272" spans="1:15" hidden="1" outlineLevel="2" x14ac:dyDescent="0.25">
      <c r="A272">
        <v>2017</v>
      </c>
      <c r="B272">
        <v>7</v>
      </c>
      <c r="C272" t="s">
        <v>857</v>
      </c>
      <c r="D272">
        <v>24005</v>
      </c>
      <c r="E272" t="s">
        <v>516</v>
      </c>
      <c r="F272" t="s">
        <v>851</v>
      </c>
      <c r="G272" t="s">
        <v>1977</v>
      </c>
      <c r="H272">
        <v>2260001030</v>
      </c>
      <c r="I272" t="s">
        <v>1978</v>
      </c>
      <c r="J272" t="s">
        <v>1917</v>
      </c>
      <c r="K272" t="s">
        <v>695</v>
      </c>
      <c r="L272" t="s">
        <v>1980</v>
      </c>
      <c r="M272" s="114">
        <v>3.31240774103208E-2</v>
      </c>
      <c r="N272" s="114">
        <v>7.0276163751259403E-4</v>
      </c>
      <c r="O272" s="114">
        <v>7.0072203874587999E-2</v>
      </c>
    </row>
    <row r="273" spans="1:15" hidden="1" outlineLevel="2" x14ac:dyDescent="0.25">
      <c r="A273">
        <v>2017</v>
      </c>
      <c r="B273">
        <v>7</v>
      </c>
      <c r="C273" t="s">
        <v>857</v>
      </c>
      <c r="D273">
        <v>24005</v>
      </c>
      <c r="E273" t="s">
        <v>516</v>
      </c>
      <c r="F273" t="s">
        <v>851</v>
      </c>
      <c r="G273" t="s">
        <v>1977</v>
      </c>
      <c r="H273">
        <v>2260001060</v>
      </c>
      <c r="I273" t="s">
        <v>1978</v>
      </c>
      <c r="J273" t="s">
        <v>1917</v>
      </c>
      <c r="K273" t="s">
        <v>695</v>
      </c>
      <c r="L273" t="s">
        <v>1918</v>
      </c>
      <c r="M273" s="114">
        <v>4.14510376685939E-3</v>
      </c>
      <c r="N273" s="114">
        <v>1.1429073638282699E-3</v>
      </c>
      <c r="O273" s="114">
        <v>0.12877171486616101</v>
      </c>
    </row>
    <row r="274" spans="1:15" hidden="1" outlineLevel="2" x14ac:dyDescent="0.25">
      <c r="A274">
        <v>2017</v>
      </c>
      <c r="B274">
        <v>7</v>
      </c>
      <c r="C274" t="s">
        <v>857</v>
      </c>
      <c r="D274">
        <v>24005</v>
      </c>
      <c r="E274" t="s">
        <v>516</v>
      </c>
      <c r="F274" t="s">
        <v>851</v>
      </c>
      <c r="G274" t="s">
        <v>1977</v>
      </c>
      <c r="H274">
        <v>2260002006</v>
      </c>
      <c r="I274" t="s">
        <v>1978</v>
      </c>
      <c r="J274" t="s">
        <v>1919</v>
      </c>
      <c r="K274" t="s">
        <v>1920</v>
      </c>
      <c r="L274" t="s">
        <v>1922</v>
      </c>
      <c r="M274" s="114">
        <v>2.92844568670034E-2</v>
      </c>
      <c r="N274" s="114">
        <v>7.3604547651484598E-4</v>
      </c>
      <c r="O274" s="114">
        <v>0.121820168569684</v>
      </c>
    </row>
    <row r="275" spans="1:15" hidden="1" outlineLevel="2" x14ac:dyDescent="0.25">
      <c r="A275">
        <v>2017</v>
      </c>
      <c r="B275">
        <v>7</v>
      </c>
      <c r="C275" t="s">
        <v>857</v>
      </c>
      <c r="D275">
        <v>24005</v>
      </c>
      <c r="E275" t="s">
        <v>516</v>
      </c>
      <c r="F275" t="s">
        <v>851</v>
      </c>
      <c r="G275" t="s">
        <v>1977</v>
      </c>
      <c r="H275">
        <v>2260002009</v>
      </c>
      <c r="I275" t="s">
        <v>1978</v>
      </c>
      <c r="J275" t="s">
        <v>1919</v>
      </c>
      <c r="K275" t="s">
        <v>1920</v>
      </c>
      <c r="L275" t="s">
        <v>1923</v>
      </c>
      <c r="M275" s="114">
        <v>1.0256761111691001E-3</v>
      </c>
      <c r="N275" s="114">
        <v>4.91638566018082E-5</v>
      </c>
      <c r="O275" s="114">
        <v>4.5856657088734201E-3</v>
      </c>
    </row>
    <row r="276" spans="1:15" hidden="1" outlineLevel="2" x14ac:dyDescent="0.25">
      <c r="A276">
        <v>2017</v>
      </c>
      <c r="B276">
        <v>7</v>
      </c>
      <c r="C276" t="s">
        <v>857</v>
      </c>
      <c r="D276">
        <v>24005</v>
      </c>
      <c r="E276" t="s">
        <v>516</v>
      </c>
      <c r="F276" t="s">
        <v>851</v>
      </c>
      <c r="G276" t="s">
        <v>1977</v>
      </c>
      <c r="H276">
        <v>2260002021</v>
      </c>
      <c r="I276" t="s">
        <v>1978</v>
      </c>
      <c r="J276" t="s">
        <v>1919</v>
      </c>
      <c r="K276" t="s">
        <v>1920</v>
      </c>
      <c r="L276" t="s">
        <v>1926</v>
      </c>
      <c r="M276" s="114">
        <v>1.22411242327303E-3</v>
      </c>
      <c r="N276" s="114">
        <v>5.8874550632026499E-5</v>
      </c>
      <c r="O276" s="114">
        <v>5.5357189849019103E-3</v>
      </c>
    </row>
    <row r="277" spans="1:15" hidden="1" outlineLevel="2" x14ac:dyDescent="0.25">
      <c r="A277">
        <v>2017</v>
      </c>
      <c r="B277">
        <v>7</v>
      </c>
      <c r="C277" t="s">
        <v>857</v>
      </c>
      <c r="D277">
        <v>24005</v>
      </c>
      <c r="E277" t="s">
        <v>516</v>
      </c>
      <c r="F277" t="s">
        <v>851</v>
      </c>
      <c r="G277" t="s">
        <v>1977</v>
      </c>
      <c r="H277">
        <v>2260002027</v>
      </c>
      <c r="I277" t="s">
        <v>1978</v>
      </c>
      <c r="J277" t="s">
        <v>1919</v>
      </c>
      <c r="K277" t="s">
        <v>1920</v>
      </c>
      <c r="L277" t="s">
        <v>1928</v>
      </c>
      <c r="M277" s="114">
        <v>1.01077090277901E-5</v>
      </c>
      <c r="N277" s="114">
        <v>4.1190971700189001E-7</v>
      </c>
      <c r="O277" s="114">
        <v>4.0216912566393101E-5</v>
      </c>
    </row>
    <row r="278" spans="1:15" hidden="1" outlineLevel="2" x14ac:dyDescent="0.25">
      <c r="A278">
        <v>2017</v>
      </c>
      <c r="B278">
        <v>7</v>
      </c>
      <c r="C278" t="s">
        <v>857</v>
      </c>
      <c r="D278">
        <v>24005</v>
      </c>
      <c r="E278" t="s">
        <v>516</v>
      </c>
      <c r="F278" t="s">
        <v>851</v>
      </c>
      <c r="G278" t="s">
        <v>1977</v>
      </c>
      <c r="H278">
        <v>2260002039</v>
      </c>
      <c r="I278" t="s">
        <v>1978</v>
      </c>
      <c r="J278" t="s">
        <v>1919</v>
      </c>
      <c r="K278" t="s">
        <v>1920</v>
      </c>
      <c r="L278" t="s">
        <v>1932</v>
      </c>
      <c r="M278" s="114">
        <v>7.5054326750603195E-2</v>
      </c>
      <c r="N278" s="114">
        <v>1.9346581248100799E-3</v>
      </c>
      <c r="O278" s="114">
        <v>0.31904647499322902</v>
      </c>
    </row>
    <row r="279" spans="1:15" hidden="1" outlineLevel="2" x14ac:dyDescent="0.25">
      <c r="A279">
        <v>2017</v>
      </c>
      <c r="B279">
        <v>7</v>
      </c>
      <c r="C279" t="s">
        <v>857</v>
      </c>
      <c r="D279">
        <v>24005</v>
      </c>
      <c r="E279" t="s">
        <v>516</v>
      </c>
      <c r="F279" t="s">
        <v>851</v>
      </c>
      <c r="G279" t="s">
        <v>1977</v>
      </c>
      <c r="H279">
        <v>2260002054</v>
      </c>
      <c r="I279" t="s">
        <v>1978</v>
      </c>
      <c r="J279" t="s">
        <v>1919</v>
      </c>
      <c r="K279" t="s">
        <v>1920</v>
      </c>
      <c r="L279" t="s">
        <v>1935</v>
      </c>
      <c r="M279" s="114">
        <v>2.4961841064552502E-4</v>
      </c>
      <c r="N279" s="114">
        <v>1.1608831982812299E-5</v>
      </c>
      <c r="O279" s="114">
        <v>1.1334315786371001E-3</v>
      </c>
    </row>
    <row r="280" spans="1:15" hidden="1" outlineLevel="2" x14ac:dyDescent="0.25">
      <c r="A280">
        <v>2017</v>
      </c>
      <c r="B280">
        <v>7</v>
      </c>
      <c r="C280" t="s">
        <v>857</v>
      </c>
      <c r="D280">
        <v>24005</v>
      </c>
      <c r="E280" t="s">
        <v>516</v>
      </c>
      <c r="F280" t="s">
        <v>851</v>
      </c>
      <c r="G280" t="s">
        <v>1977</v>
      </c>
      <c r="H280">
        <v>2260003030</v>
      </c>
      <c r="I280" t="s">
        <v>1978</v>
      </c>
      <c r="J280" t="s">
        <v>1941</v>
      </c>
      <c r="K280" t="s">
        <v>696</v>
      </c>
      <c r="L280" t="s">
        <v>1273</v>
      </c>
      <c r="M280" s="114">
        <v>6.9335821948612896E-4</v>
      </c>
      <c r="N280" s="114">
        <v>2.95936761176563E-5</v>
      </c>
      <c r="O280" s="114">
        <v>2.8893849230371398E-3</v>
      </c>
    </row>
    <row r="281" spans="1:15" hidden="1" outlineLevel="2" x14ac:dyDescent="0.25">
      <c r="A281">
        <v>2017</v>
      </c>
      <c r="B281">
        <v>7</v>
      </c>
      <c r="C281" t="s">
        <v>857</v>
      </c>
      <c r="D281">
        <v>24005</v>
      </c>
      <c r="E281" t="s">
        <v>516</v>
      </c>
      <c r="F281" t="s">
        <v>851</v>
      </c>
      <c r="G281" t="s">
        <v>1977</v>
      </c>
      <c r="H281">
        <v>2260003040</v>
      </c>
      <c r="I281" t="s">
        <v>1978</v>
      </c>
      <c r="J281" t="s">
        <v>1941</v>
      </c>
      <c r="K281" t="s">
        <v>696</v>
      </c>
      <c r="L281" t="s">
        <v>1276</v>
      </c>
      <c r="M281" s="114">
        <v>5.11611799737244E-5</v>
      </c>
      <c r="N281" s="114">
        <v>2.2645483852556902E-6</v>
      </c>
      <c r="O281" s="114">
        <v>2.2109983910922901E-4</v>
      </c>
    </row>
    <row r="282" spans="1:15" hidden="1" outlineLevel="2" x14ac:dyDescent="0.25">
      <c r="A282">
        <v>2017</v>
      </c>
      <c r="B282">
        <v>7</v>
      </c>
      <c r="C282" t="s">
        <v>857</v>
      </c>
      <c r="D282">
        <v>24005</v>
      </c>
      <c r="E282" t="s">
        <v>516</v>
      </c>
      <c r="F282" t="s">
        <v>851</v>
      </c>
      <c r="G282" t="s">
        <v>1977</v>
      </c>
      <c r="H282">
        <v>2260004015</v>
      </c>
      <c r="I282" t="s">
        <v>1978</v>
      </c>
      <c r="J282" t="s">
        <v>1943</v>
      </c>
      <c r="K282" t="s">
        <v>1944</v>
      </c>
      <c r="L282" t="s">
        <v>1981</v>
      </c>
      <c r="M282" s="114">
        <v>6.3288334986282297E-3</v>
      </c>
      <c r="N282" s="114">
        <v>2.7449300978332801E-4</v>
      </c>
      <c r="O282" s="114">
        <v>2.3712035268545199E-2</v>
      </c>
    </row>
    <row r="283" spans="1:15" hidden="1" outlineLevel="2" x14ac:dyDescent="0.25">
      <c r="A283">
        <v>2017</v>
      </c>
      <c r="B283">
        <v>7</v>
      </c>
      <c r="C283" t="s">
        <v>857</v>
      </c>
      <c r="D283">
        <v>24005</v>
      </c>
      <c r="E283" t="s">
        <v>516</v>
      </c>
      <c r="F283" t="s">
        <v>851</v>
      </c>
      <c r="G283" t="s">
        <v>1977</v>
      </c>
      <c r="H283">
        <v>2260004016</v>
      </c>
      <c r="I283" t="s">
        <v>1978</v>
      </c>
      <c r="J283" t="s">
        <v>1943</v>
      </c>
      <c r="K283" t="s">
        <v>1944</v>
      </c>
      <c r="L283" t="s">
        <v>1982</v>
      </c>
      <c r="M283" s="114">
        <v>3.9562524621487703E-2</v>
      </c>
      <c r="N283" s="114">
        <v>1.87859070138074E-3</v>
      </c>
      <c r="O283" s="114">
        <v>0.16405175626277901</v>
      </c>
    </row>
    <row r="284" spans="1:15" hidden="1" outlineLevel="2" x14ac:dyDescent="0.25">
      <c r="A284">
        <v>2017</v>
      </c>
      <c r="B284">
        <v>7</v>
      </c>
      <c r="C284" t="s">
        <v>857</v>
      </c>
      <c r="D284">
        <v>24005</v>
      </c>
      <c r="E284" t="s">
        <v>516</v>
      </c>
      <c r="F284" t="s">
        <v>851</v>
      </c>
      <c r="G284" t="s">
        <v>1977</v>
      </c>
      <c r="H284">
        <v>2260004020</v>
      </c>
      <c r="I284" t="s">
        <v>1978</v>
      </c>
      <c r="J284" t="s">
        <v>1943</v>
      </c>
      <c r="K284" t="s">
        <v>1944</v>
      </c>
      <c r="L284" t="s">
        <v>1983</v>
      </c>
      <c r="M284" s="114">
        <v>7.6794045526185101E-2</v>
      </c>
      <c r="N284" s="114">
        <v>2.2936800960451399E-3</v>
      </c>
      <c r="O284" s="114">
        <v>0.20534322410821901</v>
      </c>
    </row>
    <row r="285" spans="1:15" hidden="1" outlineLevel="2" x14ac:dyDescent="0.25">
      <c r="A285">
        <v>2017</v>
      </c>
      <c r="B285">
        <v>7</v>
      </c>
      <c r="C285" t="s">
        <v>857</v>
      </c>
      <c r="D285">
        <v>24005</v>
      </c>
      <c r="E285" t="s">
        <v>516</v>
      </c>
      <c r="F285" t="s">
        <v>851</v>
      </c>
      <c r="G285" t="s">
        <v>1977</v>
      </c>
      <c r="H285">
        <v>2260004021</v>
      </c>
      <c r="I285" t="s">
        <v>1978</v>
      </c>
      <c r="J285" t="s">
        <v>1943</v>
      </c>
      <c r="K285" t="s">
        <v>1944</v>
      </c>
      <c r="L285" t="s">
        <v>1984</v>
      </c>
      <c r="M285" s="114">
        <v>0.50519741998869006</v>
      </c>
      <c r="N285" s="114">
        <v>1.1283190920949E-2</v>
      </c>
      <c r="O285" s="114">
        <v>1.7978991270065301</v>
      </c>
    </row>
    <row r="286" spans="1:15" hidden="1" outlineLevel="2" x14ac:dyDescent="0.25">
      <c r="A286">
        <v>2017</v>
      </c>
      <c r="B286">
        <v>7</v>
      </c>
      <c r="C286" t="s">
        <v>857</v>
      </c>
      <c r="D286">
        <v>24005</v>
      </c>
      <c r="E286" t="s">
        <v>516</v>
      </c>
      <c r="F286" t="s">
        <v>851</v>
      </c>
      <c r="G286" t="s">
        <v>1977</v>
      </c>
      <c r="H286">
        <v>2260004025</v>
      </c>
      <c r="I286" t="s">
        <v>1978</v>
      </c>
      <c r="J286" t="s">
        <v>1943</v>
      </c>
      <c r="K286" t="s">
        <v>1944</v>
      </c>
      <c r="L286" t="s">
        <v>1985</v>
      </c>
      <c r="M286" s="114">
        <v>0.12574609747389301</v>
      </c>
      <c r="N286" s="114">
        <v>5.1371969748288402E-3</v>
      </c>
      <c r="O286" s="114">
        <v>0.420591190457344</v>
      </c>
    </row>
    <row r="287" spans="1:15" hidden="1" outlineLevel="2" x14ac:dyDescent="0.25">
      <c r="A287">
        <v>2017</v>
      </c>
      <c r="B287">
        <v>7</v>
      </c>
      <c r="C287" t="s">
        <v>857</v>
      </c>
      <c r="D287">
        <v>24005</v>
      </c>
      <c r="E287" t="s">
        <v>516</v>
      </c>
      <c r="F287" t="s">
        <v>851</v>
      </c>
      <c r="G287" t="s">
        <v>1977</v>
      </c>
      <c r="H287">
        <v>2260004026</v>
      </c>
      <c r="I287" t="s">
        <v>1978</v>
      </c>
      <c r="J287" t="s">
        <v>1943</v>
      </c>
      <c r="K287" t="s">
        <v>1944</v>
      </c>
      <c r="L287" t="s">
        <v>1986</v>
      </c>
      <c r="M287" s="114">
        <v>0.40298593856095999</v>
      </c>
      <c r="N287" s="114">
        <v>1.5824029454961398E-2</v>
      </c>
      <c r="O287" s="114">
        <v>1.5699281394481699</v>
      </c>
    </row>
    <row r="288" spans="1:15" hidden="1" outlineLevel="2" x14ac:dyDescent="0.25">
      <c r="A288">
        <v>2017</v>
      </c>
      <c r="B288">
        <v>7</v>
      </c>
      <c r="C288" t="s">
        <v>857</v>
      </c>
      <c r="D288">
        <v>24005</v>
      </c>
      <c r="E288" t="s">
        <v>516</v>
      </c>
      <c r="F288" t="s">
        <v>851</v>
      </c>
      <c r="G288" t="s">
        <v>1977</v>
      </c>
      <c r="H288">
        <v>2260004030</v>
      </c>
      <c r="I288" t="s">
        <v>1978</v>
      </c>
      <c r="J288" t="s">
        <v>1943</v>
      </c>
      <c r="K288" t="s">
        <v>1944</v>
      </c>
      <c r="L288" t="s">
        <v>1987</v>
      </c>
      <c r="M288" s="114">
        <v>7.5696332060033497E-2</v>
      </c>
      <c r="N288" s="114">
        <v>3.2839142950251698E-3</v>
      </c>
      <c r="O288" s="114">
        <v>0.287122562527657</v>
      </c>
    </row>
    <row r="289" spans="1:15" hidden="1" outlineLevel="2" x14ac:dyDescent="0.25">
      <c r="A289">
        <v>2017</v>
      </c>
      <c r="B289">
        <v>7</v>
      </c>
      <c r="C289" t="s">
        <v>857</v>
      </c>
      <c r="D289">
        <v>24005</v>
      </c>
      <c r="E289" t="s">
        <v>516</v>
      </c>
      <c r="F289" t="s">
        <v>851</v>
      </c>
      <c r="G289" t="s">
        <v>1977</v>
      </c>
      <c r="H289">
        <v>2260004031</v>
      </c>
      <c r="I289" t="s">
        <v>1978</v>
      </c>
      <c r="J289" t="s">
        <v>1943</v>
      </c>
      <c r="K289" t="s">
        <v>1944</v>
      </c>
      <c r="L289" t="s">
        <v>1945</v>
      </c>
      <c r="M289" s="114">
        <v>0.402769718769378</v>
      </c>
      <c r="N289" s="114">
        <v>1.4670149656012699E-2</v>
      </c>
      <c r="O289" s="114">
        <v>1.74942395091057</v>
      </c>
    </row>
    <row r="290" spans="1:15" hidden="1" outlineLevel="2" x14ac:dyDescent="0.25">
      <c r="A290">
        <v>2017</v>
      </c>
      <c r="B290">
        <v>7</v>
      </c>
      <c r="C290" t="s">
        <v>857</v>
      </c>
      <c r="D290">
        <v>24005</v>
      </c>
      <c r="E290" t="s">
        <v>516</v>
      </c>
      <c r="F290" t="s">
        <v>851</v>
      </c>
      <c r="G290" t="s">
        <v>1977</v>
      </c>
      <c r="H290">
        <v>2260004035</v>
      </c>
      <c r="I290" t="s">
        <v>1978</v>
      </c>
      <c r="J290" t="s">
        <v>1943</v>
      </c>
      <c r="K290" t="s">
        <v>1944</v>
      </c>
      <c r="L290" t="s">
        <v>1988</v>
      </c>
      <c r="M290" s="114">
        <v>4.4389856775524103E-3</v>
      </c>
      <c r="N290" s="114">
        <v>0</v>
      </c>
      <c r="O290" s="114">
        <v>0</v>
      </c>
    </row>
    <row r="291" spans="1:15" hidden="1" outlineLevel="2" x14ac:dyDescent="0.25">
      <c r="A291">
        <v>2017</v>
      </c>
      <c r="B291">
        <v>7</v>
      </c>
      <c r="C291" t="s">
        <v>857</v>
      </c>
      <c r="D291">
        <v>24005</v>
      </c>
      <c r="E291" t="s">
        <v>516</v>
      </c>
      <c r="F291" t="s">
        <v>851</v>
      </c>
      <c r="G291" t="s">
        <v>1977</v>
      </c>
      <c r="H291">
        <v>2260004036</v>
      </c>
      <c r="I291" t="s">
        <v>1978</v>
      </c>
      <c r="J291" t="s">
        <v>1943</v>
      </c>
      <c r="K291" t="s">
        <v>1944</v>
      </c>
      <c r="L291" t="s">
        <v>1946</v>
      </c>
      <c r="M291" s="114">
        <v>9.2113050050102196E-4</v>
      </c>
      <c r="N291" s="114">
        <v>0</v>
      </c>
      <c r="O291" s="114">
        <v>0</v>
      </c>
    </row>
    <row r="292" spans="1:15" hidden="1" outlineLevel="2" x14ac:dyDescent="0.25">
      <c r="A292">
        <v>2017</v>
      </c>
      <c r="B292">
        <v>7</v>
      </c>
      <c r="C292" t="s">
        <v>857</v>
      </c>
      <c r="D292">
        <v>24005</v>
      </c>
      <c r="E292" t="s">
        <v>516</v>
      </c>
      <c r="F292" t="s">
        <v>851</v>
      </c>
      <c r="G292" t="s">
        <v>1977</v>
      </c>
      <c r="H292">
        <v>2260004071</v>
      </c>
      <c r="I292" t="s">
        <v>1978</v>
      </c>
      <c r="J292" t="s">
        <v>1943</v>
      </c>
      <c r="K292" t="s">
        <v>1944</v>
      </c>
      <c r="L292" t="s">
        <v>1950</v>
      </c>
      <c r="M292" s="114">
        <v>1.4994692509562299E-4</v>
      </c>
      <c r="N292" s="114">
        <v>7.8980689295349293E-6</v>
      </c>
      <c r="O292" s="114">
        <v>7.2394275048281997E-4</v>
      </c>
    </row>
    <row r="293" spans="1:15" hidden="1" outlineLevel="2" x14ac:dyDescent="0.25">
      <c r="A293">
        <v>2017</v>
      </c>
      <c r="B293">
        <v>7</v>
      </c>
      <c r="C293" t="s">
        <v>857</v>
      </c>
      <c r="D293">
        <v>24005</v>
      </c>
      <c r="E293" t="s">
        <v>516</v>
      </c>
      <c r="F293" t="s">
        <v>851</v>
      </c>
      <c r="G293" t="s">
        <v>1977</v>
      </c>
      <c r="H293">
        <v>2260005035</v>
      </c>
      <c r="I293" t="s">
        <v>1978</v>
      </c>
      <c r="J293" t="s">
        <v>1952</v>
      </c>
      <c r="K293" t="s">
        <v>1953</v>
      </c>
      <c r="L293" t="s">
        <v>1958</v>
      </c>
      <c r="M293" s="114">
        <v>5.0475878361488897E-5</v>
      </c>
      <c r="N293" s="114">
        <v>2.634551265146E-6</v>
      </c>
      <c r="O293" s="114">
        <v>2.0969999968656301E-4</v>
      </c>
    </row>
    <row r="294" spans="1:15" hidden="1" outlineLevel="2" x14ac:dyDescent="0.25">
      <c r="A294">
        <v>2017</v>
      </c>
      <c r="B294">
        <v>7</v>
      </c>
      <c r="C294" t="s">
        <v>857</v>
      </c>
      <c r="D294">
        <v>24005</v>
      </c>
      <c r="E294" t="s">
        <v>516</v>
      </c>
      <c r="F294" t="s">
        <v>851</v>
      </c>
      <c r="G294" t="s">
        <v>1977</v>
      </c>
      <c r="H294">
        <v>2260006005</v>
      </c>
      <c r="I294" t="s">
        <v>1978</v>
      </c>
      <c r="J294" t="s">
        <v>1963</v>
      </c>
      <c r="K294" t="s">
        <v>1964</v>
      </c>
      <c r="L294" t="s">
        <v>1274</v>
      </c>
      <c r="M294" s="114">
        <v>6.8485880256048404E-3</v>
      </c>
      <c r="N294" s="114">
        <v>2.6209887801087499E-4</v>
      </c>
      <c r="O294" s="114">
        <v>2.4082717951387202E-2</v>
      </c>
    </row>
    <row r="295" spans="1:15" hidden="1" outlineLevel="2" x14ac:dyDescent="0.25">
      <c r="A295">
        <v>2017</v>
      </c>
      <c r="B295">
        <v>7</v>
      </c>
      <c r="C295" t="s">
        <v>857</v>
      </c>
      <c r="D295">
        <v>24005</v>
      </c>
      <c r="E295" t="s">
        <v>516</v>
      </c>
      <c r="F295" t="s">
        <v>851</v>
      </c>
      <c r="G295" t="s">
        <v>1977</v>
      </c>
      <c r="H295">
        <v>2260006010</v>
      </c>
      <c r="I295" t="s">
        <v>1978</v>
      </c>
      <c r="J295" t="s">
        <v>1963</v>
      </c>
      <c r="K295" t="s">
        <v>1964</v>
      </c>
      <c r="L295" t="s">
        <v>1965</v>
      </c>
      <c r="M295" s="114">
        <v>4.8287403762742501E-2</v>
      </c>
      <c r="N295" s="114">
        <v>1.7862379609141501E-3</v>
      </c>
      <c r="O295" s="114">
        <v>0.15635859593748999</v>
      </c>
    </row>
    <row r="296" spans="1:15" hidden="1" outlineLevel="2" x14ac:dyDescent="0.25">
      <c r="A296">
        <v>2017</v>
      </c>
      <c r="B296">
        <v>7</v>
      </c>
      <c r="C296" t="s">
        <v>857</v>
      </c>
      <c r="D296">
        <v>24005</v>
      </c>
      <c r="E296" t="s">
        <v>516</v>
      </c>
      <c r="F296" t="s">
        <v>851</v>
      </c>
      <c r="G296" t="s">
        <v>1977</v>
      </c>
      <c r="H296">
        <v>2260006015</v>
      </c>
      <c r="I296" t="s">
        <v>1978</v>
      </c>
      <c r="J296" t="s">
        <v>1963</v>
      </c>
      <c r="K296" t="s">
        <v>1964</v>
      </c>
      <c r="L296" t="s">
        <v>1966</v>
      </c>
      <c r="M296" s="114">
        <v>1.62527274338853E-5</v>
      </c>
      <c r="N296" s="114">
        <v>6.1367700965320203E-7</v>
      </c>
      <c r="O296" s="114">
        <v>5.9916377722402103E-5</v>
      </c>
    </row>
    <row r="297" spans="1:15" hidden="1" outlineLevel="2" x14ac:dyDescent="0.25">
      <c r="A297">
        <v>2017</v>
      </c>
      <c r="B297">
        <v>7</v>
      </c>
      <c r="C297" t="s">
        <v>857</v>
      </c>
      <c r="D297">
        <v>24005</v>
      </c>
      <c r="E297" t="s">
        <v>516</v>
      </c>
      <c r="F297" t="s">
        <v>851</v>
      </c>
      <c r="G297" t="s">
        <v>1977</v>
      </c>
      <c r="H297">
        <v>2260006035</v>
      </c>
      <c r="I297" t="s">
        <v>1978</v>
      </c>
      <c r="J297" t="s">
        <v>1963</v>
      </c>
      <c r="K297" t="s">
        <v>1964</v>
      </c>
      <c r="L297" t="s">
        <v>1969</v>
      </c>
      <c r="M297" s="114">
        <v>2.9675029757303401E-4</v>
      </c>
      <c r="N297" s="114">
        <v>1.0704465012167899E-5</v>
      </c>
      <c r="O297" s="114">
        <v>1.0451327834744E-3</v>
      </c>
    </row>
    <row r="298" spans="1:15" hidden="1" outlineLevel="2" x14ac:dyDescent="0.25">
      <c r="A298">
        <v>2017</v>
      </c>
      <c r="B298">
        <v>7</v>
      </c>
      <c r="C298" t="s">
        <v>857</v>
      </c>
      <c r="D298">
        <v>24005</v>
      </c>
      <c r="E298" t="s">
        <v>516</v>
      </c>
      <c r="F298" t="s">
        <v>851</v>
      </c>
      <c r="G298" t="s">
        <v>1977</v>
      </c>
      <c r="H298">
        <v>2260007005</v>
      </c>
      <c r="I298" t="s">
        <v>1978</v>
      </c>
      <c r="J298" t="s">
        <v>1970</v>
      </c>
      <c r="K298" t="s">
        <v>697</v>
      </c>
      <c r="L298" t="s">
        <v>1989</v>
      </c>
      <c r="M298" s="114">
        <v>1.3726878495248201E-3</v>
      </c>
      <c r="N298" s="114">
        <v>3.0687006074003902E-5</v>
      </c>
      <c r="O298" s="114">
        <v>5.3416244918480498E-3</v>
      </c>
    </row>
    <row r="299" spans="1:15" hidden="1" outlineLevel="2" x14ac:dyDescent="0.25">
      <c r="A299">
        <v>2017</v>
      </c>
      <c r="B299">
        <v>7</v>
      </c>
      <c r="C299" t="s">
        <v>857</v>
      </c>
      <c r="D299">
        <v>24005</v>
      </c>
      <c r="E299" t="s">
        <v>516</v>
      </c>
      <c r="F299" t="s">
        <v>851</v>
      </c>
      <c r="G299" t="s">
        <v>1977</v>
      </c>
      <c r="H299">
        <v>2265001010</v>
      </c>
      <c r="I299" t="s">
        <v>1990</v>
      </c>
      <c r="J299" t="s">
        <v>1917</v>
      </c>
      <c r="K299" t="s">
        <v>695</v>
      </c>
      <c r="L299" t="s">
        <v>1979</v>
      </c>
      <c r="M299" s="114">
        <v>5.6426307655783603E-3</v>
      </c>
      <c r="N299" s="114">
        <v>8.2719043712131701E-4</v>
      </c>
      <c r="O299" s="114">
        <v>5.20155169069767E-2</v>
      </c>
    </row>
    <row r="300" spans="1:15" hidden="1" outlineLevel="2" x14ac:dyDescent="0.25">
      <c r="A300">
        <v>2017</v>
      </c>
      <c r="B300">
        <v>7</v>
      </c>
      <c r="C300" t="s">
        <v>857</v>
      </c>
      <c r="D300">
        <v>24005</v>
      </c>
      <c r="E300" t="s">
        <v>516</v>
      </c>
      <c r="F300" t="s">
        <v>851</v>
      </c>
      <c r="G300" t="s">
        <v>1977</v>
      </c>
      <c r="H300">
        <v>2265001030</v>
      </c>
      <c r="I300" t="s">
        <v>1990</v>
      </c>
      <c r="J300" t="s">
        <v>1917</v>
      </c>
      <c r="K300" t="s">
        <v>695</v>
      </c>
      <c r="L300" t="s">
        <v>1980</v>
      </c>
      <c r="M300" s="114">
        <v>5.7864179980242597E-2</v>
      </c>
      <c r="N300" s="114">
        <v>6.0663300100714003E-3</v>
      </c>
      <c r="O300" s="114">
        <v>0.60231998562812805</v>
      </c>
    </row>
    <row r="301" spans="1:15" hidden="1" outlineLevel="2" x14ac:dyDescent="0.25">
      <c r="A301">
        <v>2017</v>
      </c>
      <c r="B301">
        <v>7</v>
      </c>
      <c r="C301" t="s">
        <v>857</v>
      </c>
      <c r="D301">
        <v>24005</v>
      </c>
      <c r="E301" t="s">
        <v>516</v>
      </c>
      <c r="F301" t="s">
        <v>851</v>
      </c>
      <c r="G301" t="s">
        <v>1977</v>
      </c>
      <c r="H301">
        <v>2265001050</v>
      </c>
      <c r="I301" t="s">
        <v>1990</v>
      </c>
      <c r="J301" t="s">
        <v>1917</v>
      </c>
      <c r="K301" t="s">
        <v>695</v>
      </c>
      <c r="L301" t="s">
        <v>1991</v>
      </c>
      <c r="M301" s="114">
        <v>4.2041558292112299E-2</v>
      </c>
      <c r="N301" s="114">
        <v>1.3916395138949199E-2</v>
      </c>
      <c r="O301" s="114">
        <v>2.0940362215042101</v>
      </c>
    </row>
    <row r="302" spans="1:15" hidden="1" outlineLevel="2" x14ac:dyDescent="0.25">
      <c r="A302">
        <v>2017</v>
      </c>
      <c r="B302">
        <v>7</v>
      </c>
      <c r="C302" t="s">
        <v>857</v>
      </c>
      <c r="D302">
        <v>24005</v>
      </c>
      <c r="E302" t="s">
        <v>516</v>
      </c>
      <c r="F302" t="s">
        <v>851</v>
      </c>
      <c r="G302" t="s">
        <v>1977</v>
      </c>
      <c r="H302">
        <v>2265001060</v>
      </c>
      <c r="I302" t="s">
        <v>1990</v>
      </c>
      <c r="J302" t="s">
        <v>1917</v>
      </c>
      <c r="K302" t="s">
        <v>695</v>
      </c>
      <c r="L302" t="s">
        <v>1918</v>
      </c>
      <c r="M302" s="114">
        <v>5.21128784566827E-3</v>
      </c>
      <c r="N302" s="114">
        <v>1.6608585719950499E-3</v>
      </c>
      <c r="O302" s="114">
        <v>0.15098579972982401</v>
      </c>
    </row>
    <row r="303" spans="1:15" hidden="1" outlineLevel="2" x14ac:dyDescent="0.25">
      <c r="A303">
        <v>2017</v>
      </c>
      <c r="B303">
        <v>7</v>
      </c>
      <c r="C303" t="s">
        <v>857</v>
      </c>
      <c r="D303">
        <v>24005</v>
      </c>
      <c r="E303" t="s">
        <v>516</v>
      </c>
      <c r="F303" t="s">
        <v>851</v>
      </c>
      <c r="G303" t="s">
        <v>1977</v>
      </c>
      <c r="H303">
        <v>2265002003</v>
      </c>
      <c r="I303" t="s">
        <v>1990</v>
      </c>
      <c r="J303" t="s">
        <v>1919</v>
      </c>
      <c r="K303" t="s">
        <v>1920</v>
      </c>
      <c r="L303" t="s">
        <v>1921</v>
      </c>
      <c r="M303" s="114">
        <v>1.3054216836963001E-3</v>
      </c>
      <c r="N303" s="114">
        <v>6.0344602388795498E-4</v>
      </c>
      <c r="O303" s="114">
        <v>6.4722916111350101E-2</v>
      </c>
    </row>
    <row r="304" spans="1:15" hidden="1" outlineLevel="2" x14ac:dyDescent="0.25">
      <c r="A304">
        <v>2017</v>
      </c>
      <c r="B304">
        <v>7</v>
      </c>
      <c r="C304" t="s">
        <v>857</v>
      </c>
      <c r="D304">
        <v>24005</v>
      </c>
      <c r="E304" t="s">
        <v>516</v>
      </c>
      <c r="F304" t="s">
        <v>851</v>
      </c>
      <c r="G304" t="s">
        <v>1977</v>
      </c>
      <c r="H304">
        <v>2265002006</v>
      </c>
      <c r="I304" t="s">
        <v>1990</v>
      </c>
      <c r="J304" t="s">
        <v>1919</v>
      </c>
      <c r="K304" t="s">
        <v>1920</v>
      </c>
      <c r="L304" t="s">
        <v>1922</v>
      </c>
      <c r="M304" s="114">
        <v>1.2236772073848099E-5</v>
      </c>
      <c r="N304" s="114">
        <v>3.7860036172787701E-6</v>
      </c>
      <c r="O304" s="114">
        <v>5.7465970166958901E-4</v>
      </c>
    </row>
    <row r="305" spans="1:15" hidden="1" outlineLevel="2" x14ac:dyDescent="0.25">
      <c r="A305">
        <v>2017</v>
      </c>
      <c r="B305">
        <v>7</v>
      </c>
      <c r="C305" t="s">
        <v>857</v>
      </c>
      <c r="D305">
        <v>24005</v>
      </c>
      <c r="E305" t="s">
        <v>516</v>
      </c>
      <c r="F305" t="s">
        <v>851</v>
      </c>
      <c r="G305" t="s">
        <v>1977</v>
      </c>
      <c r="H305">
        <v>2265002009</v>
      </c>
      <c r="I305" t="s">
        <v>1990</v>
      </c>
      <c r="J305" t="s">
        <v>1919</v>
      </c>
      <c r="K305" t="s">
        <v>1920</v>
      </c>
      <c r="L305" t="s">
        <v>1923</v>
      </c>
      <c r="M305" s="114">
        <v>3.26425967887189E-3</v>
      </c>
      <c r="N305" s="114">
        <v>9.4410282326862205E-4</v>
      </c>
      <c r="O305" s="114">
        <v>0.111937366425991</v>
      </c>
    </row>
    <row r="306" spans="1:15" hidden="1" outlineLevel="2" x14ac:dyDescent="0.25">
      <c r="A306">
        <v>2017</v>
      </c>
      <c r="B306">
        <v>7</v>
      </c>
      <c r="C306" t="s">
        <v>857</v>
      </c>
      <c r="D306">
        <v>24005</v>
      </c>
      <c r="E306" t="s">
        <v>516</v>
      </c>
      <c r="F306" t="s">
        <v>851</v>
      </c>
      <c r="G306" t="s">
        <v>1977</v>
      </c>
      <c r="H306">
        <v>2265002015</v>
      </c>
      <c r="I306" t="s">
        <v>1990</v>
      </c>
      <c r="J306" t="s">
        <v>1919</v>
      </c>
      <c r="K306" t="s">
        <v>1920</v>
      </c>
      <c r="L306" t="s">
        <v>1924</v>
      </c>
      <c r="M306" s="114">
        <v>2.22900533373149E-3</v>
      </c>
      <c r="N306" s="114">
        <v>9.0482858649920705E-4</v>
      </c>
      <c r="O306" s="114">
        <v>0.116109546273947</v>
      </c>
    </row>
    <row r="307" spans="1:15" hidden="1" outlineLevel="2" x14ac:dyDescent="0.25">
      <c r="A307">
        <v>2017</v>
      </c>
      <c r="B307">
        <v>7</v>
      </c>
      <c r="C307" t="s">
        <v>857</v>
      </c>
      <c r="D307">
        <v>24005</v>
      </c>
      <c r="E307" t="s">
        <v>516</v>
      </c>
      <c r="F307" t="s">
        <v>851</v>
      </c>
      <c r="G307" t="s">
        <v>1977</v>
      </c>
      <c r="H307">
        <v>2265002021</v>
      </c>
      <c r="I307" t="s">
        <v>1990</v>
      </c>
      <c r="J307" t="s">
        <v>1919</v>
      </c>
      <c r="K307" t="s">
        <v>1920</v>
      </c>
      <c r="L307" t="s">
        <v>1926</v>
      </c>
      <c r="M307" s="114">
        <v>5.9125877148744604E-3</v>
      </c>
      <c r="N307" s="114">
        <v>1.9170788000337799E-3</v>
      </c>
      <c r="O307" s="114">
        <v>0.246385637670755</v>
      </c>
    </row>
    <row r="308" spans="1:15" hidden="1" outlineLevel="2" x14ac:dyDescent="0.25">
      <c r="A308">
        <v>2017</v>
      </c>
      <c r="B308">
        <v>7</v>
      </c>
      <c r="C308" t="s">
        <v>857</v>
      </c>
      <c r="D308">
        <v>24005</v>
      </c>
      <c r="E308" t="s">
        <v>516</v>
      </c>
      <c r="F308" t="s">
        <v>851</v>
      </c>
      <c r="G308" t="s">
        <v>1977</v>
      </c>
      <c r="H308">
        <v>2265002024</v>
      </c>
      <c r="I308" t="s">
        <v>1990</v>
      </c>
      <c r="J308" t="s">
        <v>1919</v>
      </c>
      <c r="K308" t="s">
        <v>1920</v>
      </c>
      <c r="L308" t="s">
        <v>1927</v>
      </c>
      <c r="M308" s="114">
        <v>2.3413531679636898E-3</v>
      </c>
      <c r="N308" s="114">
        <v>7.6684929081238795E-4</v>
      </c>
      <c r="O308" s="114">
        <v>0.105273542925715</v>
      </c>
    </row>
    <row r="309" spans="1:15" hidden="1" outlineLevel="2" x14ac:dyDescent="0.25">
      <c r="A309">
        <v>2017</v>
      </c>
      <c r="B309">
        <v>7</v>
      </c>
      <c r="C309" t="s">
        <v>857</v>
      </c>
      <c r="D309">
        <v>24005</v>
      </c>
      <c r="E309" t="s">
        <v>516</v>
      </c>
      <c r="F309" t="s">
        <v>851</v>
      </c>
      <c r="G309" t="s">
        <v>1977</v>
      </c>
      <c r="H309">
        <v>2265002027</v>
      </c>
      <c r="I309" t="s">
        <v>1990</v>
      </c>
      <c r="J309" t="s">
        <v>1919</v>
      </c>
      <c r="K309" t="s">
        <v>1920</v>
      </c>
      <c r="L309" t="s">
        <v>1928</v>
      </c>
      <c r="M309" s="114">
        <v>1.17853085377817E-4</v>
      </c>
      <c r="N309" s="114">
        <v>3.9594224290340201E-5</v>
      </c>
      <c r="O309" s="114">
        <v>5.1522435387596497E-3</v>
      </c>
    </row>
    <row r="310" spans="1:15" hidden="1" outlineLevel="2" x14ac:dyDescent="0.25">
      <c r="A310">
        <v>2017</v>
      </c>
      <c r="B310">
        <v>7</v>
      </c>
      <c r="C310" t="s">
        <v>857</v>
      </c>
      <c r="D310">
        <v>24005</v>
      </c>
      <c r="E310" t="s">
        <v>516</v>
      </c>
      <c r="F310" t="s">
        <v>851</v>
      </c>
      <c r="G310" t="s">
        <v>1977</v>
      </c>
      <c r="H310">
        <v>2265002030</v>
      </c>
      <c r="I310" t="s">
        <v>1990</v>
      </c>
      <c r="J310" t="s">
        <v>1919</v>
      </c>
      <c r="K310" t="s">
        <v>1920</v>
      </c>
      <c r="L310" t="s">
        <v>1929</v>
      </c>
      <c r="M310" s="114">
        <v>4.2285194754185804E-3</v>
      </c>
      <c r="N310" s="114">
        <v>1.9118638010695601E-3</v>
      </c>
      <c r="O310" s="114">
        <v>0.18954863399267199</v>
      </c>
    </row>
    <row r="311" spans="1:15" hidden="1" outlineLevel="2" x14ac:dyDescent="0.25">
      <c r="A311">
        <v>2017</v>
      </c>
      <c r="B311">
        <v>7</v>
      </c>
      <c r="C311" t="s">
        <v>857</v>
      </c>
      <c r="D311">
        <v>24005</v>
      </c>
      <c r="E311" t="s">
        <v>516</v>
      </c>
      <c r="F311" t="s">
        <v>851</v>
      </c>
      <c r="G311" t="s">
        <v>1977</v>
      </c>
      <c r="H311">
        <v>2265002033</v>
      </c>
      <c r="I311" t="s">
        <v>1990</v>
      </c>
      <c r="J311" t="s">
        <v>1919</v>
      </c>
      <c r="K311" t="s">
        <v>1920</v>
      </c>
      <c r="L311" t="s">
        <v>1930</v>
      </c>
      <c r="M311" s="114">
        <v>2.2800798478783699E-3</v>
      </c>
      <c r="N311" s="114">
        <v>1.4955222140997601E-3</v>
      </c>
      <c r="O311" s="114">
        <v>6.0844784602522899E-2</v>
      </c>
    </row>
    <row r="312" spans="1:15" hidden="1" outlineLevel="2" x14ac:dyDescent="0.25">
      <c r="A312">
        <v>2017</v>
      </c>
      <c r="B312">
        <v>7</v>
      </c>
      <c r="C312" t="s">
        <v>857</v>
      </c>
      <c r="D312">
        <v>24005</v>
      </c>
      <c r="E312" t="s">
        <v>516</v>
      </c>
      <c r="F312" t="s">
        <v>851</v>
      </c>
      <c r="G312" t="s">
        <v>1977</v>
      </c>
      <c r="H312">
        <v>2265002039</v>
      </c>
      <c r="I312" t="s">
        <v>1990</v>
      </c>
      <c r="J312" t="s">
        <v>1919</v>
      </c>
      <c r="K312" t="s">
        <v>1920</v>
      </c>
      <c r="L312" t="s">
        <v>1932</v>
      </c>
      <c r="M312" s="114">
        <v>9.0688410741677199E-3</v>
      </c>
      <c r="N312" s="114">
        <v>3.3360343659296601E-3</v>
      </c>
      <c r="O312" s="114">
        <v>0.47166971862316098</v>
      </c>
    </row>
    <row r="313" spans="1:15" hidden="1" outlineLevel="2" x14ac:dyDescent="0.25">
      <c r="A313">
        <v>2017</v>
      </c>
      <c r="B313">
        <v>7</v>
      </c>
      <c r="C313" t="s">
        <v>857</v>
      </c>
      <c r="D313">
        <v>24005</v>
      </c>
      <c r="E313" t="s">
        <v>516</v>
      </c>
      <c r="F313" t="s">
        <v>851</v>
      </c>
      <c r="G313" t="s">
        <v>1977</v>
      </c>
      <c r="H313">
        <v>2265002042</v>
      </c>
      <c r="I313" t="s">
        <v>1990</v>
      </c>
      <c r="J313" t="s">
        <v>1919</v>
      </c>
      <c r="K313" t="s">
        <v>1920</v>
      </c>
      <c r="L313" t="s">
        <v>1933</v>
      </c>
      <c r="M313" s="114">
        <v>7.0933880290340303E-3</v>
      </c>
      <c r="N313" s="114">
        <v>1.7294640128966399E-3</v>
      </c>
      <c r="O313" s="114">
        <v>0.22010487318038899</v>
      </c>
    </row>
    <row r="314" spans="1:15" hidden="1" outlineLevel="2" x14ac:dyDescent="0.25">
      <c r="A314">
        <v>2017</v>
      </c>
      <c r="B314">
        <v>7</v>
      </c>
      <c r="C314" t="s">
        <v>857</v>
      </c>
      <c r="D314">
        <v>24005</v>
      </c>
      <c r="E314" t="s">
        <v>516</v>
      </c>
      <c r="F314" t="s">
        <v>851</v>
      </c>
      <c r="G314" t="s">
        <v>1977</v>
      </c>
      <c r="H314">
        <v>2265002045</v>
      </c>
      <c r="I314" t="s">
        <v>1990</v>
      </c>
      <c r="J314" t="s">
        <v>1919</v>
      </c>
      <c r="K314" t="s">
        <v>1920</v>
      </c>
      <c r="L314" t="s">
        <v>1282</v>
      </c>
      <c r="M314" s="114">
        <v>3.6851097368639801E-4</v>
      </c>
      <c r="N314" s="114">
        <v>5.4172494128579296E-4</v>
      </c>
      <c r="O314" s="114">
        <v>1.01445623440668E-2</v>
      </c>
    </row>
    <row r="315" spans="1:15" hidden="1" outlineLevel="2" x14ac:dyDescent="0.25">
      <c r="A315">
        <v>2017</v>
      </c>
      <c r="B315">
        <v>7</v>
      </c>
      <c r="C315" t="s">
        <v>857</v>
      </c>
      <c r="D315">
        <v>24005</v>
      </c>
      <c r="E315" t="s">
        <v>516</v>
      </c>
      <c r="F315" t="s">
        <v>851</v>
      </c>
      <c r="G315" t="s">
        <v>1977</v>
      </c>
      <c r="H315">
        <v>2265002054</v>
      </c>
      <c r="I315" t="s">
        <v>1990</v>
      </c>
      <c r="J315" t="s">
        <v>1919</v>
      </c>
      <c r="K315" t="s">
        <v>1920</v>
      </c>
      <c r="L315" t="s">
        <v>1935</v>
      </c>
      <c r="M315" s="114">
        <v>6.3309665682709205E-4</v>
      </c>
      <c r="N315" s="114">
        <v>2.7239000337431202E-4</v>
      </c>
      <c r="O315" s="114">
        <v>2.9122913256287599E-2</v>
      </c>
    </row>
    <row r="316" spans="1:15" hidden="1" outlineLevel="2" x14ac:dyDescent="0.25">
      <c r="A316">
        <v>2017</v>
      </c>
      <c r="B316">
        <v>7</v>
      </c>
      <c r="C316" t="s">
        <v>857</v>
      </c>
      <c r="D316">
        <v>24005</v>
      </c>
      <c r="E316" t="s">
        <v>516</v>
      </c>
      <c r="F316" t="s">
        <v>851</v>
      </c>
      <c r="G316" t="s">
        <v>1977</v>
      </c>
      <c r="H316">
        <v>2265002057</v>
      </c>
      <c r="I316" t="s">
        <v>1990</v>
      </c>
      <c r="J316" t="s">
        <v>1919</v>
      </c>
      <c r="K316" t="s">
        <v>1920</v>
      </c>
      <c r="L316" t="s">
        <v>1936</v>
      </c>
      <c r="M316" s="114">
        <v>2.6476605927427998E-4</v>
      </c>
      <c r="N316" s="114">
        <v>4.73410167614929E-4</v>
      </c>
      <c r="O316" s="114">
        <v>7.0488131605088702E-3</v>
      </c>
    </row>
    <row r="317" spans="1:15" hidden="1" outlineLevel="2" x14ac:dyDescent="0.25">
      <c r="A317">
        <v>2017</v>
      </c>
      <c r="B317">
        <v>7</v>
      </c>
      <c r="C317" t="s">
        <v>857</v>
      </c>
      <c r="D317">
        <v>24005</v>
      </c>
      <c r="E317" t="s">
        <v>516</v>
      </c>
      <c r="F317" t="s">
        <v>851</v>
      </c>
      <c r="G317" t="s">
        <v>1977</v>
      </c>
      <c r="H317">
        <v>2265002060</v>
      </c>
      <c r="I317" t="s">
        <v>1990</v>
      </c>
      <c r="J317" t="s">
        <v>1919</v>
      </c>
      <c r="K317" t="s">
        <v>1920</v>
      </c>
      <c r="L317" t="s">
        <v>1283</v>
      </c>
      <c r="M317" s="114">
        <v>2.3130739255350401E-4</v>
      </c>
      <c r="N317" s="114">
        <v>5.3321767336456105E-4</v>
      </c>
      <c r="O317" s="114">
        <v>6.6768801771104301E-3</v>
      </c>
    </row>
    <row r="318" spans="1:15" hidden="1" outlineLevel="2" x14ac:dyDescent="0.25">
      <c r="A318">
        <v>2017</v>
      </c>
      <c r="B318">
        <v>7</v>
      </c>
      <c r="C318" t="s">
        <v>857</v>
      </c>
      <c r="D318">
        <v>24005</v>
      </c>
      <c r="E318" t="s">
        <v>516</v>
      </c>
      <c r="F318" t="s">
        <v>851</v>
      </c>
      <c r="G318" t="s">
        <v>1977</v>
      </c>
      <c r="H318">
        <v>2265002066</v>
      </c>
      <c r="I318" t="s">
        <v>1990</v>
      </c>
      <c r="J318" t="s">
        <v>1919</v>
      </c>
      <c r="K318" t="s">
        <v>1920</v>
      </c>
      <c r="L318" t="s">
        <v>1278</v>
      </c>
      <c r="M318" s="114">
        <v>2.8678191413202799E-3</v>
      </c>
      <c r="N318" s="114">
        <v>1.0631345649016999E-3</v>
      </c>
      <c r="O318" s="114">
        <v>0.15859330631792501</v>
      </c>
    </row>
    <row r="319" spans="1:15" hidden="1" outlineLevel="2" x14ac:dyDescent="0.25">
      <c r="A319">
        <v>2017</v>
      </c>
      <c r="B319">
        <v>7</v>
      </c>
      <c r="C319" t="s">
        <v>857</v>
      </c>
      <c r="D319">
        <v>24005</v>
      </c>
      <c r="E319" t="s">
        <v>516</v>
      </c>
      <c r="F319" t="s">
        <v>851</v>
      </c>
      <c r="G319" t="s">
        <v>1977</v>
      </c>
      <c r="H319">
        <v>2265002072</v>
      </c>
      <c r="I319" t="s">
        <v>1990</v>
      </c>
      <c r="J319" t="s">
        <v>1919</v>
      </c>
      <c r="K319" t="s">
        <v>1920</v>
      </c>
      <c r="L319" t="s">
        <v>1279</v>
      </c>
      <c r="M319" s="114">
        <v>2.1132495157871701E-3</v>
      </c>
      <c r="N319" s="114">
        <v>2.21715282532386E-3</v>
      </c>
      <c r="O319" s="114">
        <v>7.8977567143738298E-2</v>
      </c>
    </row>
    <row r="320" spans="1:15" hidden="1" outlineLevel="2" x14ac:dyDescent="0.25">
      <c r="A320">
        <v>2017</v>
      </c>
      <c r="B320">
        <v>7</v>
      </c>
      <c r="C320" t="s">
        <v>857</v>
      </c>
      <c r="D320">
        <v>24005</v>
      </c>
      <c r="E320" t="s">
        <v>516</v>
      </c>
      <c r="F320" t="s">
        <v>851</v>
      </c>
      <c r="G320" t="s">
        <v>1977</v>
      </c>
      <c r="H320">
        <v>2265002078</v>
      </c>
      <c r="I320" t="s">
        <v>1990</v>
      </c>
      <c r="J320" t="s">
        <v>1919</v>
      </c>
      <c r="K320" t="s">
        <v>1920</v>
      </c>
      <c r="L320" t="s">
        <v>1939</v>
      </c>
      <c r="M320" s="114">
        <v>1.3012054180308E-3</v>
      </c>
      <c r="N320" s="114">
        <v>3.53082774381619E-4</v>
      </c>
      <c r="O320" s="114">
        <v>3.8414778187871E-2</v>
      </c>
    </row>
    <row r="321" spans="1:15" hidden="1" outlineLevel="2" x14ac:dyDescent="0.25">
      <c r="A321">
        <v>2017</v>
      </c>
      <c r="B321">
        <v>7</v>
      </c>
      <c r="C321" t="s">
        <v>857</v>
      </c>
      <c r="D321">
        <v>24005</v>
      </c>
      <c r="E321" t="s">
        <v>516</v>
      </c>
      <c r="F321" t="s">
        <v>851</v>
      </c>
      <c r="G321" t="s">
        <v>1977</v>
      </c>
      <c r="H321">
        <v>2265002081</v>
      </c>
      <c r="I321" t="s">
        <v>1990</v>
      </c>
      <c r="J321" t="s">
        <v>1919</v>
      </c>
      <c r="K321" t="s">
        <v>1920</v>
      </c>
      <c r="L321" t="s">
        <v>1940</v>
      </c>
      <c r="M321" s="114">
        <v>6.5778854550213595E-4</v>
      </c>
      <c r="N321" s="114">
        <v>1.073018021998E-3</v>
      </c>
      <c r="O321" s="114">
        <v>1.53891195077449E-2</v>
      </c>
    </row>
    <row r="322" spans="1:15" hidden="1" outlineLevel="2" x14ac:dyDescent="0.25">
      <c r="A322">
        <v>2017</v>
      </c>
      <c r="B322">
        <v>7</v>
      </c>
      <c r="C322" t="s">
        <v>857</v>
      </c>
      <c r="D322">
        <v>24005</v>
      </c>
      <c r="E322" t="s">
        <v>516</v>
      </c>
      <c r="F322" t="s">
        <v>851</v>
      </c>
      <c r="G322" t="s">
        <v>1977</v>
      </c>
      <c r="H322">
        <v>2265003010</v>
      </c>
      <c r="I322" t="s">
        <v>1990</v>
      </c>
      <c r="J322" t="s">
        <v>1941</v>
      </c>
      <c r="K322" t="s">
        <v>696</v>
      </c>
      <c r="L322" t="s">
        <v>1277</v>
      </c>
      <c r="M322" s="114">
        <v>5.3087374390088397E-3</v>
      </c>
      <c r="N322" s="114">
        <v>5.7581698056310398E-3</v>
      </c>
      <c r="O322" s="114">
        <v>0.18505017086863501</v>
      </c>
    </row>
    <row r="323" spans="1:15" hidden="1" outlineLevel="2" x14ac:dyDescent="0.25">
      <c r="A323">
        <v>2017</v>
      </c>
      <c r="B323">
        <v>7</v>
      </c>
      <c r="C323" t="s">
        <v>857</v>
      </c>
      <c r="D323">
        <v>24005</v>
      </c>
      <c r="E323" t="s">
        <v>516</v>
      </c>
      <c r="F323" t="s">
        <v>851</v>
      </c>
      <c r="G323" t="s">
        <v>1977</v>
      </c>
      <c r="H323">
        <v>2265003020</v>
      </c>
      <c r="I323" t="s">
        <v>1990</v>
      </c>
      <c r="J323" t="s">
        <v>1941</v>
      </c>
      <c r="K323" t="s">
        <v>696</v>
      </c>
      <c r="L323" t="s">
        <v>1275</v>
      </c>
      <c r="M323" s="114">
        <v>3.8865984538460898E-3</v>
      </c>
      <c r="N323" s="114">
        <v>9.4879990210756694E-3</v>
      </c>
      <c r="O323" s="114">
        <v>0.114089446142316</v>
      </c>
    </row>
    <row r="324" spans="1:15" hidden="1" outlineLevel="2" x14ac:dyDescent="0.25">
      <c r="A324">
        <v>2017</v>
      </c>
      <c r="B324">
        <v>7</v>
      </c>
      <c r="C324" t="s">
        <v>857</v>
      </c>
      <c r="D324">
        <v>24005</v>
      </c>
      <c r="E324" t="s">
        <v>516</v>
      </c>
      <c r="F324" t="s">
        <v>851</v>
      </c>
      <c r="G324" t="s">
        <v>1977</v>
      </c>
      <c r="H324">
        <v>2265003030</v>
      </c>
      <c r="I324" t="s">
        <v>1990</v>
      </c>
      <c r="J324" t="s">
        <v>1941</v>
      </c>
      <c r="K324" t="s">
        <v>696</v>
      </c>
      <c r="L324" t="s">
        <v>1273</v>
      </c>
      <c r="M324" s="114">
        <v>3.1995499647337099E-3</v>
      </c>
      <c r="N324" s="114">
        <v>1.92452553892508E-3</v>
      </c>
      <c r="O324" s="114">
        <v>0.13781656324863401</v>
      </c>
    </row>
    <row r="325" spans="1:15" hidden="1" outlineLevel="2" x14ac:dyDescent="0.25">
      <c r="A325">
        <v>2017</v>
      </c>
      <c r="B325">
        <v>7</v>
      </c>
      <c r="C325" t="s">
        <v>857</v>
      </c>
      <c r="D325">
        <v>24005</v>
      </c>
      <c r="E325" t="s">
        <v>516</v>
      </c>
      <c r="F325" t="s">
        <v>851</v>
      </c>
      <c r="G325" t="s">
        <v>1977</v>
      </c>
      <c r="H325">
        <v>2265003040</v>
      </c>
      <c r="I325" t="s">
        <v>1990</v>
      </c>
      <c r="J325" t="s">
        <v>1941</v>
      </c>
      <c r="K325" t="s">
        <v>696</v>
      </c>
      <c r="L325" t="s">
        <v>1276</v>
      </c>
      <c r="M325" s="114">
        <v>1.33529172633189E-2</v>
      </c>
      <c r="N325" s="114">
        <v>3.9203912601806197E-3</v>
      </c>
      <c r="O325" s="114">
        <v>0.42687793076038399</v>
      </c>
    </row>
    <row r="326" spans="1:15" hidden="1" outlineLevel="2" x14ac:dyDescent="0.25">
      <c r="A326">
        <v>2017</v>
      </c>
      <c r="B326">
        <v>7</v>
      </c>
      <c r="C326" t="s">
        <v>857</v>
      </c>
      <c r="D326">
        <v>24005</v>
      </c>
      <c r="E326" t="s">
        <v>516</v>
      </c>
      <c r="F326" t="s">
        <v>851</v>
      </c>
      <c r="G326" t="s">
        <v>1977</v>
      </c>
      <c r="H326">
        <v>2265003050</v>
      </c>
      <c r="I326" t="s">
        <v>1990</v>
      </c>
      <c r="J326" t="s">
        <v>1941</v>
      </c>
      <c r="K326" t="s">
        <v>696</v>
      </c>
      <c r="L326" t="s">
        <v>1280</v>
      </c>
      <c r="M326" s="114">
        <v>3.4310635174961102E-4</v>
      </c>
      <c r="N326" s="114">
        <v>3.1683561246609299E-4</v>
      </c>
      <c r="O326" s="114">
        <v>1.3787010684609399E-2</v>
      </c>
    </row>
    <row r="327" spans="1:15" hidden="1" outlineLevel="2" x14ac:dyDescent="0.25">
      <c r="A327">
        <v>2017</v>
      </c>
      <c r="B327">
        <v>7</v>
      </c>
      <c r="C327" t="s">
        <v>857</v>
      </c>
      <c r="D327">
        <v>24005</v>
      </c>
      <c r="E327" t="s">
        <v>516</v>
      </c>
      <c r="F327" t="s">
        <v>851</v>
      </c>
      <c r="G327" t="s">
        <v>1977</v>
      </c>
      <c r="H327">
        <v>2265003060</v>
      </c>
      <c r="I327" t="s">
        <v>1990</v>
      </c>
      <c r="J327" t="s">
        <v>1941</v>
      </c>
      <c r="K327" t="s">
        <v>696</v>
      </c>
      <c r="L327" t="s">
        <v>1942</v>
      </c>
      <c r="M327" s="114">
        <v>3.4166930259971201E-4</v>
      </c>
      <c r="N327" s="114">
        <v>1.12773414002731E-4</v>
      </c>
      <c r="O327" s="114">
        <v>1.7603511922061402E-2</v>
      </c>
    </row>
    <row r="328" spans="1:15" hidden="1" outlineLevel="2" x14ac:dyDescent="0.25">
      <c r="A328">
        <v>2017</v>
      </c>
      <c r="B328">
        <v>7</v>
      </c>
      <c r="C328" t="s">
        <v>857</v>
      </c>
      <c r="D328">
        <v>24005</v>
      </c>
      <c r="E328" t="s">
        <v>516</v>
      </c>
      <c r="F328" t="s">
        <v>851</v>
      </c>
      <c r="G328" t="s">
        <v>1977</v>
      </c>
      <c r="H328">
        <v>2265003070</v>
      </c>
      <c r="I328" t="s">
        <v>1990</v>
      </c>
      <c r="J328" t="s">
        <v>1941</v>
      </c>
      <c r="K328" t="s">
        <v>696</v>
      </c>
      <c r="L328" t="s">
        <v>1272</v>
      </c>
      <c r="M328" s="114">
        <v>2.5975352754414898E-4</v>
      </c>
      <c r="N328" s="114">
        <v>7.0107993087731302E-4</v>
      </c>
      <c r="O328" s="114">
        <v>7.9024767037481104E-3</v>
      </c>
    </row>
    <row r="329" spans="1:15" hidden="1" outlineLevel="2" x14ac:dyDescent="0.25">
      <c r="A329">
        <v>2017</v>
      </c>
      <c r="B329">
        <v>7</v>
      </c>
      <c r="C329" t="s">
        <v>857</v>
      </c>
      <c r="D329">
        <v>24005</v>
      </c>
      <c r="E329" t="s">
        <v>516</v>
      </c>
      <c r="F329" t="s">
        <v>851</v>
      </c>
      <c r="G329" t="s">
        <v>1977</v>
      </c>
      <c r="H329">
        <v>2265004010</v>
      </c>
      <c r="I329" t="s">
        <v>1990</v>
      </c>
      <c r="J329" t="s">
        <v>1943</v>
      </c>
      <c r="K329" t="s">
        <v>1944</v>
      </c>
      <c r="L329" t="s">
        <v>1992</v>
      </c>
      <c r="M329" s="114">
        <v>0.29983200140532101</v>
      </c>
      <c r="N329" s="114">
        <v>3.7255864590406397E-2</v>
      </c>
      <c r="O329" s="114">
        <v>3.53806459903717</v>
      </c>
    </row>
    <row r="330" spans="1:15" hidden="1" outlineLevel="2" x14ac:dyDescent="0.25">
      <c r="A330">
        <v>2017</v>
      </c>
      <c r="B330">
        <v>7</v>
      </c>
      <c r="C330" t="s">
        <v>857</v>
      </c>
      <c r="D330">
        <v>24005</v>
      </c>
      <c r="E330" t="s">
        <v>516</v>
      </c>
      <c r="F330" t="s">
        <v>851</v>
      </c>
      <c r="G330" t="s">
        <v>1977</v>
      </c>
      <c r="H330">
        <v>2265004011</v>
      </c>
      <c r="I330" t="s">
        <v>1990</v>
      </c>
      <c r="J330" t="s">
        <v>1943</v>
      </c>
      <c r="K330" t="s">
        <v>1944</v>
      </c>
      <c r="L330" t="s">
        <v>1993</v>
      </c>
      <c r="M330" s="114">
        <v>0.207516173475597</v>
      </c>
      <c r="N330" s="114">
        <v>3.4893059171736199E-2</v>
      </c>
      <c r="O330" s="114">
        <v>3.3788208961486799</v>
      </c>
    </row>
    <row r="331" spans="1:15" hidden="1" outlineLevel="2" x14ac:dyDescent="0.25">
      <c r="A331">
        <v>2017</v>
      </c>
      <c r="B331">
        <v>7</v>
      </c>
      <c r="C331" t="s">
        <v>857</v>
      </c>
      <c r="D331">
        <v>24005</v>
      </c>
      <c r="E331" t="s">
        <v>516</v>
      </c>
      <c r="F331" t="s">
        <v>851</v>
      </c>
      <c r="G331" t="s">
        <v>1977</v>
      </c>
      <c r="H331">
        <v>2265004015</v>
      </c>
      <c r="I331" t="s">
        <v>1990</v>
      </c>
      <c r="J331" t="s">
        <v>1943</v>
      </c>
      <c r="K331" t="s">
        <v>1944</v>
      </c>
      <c r="L331" t="s">
        <v>1981</v>
      </c>
      <c r="M331" s="114">
        <v>2.69207386154449E-2</v>
      </c>
      <c r="N331" s="114">
        <v>3.2041511731222298E-3</v>
      </c>
      <c r="O331" s="114">
        <v>0.30430221557617199</v>
      </c>
    </row>
    <row r="332" spans="1:15" hidden="1" outlineLevel="2" x14ac:dyDescent="0.25">
      <c r="A332">
        <v>2017</v>
      </c>
      <c r="B332">
        <v>7</v>
      </c>
      <c r="C332" t="s">
        <v>857</v>
      </c>
      <c r="D332">
        <v>24005</v>
      </c>
      <c r="E332" t="s">
        <v>516</v>
      </c>
      <c r="F332" t="s">
        <v>851</v>
      </c>
      <c r="G332" t="s">
        <v>1977</v>
      </c>
      <c r="H332">
        <v>2265004016</v>
      </c>
      <c r="I332" t="s">
        <v>1990</v>
      </c>
      <c r="J332" t="s">
        <v>1943</v>
      </c>
      <c r="K332" t="s">
        <v>1944</v>
      </c>
      <c r="L332" t="s">
        <v>1982</v>
      </c>
      <c r="M332" s="114">
        <v>0.14461526117156601</v>
      </c>
      <c r="N332" s="114">
        <v>2.0896056201309E-2</v>
      </c>
      <c r="O332" s="114">
        <v>2.0156896412372598</v>
      </c>
    </row>
    <row r="333" spans="1:15" hidden="1" outlineLevel="2" x14ac:dyDescent="0.25">
      <c r="A333">
        <v>2017</v>
      </c>
      <c r="B333">
        <v>7</v>
      </c>
      <c r="C333" t="s">
        <v>857</v>
      </c>
      <c r="D333">
        <v>24005</v>
      </c>
      <c r="E333" t="s">
        <v>516</v>
      </c>
      <c r="F333" t="s">
        <v>851</v>
      </c>
      <c r="G333" t="s">
        <v>1977</v>
      </c>
      <c r="H333">
        <v>2265004025</v>
      </c>
      <c r="I333" t="s">
        <v>1990</v>
      </c>
      <c r="J333" t="s">
        <v>1943</v>
      </c>
      <c r="K333" t="s">
        <v>1944</v>
      </c>
      <c r="L333" t="s">
        <v>1985</v>
      </c>
      <c r="M333" s="114">
        <v>1.9324453619447E-3</v>
      </c>
      <c r="N333" s="114">
        <v>1.9643409905256701E-4</v>
      </c>
      <c r="O333" s="114">
        <v>1.8958371132612201E-2</v>
      </c>
    </row>
    <row r="334" spans="1:15" hidden="1" outlineLevel="2" x14ac:dyDescent="0.25">
      <c r="A334">
        <v>2017</v>
      </c>
      <c r="B334">
        <v>7</v>
      </c>
      <c r="C334" t="s">
        <v>857</v>
      </c>
      <c r="D334">
        <v>24005</v>
      </c>
      <c r="E334" t="s">
        <v>516</v>
      </c>
      <c r="F334" t="s">
        <v>851</v>
      </c>
      <c r="G334" t="s">
        <v>1977</v>
      </c>
      <c r="H334">
        <v>2265004026</v>
      </c>
      <c r="I334" t="s">
        <v>1990</v>
      </c>
      <c r="J334" t="s">
        <v>1943</v>
      </c>
      <c r="K334" t="s">
        <v>1944</v>
      </c>
      <c r="L334" t="s">
        <v>1986</v>
      </c>
      <c r="M334" s="114">
        <v>5.5796802926124699E-3</v>
      </c>
      <c r="N334" s="114">
        <v>8.0153712769970298E-4</v>
      </c>
      <c r="O334" s="114">
        <v>9.7814790904521901E-2</v>
      </c>
    </row>
    <row r="335" spans="1:15" hidden="1" outlineLevel="2" x14ac:dyDescent="0.25">
      <c r="A335">
        <v>2017</v>
      </c>
      <c r="B335">
        <v>7</v>
      </c>
      <c r="C335" t="s">
        <v>857</v>
      </c>
      <c r="D335">
        <v>24005</v>
      </c>
      <c r="E335" t="s">
        <v>516</v>
      </c>
      <c r="F335" t="s">
        <v>851</v>
      </c>
      <c r="G335" t="s">
        <v>1977</v>
      </c>
      <c r="H335">
        <v>2265004030</v>
      </c>
      <c r="I335" t="s">
        <v>1990</v>
      </c>
      <c r="J335" t="s">
        <v>1943</v>
      </c>
      <c r="K335" t="s">
        <v>1944</v>
      </c>
      <c r="L335" t="s">
        <v>1987</v>
      </c>
      <c r="M335" s="114">
        <v>2.4308022484547101E-3</v>
      </c>
      <c r="N335" s="114">
        <v>3.7457581493072201E-4</v>
      </c>
      <c r="O335" s="114">
        <v>3.6161355674266801E-2</v>
      </c>
    </row>
    <row r="336" spans="1:15" hidden="1" outlineLevel="2" x14ac:dyDescent="0.25">
      <c r="A336">
        <v>2017</v>
      </c>
      <c r="B336">
        <v>7</v>
      </c>
      <c r="C336" t="s">
        <v>857</v>
      </c>
      <c r="D336">
        <v>24005</v>
      </c>
      <c r="E336" t="s">
        <v>516</v>
      </c>
      <c r="F336" t="s">
        <v>851</v>
      </c>
      <c r="G336" t="s">
        <v>1977</v>
      </c>
      <c r="H336">
        <v>2265004031</v>
      </c>
      <c r="I336" t="s">
        <v>1990</v>
      </c>
      <c r="J336" t="s">
        <v>1943</v>
      </c>
      <c r="K336" t="s">
        <v>1944</v>
      </c>
      <c r="L336" t="s">
        <v>1945</v>
      </c>
      <c r="M336" s="114">
        <v>0.131174285997986</v>
      </c>
      <c r="N336" s="114">
        <v>3.6933599039912203E-2</v>
      </c>
      <c r="O336" s="114">
        <v>4.2267587780952498</v>
      </c>
    </row>
    <row r="337" spans="1:15" hidden="1" outlineLevel="2" x14ac:dyDescent="0.25">
      <c r="A337">
        <v>2017</v>
      </c>
      <c r="B337">
        <v>7</v>
      </c>
      <c r="C337" t="s">
        <v>857</v>
      </c>
      <c r="D337">
        <v>24005</v>
      </c>
      <c r="E337" t="s">
        <v>516</v>
      </c>
      <c r="F337" t="s">
        <v>851</v>
      </c>
      <c r="G337" t="s">
        <v>1977</v>
      </c>
      <c r="H337">
        <v>2265004035</v>
      </c>
      <c r="I337" t="s">
        <v>1990</v>
      </c>
      <c r="J337" t="s">
        <v>1943</v>
      </c>
      <c r="K337" t="s">
        <v>1944</v>
      </c>
      <c r="L337" t="s">
        <v>1988</v>
      </c>
      <c r="M337" s="114">
        <v>1.03201238089241E-2</v>
      </c>
      <c r="N337" s="114">
        <v>0</v>
      </c>
      <c r="O337" s="114">
        <v>0</v>
      </c>
    </row>
    <row r="338" spans="1:15" hidden="1" outlineLevel="2" x14ac:dyDescent="0.25">
      <c r="A338">
        <v>2017</v>
      </c>
      <c r="B338">
        <v>7</v>
      </c>
      <c r="C338" t="s">
        <v>857</v>
      </c>
      <c r="D338">
        <v>24005</v>
      </c>
      <c r="E338" t="s">
        <v>516</v>
      </c>
      <c r="F338" t="s">
        <v>851</v>
      </c>
      <c r="G338" t="s">
        <v>1977</v>
      </c>
      <c r="H338">
        <v>2265004036</v>
      </c>
      <c r="I338" t="s">
        <v>1990</v>
      </c>
      <c r="J338" t="s">
        <v>1943</v>
      </c>
      <c r="K338" t="s">
        <v>1944</v>
      </c>
      <c r="L338" t="s">
        <v>1946</v>
      </c>
      <c r="M338" s="114">
        <v>2.1839456094312499E-3</v>
      </c>
      <c r="N338" s="114">
        <v>0</v>
      </c>
      <c r="O338" s="114">
        <v>0</v>
      </c>
    </row>
    <row r="339" spans="1:15" hidden="1" outlineLevel="2" x14ac:dyDescent="0.25">
      <c r="A339">
        <v>2017</v>
      </c>
      <c r="B339">
        <v>7</v>
      </c>
      <c r="C339" t="s">
        <v>857</v>
      </c>
      <c r="D339">
        <v>24005</v>
      </c>
      <c r="E339" t="s">
        <v>516</v>
      </c>
      <c r="F339" t="s">
        <v>851</v>
      </c>
      <c r="G339" t="s">
        <v>1977</v>
      </c>
      <c r="H339">
        <v>2265004040</v>
      </c>
      <c r="I339" t="s">
        <v>1990</v>
      </c>
      <c r="J339" t="s">
        <v>1943</v>
      </c>
      <c r="K339" t="s">
        <v>1944</v>
      </c>
      <c r="L339" t="s">
        <v>1994</v>
      </c>
      <c r="M339" s="114">
        <v>3.8057655194506899E-2</v>
      </c>
      <c r="N339" s="114">
        <v>7.7717546373605702E-3</v>
      </c>
      <c r="O339" s="114">
        <v>1.0955908894538899</v>
      </c>
    </row>
    <row r="340" spans="1:15" hidden="1" outlineLevel="2" x14ac:dyDescent="0.25">
      <c r="A340">
        <v>2017</v>
      </c>
      <c r="B340">
        <v>7</v>
      </c>
      <c r="C340" t="s">
        <v>857</v>
      </c>
      <c r="D340">
        <v>24005</v>
      </c>
      <c r="E340" t="s">
        <v>516</v>
      </c>
      <c r="F340" t="s">
        <v>851</v>
      </c>
      <c r="G340" t="s">
        <v>1977</v>
      </c>
      <c r="H340">
        <v>2265004041</v>
      </c>
      <c r="I340" t="s">
        <v>1990</v>
      </c>
      <c r="J340" t="s">
        <v>1943</v>
      </c>
      <c r="K340" t="s">
        <v>1944</v>
      </c>
      <c r="L340" t="s">
        <v>1995</v>
      </c>
      <c r="M340" s="114">
        <v>1.43578468123451E-2</v>
      </c>
      <c r="N340" s="114">
        <v>4.3634515022859003E-3</v>
      </c>
      <c r="O340" s="114">
        <v>0.67842924594879195</v>
      </c>
    </row>
    <row r="341" spans="1:15" hidden="1" outlineLevel="2" x14ac:dyDescent="0.25">
      <c r="A341">
        <v>2017</v>
      </c>
      <c r="B341">
        <v>7</v>
      </c>
      <c r="C341" t="s">
        <v>857</v>
      </c>
      <c r="D341">
        <v>24005</v>
      </c>
      <c r="E341" t="s">
        <v>516</v>
      </c>
      <c r="F341" t="s">
        <v>851</v>
      </c>
      <c r="G341" t="s">
        <v>1977</v>
      </c>
      <c r="H341">
        <v>2265004046</v>
      </c>
      <c r="I341" t="s">
        <v>1990</v>
      </c>
      <c r="J341" t="s">
        <v>1943</v>
      </c>
      <c r="K341" t="s">
        <v>1944</v>
      </c>
      <c r="L341" t="s">
        <v>1947</v>
      </c>
      <c r="M341" s="114">
        <v>2.14288799888891E-2</v>
      </c>
      <c r="N341" s="114">
        <v>6.77219300996512E-3</v>
      </c>
      <c r="O341" s="114">
        <v>0.80376034975051902</v>
      </c>
    </row>
    <row r="342" spans="1:15" hidden="1" outlineLevel="2" x14ac:dyDescent="0.25">
      <c r="A342">
        <v>2017</v>
      </c>
      <c r="B342">
        <v>7</v>
      </c>
      <c r="C342" t="s">
        <v>857</v>
      </c>
      <c r="D342">
        <v>24005</v>
      </c>
      <c r="E342" t="s">
        <v>516</v>
      </c>
      <c r="F342" t="s">
        <v>851</v>
      </c>
      <c r="G342" t="s">
        <v>1977</v>
      </c>
      <c r="H342">
        <v>2265004051</v>
      </c>
      <c r="I342" t="s">
        <v>1990</v>
      </c>
      <c r="J342" t="s">
        <v>1943</v>
      </c>
      <c r="K342" t="s">
        <v>1944</v>
      </c>
      <c r="L342" t="s">
        <v>1996</v>
      </c>
      <c r="M342" s="114">
        <v>1.6866624634531001E-2</v>
      </c>
      <c r="N342" s="114">
        <v>2.4429986951872702E-3</v>
      </c>
      <c r="O342" s="114">
        <v>0.233455069363117</v>
      </c>
    </row>
    <row r="343" spans="1:15" hidden="1" outlineLevel="2" x14ac:dyDescent="0.25">
      <c r="A343">
        <v>2017</v>
      </c>
      <c r="B343">
        <v>7</v>
      </c>
      <c r="C343" t="s">
        <v>857</v>
      </c>
      <c r="D343">
        <v>24005</v>
      </c>
      <c r="E343" t="s">
        <v>516</v>
      </c>
      <c r="F343" t="s">
        <v>851</v>
      </c>
      <c r="G343" t="s">
        <v>1977</v>
      </c>
      <c r="H343">
        <v>2265004055</v>
      </c>
      <c r="I343" t="s">
        <v>1990</v>
      </c>
      <c r="J343" t="s">
        <v>1943</v>
      </c>
      <c r="K343" t="s">
        <v>1944</v>
      </c>
      <c r="L343" t="s">
        <v>1997</v>
      </c>
      <c r="M343" s="114">
        <v>0.414108817698434</v>
      </c>
      <c r="N343" s="114">
        <v>0.10392976179719</v>
      </c>
      <c r="O343" s="114">
        <v>14.6782116889954</v>
      </c>
    </row>
    <row r="344" spans="1:15" hidden="1" outlineLevel="2" x14ac:dyDescent="0.25">
      <c r="A344">
        <v>2017</v>
      </c>
      <c r="B344">
        <v>7</v>
      </c>
      <c r="C344" t="s">
        <v>857</v>
      </c>
      <c r="D344">
        <v>24005</v>
      </c>
      <c r="E344" t="s">
        <v>516</v>
      </c>
      <c r="F344" t="s">
        <v>851</v>
      </c>
      <c r="G344" t="s">
        <v>1977</v>
      </c>
      <c r="H344">
        <v>2265004056</v>
      </c>
      <c r="I344" t="s">
        <v>1990</v>
      </c>
      <c r="J344" t="s">
        <v>1943</v>
      </c>
      <c r="K344" t="s">
        <v>1944</v>
      </c>
      <c r="L344" t="s">
        <v>1948</v>
      </c>
      <c r="M344" s="114">
        <v>0.18623311788542199</v>
      </c>
      <c r="N344" s="114">
        <v>5.9293896891176701E-2</v>
      </c>
      <c r="O344" s="114">
        <v>9.2243587970733607</v>
      </c>
    </row>
    <row r="345" spans="1:15" hidden="1" outlineLevel="2" x14ac:dyDescent="0.25">
      <c r="A345">
        <v>2017</v>
      </c>
      <c r="B345">
        <v>7</v>
      </c>
      <c r="C345" t="s">
        <v>857</v>
      </c>
      <c r="D345">
        <v>24005</v>
      </c>
      <c r="E345" t="s">
        <v>516</v>
      </c>
      <c r="F345" t="s">
        <v>851</v>
      </c>
      <c r="G345" t="s">
        <v>1977</v>
      </c>
      <c r="H345">
        <v>2265004066</v>
      </c>
      <c r="I345" t="s">
        <v>1990</v>
      </c>
      <c r="J345" t="s">
        <v>1943</v>
      </c>
      <c r="K345" t="s">
        <v>1944</v>
      </c>
      <c r="L345" t="s">
        <v>1949</v>
      </c>
      <c r="M345" s="114">
        <v>1.9624284119345199E-2</v>
      </c>
      <c r="N345" s="114">
        <v>1.00559724960476E-2</v>
      </c>
      <c r="O345" s="114">
        <v>0.954976066946983</v>
      </c>
    </row>
    <row r="346" spans="1:15" hidden="1" outlineLevel="2" x14ac:dyDescent="0.25">
      <c r="A346">
        <v>2017</v>
      </c>
      <c r="B346">
        <v>7</v>
      </c>
      <c r="C346" t="s">
        <v>857</v>
      </c>
      <c r="D346">
        <v>24005</v>
      </c>
      <c r="E346" t="s">
        <v>516</v>
      </c>
      <c r="F346" t="s">
        <v>851</v>
      </c>
      <c r="G346" t="s">
        <v>1977</v>
      </c>
      <c r="H346">
        <v>2265004071</v>
      </c>
      <c r="I346" t="s">
        <v>1990</v>
      </c>
      <c r="J346" t="s">
        <v>1943</v>
      </c>
      <c r="K346" t="s">
        <v>1944</v>
      </c>
      <c r="L346" t="s">
        <v>1950</v>
      </c>
      <c r="M346" s="114">
        <v>0.54245051913437703</v>
      </c>
      <c r="N346" s="114">
        <v>0.19014724344015099</v>
      </c>
      <c r="O346" s="114">
        <v>25.598715782165499</v>
      </c>
    </row>
    <row r="347" spans="1:15" hidden="1" outlineLevel="2" x14ac:dyDescent="0.25">
      <c r="A347">
        <v>2017</v>
      </c>
      <c r="B347">
        <v>7</v>
      </c>
      <c r="C347" t="s">
        <v>857</v>
      </c>
      <c r="D347">
        <v>24005</v>
      </c>
      <c r="E347" t="s">
        <v>516</v>
      </c>
      <c r="F347" t="s">
        <v>851</v>
      </c>
      <c r="G347" t="s">
        <v>1977</v>
      </c>
      <c r="H347">
        <v>2265004075</v>
      </c>
      <c r="I347" t="s">
        <v>1990</v>
      </c>
      <c r="J347" t="s">
        <v>1943</v>
      </c>
      <c r="K347" t="s">
        <v>1944</v>
      </c>
      <c r="L347" t="s">
        <v>1998</v>
      </c>
      <c r="M347" s="114">
        <v>1.9876445576301201E-2</v>
      </c>
      <c r="N347" s="114">
        <v>4.27649961784482E-3</v>
      </c>
      <c r="O347" s="114">
        <v>0.44196255505085003</v>
      </c>
    </row>
    <row r="348" spans="1:15" hidden="1" outlineLevel="2" x14ac:dyDescent="0.25">
      <c r="A348">
        <v>2017</v>
      </c>
      <c r="B348">
        <v>7</v>
      </c>
      <c r="C348" t="s">
        <v>857</v>
      </c>
      <c r="D348">
        <v>24005</v>
      </c>
      <c r="E348" t="s">
        <v>516</v>
      </c>
      <c r="F348" t="s">
        <v>851</v>
      </c>
      <c r="G348" t="s">
        <v>1977</v>
      </c>
      <c r="H348">
        <v>2265004076</v>
      </c>
      <c r="I348" t="s">
        <v>1990</v>
      </c>
      <c r="J348" t="s">
        <v>1943</v>
      </c>
      <c r="K348" t="s">
        <v>1944</v>
      </c>
      <c r="L348" t="s">
        <v>1951</v>
      </c>
      <c r="M348" s="114">
        <v>3.3983728292241701E-2</v>
      </c>
      <c r="N348" s="114">
        <v>7.4862376786768402E-3</v>
      </c>
      <c r="O348" s="114">
        <v>0.774583220481873</v>
      </c>
    </row>
    <row r="349" spans="1:15" hidden="1" outlineLevel="2" x14ac:dyDescent="0.25">
      <c r="A349">
        <v>2017</v>
      </c>
      <c r="B349">
        <v>7</v>
      </c>
      <c r="C349" t="s">
        <v>857</v>
      </c>
      <c r="D349">
        <v>24005</v>
      </c>
      <c r="E349" t="s">
        <v>516</v>
      </c>
      <c r="F349" t="s">
        <v>851</v>
      </c>
      <c r="G349" t="s">
        <v>1977</v>
      </c>
      <c r="H349">
        <v>2265005010</v>
      </c>
      <c r="I349" t="s">
        <v>1990</v>
      </c>
      <c r="J349" t="s">
        <v>1952</v>
      </c>
      <c r="K349" t="s">
        <v>1953</v>
      </c>
      <c r="L349" t="s">
        <v>1954</v>
      </c>
      <c r="M349" s="114">
        <v>1.3029829068145199E-5</v>
      </c>
      <c r="N349" s="114">
        <v>4.7246733174688399E-6</v>
      </c>
      <c r="O349" s="114">
        <v>7.3370168684050397E-4</v>
      </c>
    </row>
    <row r="350" spans="1:15" hidden="1" outlineLevel="2" x14ac:dyDescent="0.25">
      <c r="A350">
        <v>2017</v>
      </c>
      <c r="B350">
        <v>7</v>
      </c>
      <c r="C350" t="s">
        <v>857</v>
      </c>
      <c r="D350">
        <v>24005</v>
      </c>
      <c r="E350" t="s">
        <v>516</v>
      </c>
      <c r="F350" t="s">
        <v>851</v>
      </c>
      <c r="G350" t="s">
        <v>1977</v>
      </c>
      <c r="H350">
        <v>2265005015</v>
      </c>
      <c r="I350" t="s">
        <v>1990</v>
      </c>
      <c r="J350" t="s">
        <v>1952</v>
      </c>
      <c r="K350" t="s">
        <v>1953</v>
      </c>
      <c r="L350" t="s">
        <v>1271</v>
      </c>
      <c r="M350" s="114">
        <v>1.6978854710636399E-5</v>
      </c>
      <c r="N350" s="114">
        <v>2.0764951841556501E-5</v>
      </c>
      <c r="O350" s="114">
        <v>7.9877424286678401E-4</v>
      </c>
    </row>
    <row r="351" spans="1:15" hidden="1" outlineLevel="2" x14ac:dyDescent="0.25">
      <c r="A351">
        <v>2017</v>
      </c>
      <c r="B351">
        <v>7</v>
      </c>
      <c r="C351" t="s">
        <v>857</v>
      </c>
      <c r="D351">
        <v>24005</v>
      </c>
      <c r="E351" t="s">
        <v>516</v>
      </c>
      <c r="F351" t="s">
        <v>851</v>
      </c>
      <c r="G351" t="s">
        <v>1977</v>
      </c>
      <c r="H351">
        <v>2265005020</v>
      </c>
      <c r="I351" t="s">
        <v>1990</v>
      </c>
      <c r="J351" t="s">
        <v>1952</v>
      </c>
      <c r="K351" t="s">
        <v>1953</v>
      </c>
      <c r="L351" t="s">
        <v>1955</v>
      </c>
      <c r="M351" s="114">
        <v>6.7990834590192495E-7</v>
      </c>
      <c r="N351" s="114">
        <v>1.00566221306053E-6</v>
      </c>
      <c r="O351" s="114">
        <v>1.38014070216741E-5</v>
      </c>
    </row>
    <row r="352" spans="1:15" hidden="1" outlineLevel="2" x14ac:dyDescent="0.25">
      <c r="A352">
        <v>2017</v>
      </c>
      <c r="B352">
        <v>7</v>
      </c>
      <c r="C352" t="s">
        <v>857</v>
      </c>
      <c r="D352">
        <v>24005</v>
      </c>
      <c r="E352" t="s">
        <v>516</v>
      </c>
      <c r="F352" t="s">
        <v>851</v>
      </c>
      <c r="G352" t="s">
        <v>1977</v>
      </c>
      <c r="H352">
        <v>2265005025</v>
      </c>
      <c r="I352" t="s">
        <v>1990</v>
      </c>
      <c r="J352" t="s">
        <v>1952</v>
      </c>
      <c r="K352" t="s">
        <v>1953</v>
      </c>
      <c r="L352" t="s">
        <v>1956</v>
      </c>
      <c r="M352" s="114">
        <v>6.9088460438848602E-5</v>
      </c>
      <c r="N352" s="114">
        <v>9.0190744231222197E-5</v>
      </c>
      <c r="O352" s="114">
        <v>1.23787637858186E-3</v>
      </c>
    </row>
    <row r="353" spans="1:15" hidden="1" outlineLevel="2" x14ac:dyDescent="0.25">
      <c r="A353">
        <v>2017</v>
      </c>
      <c r="B353">
        <v>7</v>
      </c>
      <c r="C353" t="s">
        <v>857</v>
      </c>
      <c r="D353">
        <v>24005</v>
      </c>
      <c r="E353" t="s">
        <v>516</v>
      </c>
      <c r="F353" t="s">
        <v>851</v>
      </c>
      <c r="G353" t="s">
        <v>1977</v>
      </c>
      <c r="H353">
        <v>2265005030</v>
      </c>
      <c r="I353" t="s">
        <v>1990</v>
      </c>
      <c r="J353" t="s">
        <v>1952</v>
      </c>
      <c r="K353" t="s">
        <v>1953</v>
      </c>
      <c r="L353" t="s">
        <v>1957</v>
      </c>
      <c r="M353" s="114">
        <v>1.20948501987073E-5</v>
      </c>
      <c r="N353" s="114">
        <v>4.3632826418615903E-6</v>
      </c>
      <c r="O353" s="114">
        <v>6.0574253438971904E-4</v>
      </c>
    </row>
    <row r="354" spans="1:15" hidden="1" outlineLevel="2" x14ac:dyDescent="0.25">
      <c r="A354">
        <v>2017</v>
      </c>
      <c r="B354">
        <v>7</v>
      </c>
      <c r="C354" t="s">
        <v>857</v>
      </c>
      <c r="D354">
        <v>24005</v>
      </c>
      <c r="E354" t="s">
        <v>516</v>
      </c>
      <c r="F354" t="s">
        <v>851</v>
      </c>
      <c r="G354" t="s">
        <v>1977</v>
      </c>
      <c r="H354">
        <v>2265005035</v>
      </c>
      <c r="I354" t="s">
        <v>1990</v>
      </c>
      <c r="J354" t="s">
        <v>1952</v>
      </c>
      <c r="K354" t="s">
        <v>1953</v>
      </c>
      <c r="L354" t="s">
        <v>1958</v>
      </c>
      <c r="M354" s="114">
        <v>1.9141724561677601E-4</v>
      </c>
      <c r="N354" s="114">
        <v>1.21931761896121E-4</v>
      </c>
      <c r="O354" s="114">
        <v>5.6240600533783401E-3</v>
      </c>
    </row>
    <row r="355" spans="1:15" hidden="1" outlineLevel="2" x14ac:dyDescent="0.25">
      <c r="A355">
        <v>2017</v>
      </c>
      <c r="B355">
        <v>7</v>
      </c>
      <c r="C355" t="s">
        <v>857</v>
      </c>
      <c r="D355">
        <v>24005</v>
      </c>
      <c r="E355" t="s">
        <v>516</v>
      </c>
      <c r="F355" t="s">
        <v>851</v>
      </c>
      <c r="G355" t="s">
        <v>1977</v>
      </c>
      <c r="H355">
        <v>2265005040</v>
      </c>
      <c r="I355" t="s">
        <v>1990</v>
      </c>
      <c r="J355" t="s">
        <v>1952</v>
      </c>
      <c r="K355" t="s">
        <v>1953</v>
      </c>
      <c r="L355" t="s">
        <v>1959</v>
      </c>
      <c r="M355" s="114">
        <v>9.19753991070138E-4</v>
      </c>
      <c r="N355" s="114">
        <v>1.62171516421949E-4</v>
      </c>
      <c r="O355" s="114">
        <v>2.5352288037538501E-2</v>
      </c>
    </row>
    <row r="356" spans="1:15" hidden="1" outlineLevel="2" x14ac:dyDescent="0.25">
      <c r="A356">
        <v>2017</v>
      </c>
      <c r="B356">
        <v>7</v>
      </c>
      <c r="C356" t="s">
        <v>857</v>
      </c>
      <c r="D356">
        <v>24005</v>
      </c>
      <c r="E356" t="s">
        <v>516</v>
      </c>
      <c r="F356" t="s">
        <v>851</v>
      </c>
      <c r="G356" t="s">
        <v>1977</v>
      </c>
      <c r="H356">
        <v>2265005045</v>
      </c>
      <c r="I356" t="s">
        <v>1990</v>
      </c>
      <c r="J356" t="s">
        <v>1952</v>
      </c>
      <c r="K356" t="s">
        <v>1953</v>
      </c>
      <c r="L356" t="s">
        <v>1960</v>
      </c>
      <c r="M356" s="114">
        <v>9.9307364303413706E-5</v>
      </c>
      <c r="N356" s="114">
        <v>1.4283438576967499E-4</v>
      </c>
      <c r="O356" s="114">
        <v>1.96041606250219E-3</v>
      </c>
    </row>
    <row r="357" spans="1:15" hidden="1" outlineLevel="2" x14ac:dyDescent="0.25">
      <c r="A357">
        <v>2017</v>
      </c>
      <c r="B357">
        <v>7</v>
      </c>
      <c r="C357" t="s">
        <v>857</v>
      </c>
      <c r="D357">
        <v>24005</v>
      </c>
      <c r="E357" t="s">
        <v>516</v>
      </c>
      <c r="F357" t="s">
        <v>851</v>
      </c>
      <c r="G357" t="s">
        <v>1977</v>
      </c>
      <c r="H357">
        <v>2265005055</v>
      </c>
      <c r="I357" t="s">
        <v>1990</v>
      </c>
      <c r="J357" t="s">
        <v>1952</v>
      </c>
      <c r="K357" t="s">
        <v>1953</v>
      </c>
      <c r="L357" t="s">
        <v>1961</v>
      </c>
      <c r="M357" s="114">
        <v>1.19992183115869E-4</v>
      </c>
      <c r="N357" s="114">
        <v>1.62093791004736E-4</v>
      </c>
      <c r="O357" s="114">
        <v>3.2525839051231699E-3</v>
      </c>
    </row>
    <row r="358" spans="1:15" hidden="1" outlineLevel="2" x14ac:dyDescent="0.25">
      <c r="A358">
        <v>2017</v>
      </c>
      <c r="B358">
        <v>7</v>
      </c>
      <c r="C358" t="s">
        <v>857</v>
      </c>
      <c r="D358">
        <v>24005</v>
      </c>
      <c r="E358" t="s">
        <v>516</v>
      </c>
      <c r="F358" t="s">
        <v>851</v>
      </c>
      <c r="G358" t="s">
        <v>1977</v>
      </c>
      <c r="H358">
        <v>2265005060</v>
      </c>
      <c r="I358" t="s">
        <v>1990</v>
      </c>
      <c r="J358" t="s">
        <v>1952</v>
      </c>
      <c r="K358" t="s">
        <v>1953</v>
      </c>
      <c r="L358" t="s">
        <v>1962</v>
      </c>
      <c r="M358" s="114">
        <v>1.5942062168095E-5</v>
      </c>
      <c r="N358" s="114">
        <v>3.01539416796004E-5</v>
      </c>
      <c r="O358" s="114">
        <v>4.9395039241062499E-4</v>
      </c>
    </row>
    <row r="359" spans="1:15" hidden="1" outlineLevel="2" x14ac:dyDescent="0.25">
      <c r="A359">
        <v>2017</v>
      </c>
      <c r="B359">
        <v>7</v>
      </c>
      <c r="C359" t="s">
        <v>857</v>
      </c>
      <c r="D359">
        <v>24005</v>
      </c>
      <c r="E359" t="s">
        <v>516</v>
      </c>
      <c r="F359" t="s">
        <v>851</v>
      </c>
      <c r="G359" t="s">
        <v>1977</v>
      </c>
      <c r="H359">
        <v>2265006005</v>
      </c>
      <c r="I359" t="s">
        <v>1990</v>
      </c>
      <c r="J359" t="s">
        <v>1963</v>
      </c>
      <c r="K359" t="s">
        <v>1964</v>
      </c>
      <c r="L359" t="s">
        <v>1274</v>
      </c>
      <c r="M359" s="114">
        <v>0.17536356707569201</v>
      </c>
      <c r="N359" s="114">
        <v>4.6480108983814702E-2</v>
      </c>
      <c r="O359" s="114">
        <v>6.0503947734832799</v>
      </c>
    </row>
    <row r="360" spans="1:15" hidden="1" outlineLevel="2" x14ac:dyDescent="0.25">
      <c r="A360">
        <v>2017</v>
      </c>
      <c r="B360">
        <v>7</v>
      </c>
      <c r="C360" t="s">
        <v>857</v>
      </c>
      <c r="D360">
        <v>24005</v>
      </c>
      <c r="E360" t="s">
        <v>516</v>
      </c>
      <c r="F360" t="s">
        <v>851</v>
      </c>
      <c r="G360" t="s">
        <v>1977</v>
      </c>
      <c r="H360">
        <v>2265006010</v>
      </c>
      <c r="I360" t="s">
        <v>1990</v>
      </c>
      <c r="J360" t="s">
        <v>1963</v>
      </c>
      <c r="K360" t="s">
        <v>1964</v>
      </c>
      <c r="L360" t="s">
        <v>1965</v>
      </c>
      <c r="M360" s="114">
        <v>3.8044964909204303E-2</v>
      </c>
      <c r="N360" s="114">
        <v>1.2106091948226099E-2</v>
      </c>
      <c r="O360" s="114">
        <v>1.18639352917671</v>
      </c>
    </row>
    <row r="361" spans="1:15" hidden="1" outlineLevel="2" x14ac:dyDescent="0.25">
      <c r="A361">
        <v>2017</v>
      </c>
      <c r="B361">
        <v>7</v>
      </c>
      <c r="C361" t="s">
        <v>857</v>
      </c>
      <c r="D361">
        <v>24005</v>
      </c>
      <c r="E361" t="s">
        <v>516</v>
      </c>
      <c r="F361" t="s">
        <v>851</v>
      </c>
      <c r="G361" t="s">
        <v>1977</v>
      </c>
      <c r="H361">
        <v>2265006015</v>
      </c>
      <c r="I361" t="s">
        <v>1990</v>
      </c>
      <c r="J361" t="s">
        <v>1963</v>
      </c>
      <c r="K361" t="s">
        <v>1964</v>
      </c>
      <c r="L361" t="s">
        <v>1966</v>
      </c>
      <c r="M361" s="114">
        <v>1.5654689777875298E-2</v>
      </c>
      <c r="N361" s="114">
        <v>6.0144365997984997E-3</v>
      </c>
      <c r="O361" s="114">
        <v>0.56631418317556403</v>
      </c>
    </row>
    <row r="362" spans="1:15" hidden="1" outlineLevel="2" x14ac:dyDescent="0.25">
      <c r="A362">
        <v>2017</v>
      </c>
      <c r="B362">
        <v>7</v>
      </c>
      <c r="C362" t="s">
        <v>857</v>
      </c>
      <c r="D362">
        <v>24005</v>
      </c>
      <c r="E362" t="s">
        <v>516</v>
      </c>
      <c r="F362" t="s">
        <v>851</v>
      </c>
      <c r="G362" t="s">
        <v>1977</v>
      </c>
      <c r="H362">
        <v>2265006025</v>
      </c>
      <c r="I362" t="s">
        <v>1990</v>
      </c>
      <c r="J362" t="s">
        <v>1963</v>
      </c>
      <c r="K362" t="s">
        <v>1964</v>
      </c>
      <c r="L362" t="s">
        <v>1967</v>
      </c>
      <c r="M362" s="114">
        <v>3.5621257999082397E-2</v>
      </c>
      <c r="N362" s="114">
        <v>1.22454548254609E-2</v>
      </c>
      <c r="O362" s="114">
        <v>1.55415242910385</v>
      </c>
    </row>
    <row r="363" spans="1:15" hidden="1" outlineLevel="2" x14ac:dyDescent="0.25">
      <c r="A363">
        <v>2017</v>
      </c>
      <c r="B363">
        <v>7</v>
      </c>
      <c r="C363" t="s">
        <v>857</v>
      </c>
      <c r="D363">
        <v>24005</v>
      </c>
      <c r="E363" t="s">
        <v>516</v>
      </c>
      <c r="F363" t="s">
        <v>851</v>
      </c>
      <c r="G363" t="s">
        <v>1977</v>
      </c>
      <c r="H363">
        <v>2265006030</v>
      </c>
      <c r="I363" t="s">
        <v>1990</v>
      </c>
      <c r="J363" t="s">
        <v>1963</v>
      </c>
      <c r="K363" t="s">
        <v>1964</v>
      </c>
      <c r="L363" t="s">
        <v>1968</v>
      </c>
      <c r="M363" s="114">
        <v>7.3547835418253299E-2</v>
      </c>
      <c r="N363" s="114">
        <v>1.8521449994295801E-2</v>
      </c>
      <c r="O363" s="114">
        <v>2.3862160742282899</v>
      </c>
    </row>
    <row r="364" spans="1:15" hidden="1" outlineLevel="2" x14ac:dyDescent="0.25">
      <c r="A364">
        <v>2017</v>
      </c>
      <c r="B364">
        <v>7</v>
      </c>
      <c r="C364" t="s">
        <v>857</v>
      </c>
      <c r="D364">
        <v>24005</v>
      </c>
      <c r="E364" t="s">
        <v>516</v>
      </c>
      <c r="F364" t="s">
        <v>851</v>
      </c>
      <c r="G364" t="s">
        <v>1977</v>
      </c>
      <c r="H364">
        <v>2265006035</v>
      </c>
      <c r="I364" t="s">
        <v>1990</v>
      </c>
      <c r="J364" t="s">
        <v>1963</v>
      </c>
      <c r="K364" t="s">
        <v>1964</v>
      </c>
      <c r="L364" t="s">
        <v>1969</v>
      </c>
      <c r="M364" s="114">
        <v>2.5631924568756399E-3</v>
      </c>
      <c r="N364" s="114">
        <v>8.6024841584730904E-4</v>
      </c>
      <c r="O364" s="114">
        <v>0.121538072824478</v>
      </c>
    </row>
    <row r="365" spans="1:15" hidden="1" outlineLevel="2" x14ac:dyDescent="0.25">
      <c r="A365">
        <v>2017</v>
      </c>
      <c r="B365">
        <v>7</v>
      </c>
      <c r="C365" t="s">
        <v>857</v>
      </c>
      <c r="D365">
        <v>24005</v>
      </c>
      <c r="E365" t="s">
        <v>516</v>
      </c>
      <c r="F365" t="s">
        <v>851</v>
      </c>
      <c r="G365" t="s">
        <v>1977</v>
      </c>
      <c r="H365">
        <v>2265007010</v>
      </c>
      <c r="I365" t="s">
        <v>1990</v>
      </c>
      <c r="J365" t="s">
        <v>1970</v>
      </c>
      <c r="K365" t="s">
        <v>697</v>
      </c>
      <c r="L365" t="s">
        <v>1999</v>
      </c>
      <c r="M365" s="114">
        <v>3.3537106666159399E-4</v>
      </c>
      <c r="N365" s="114">
        <v>9.8274394986219704E-5</v>
      </c>
      <c r="O365" s="114">
        <v>9.5737618394195999E-3</v>
      </c>
    </row>
    <row r="366" spans="1:15" hidden="1" outlineLevel="2" x14ac:dyDescent="0.25">
      <c r="A366">
        <v>2017</v>
      </c>
      <c r="B366">
        <v>7</v>
      </c>
      <c r="C366" t="s">
        <v>857</v>
      </c>
      <c r="D366">
        <v>24005</v>
      </c>
      <c r="E366" t="s">
        <v>516</v>
      </c>
      <c r="F366" t="s">
        <v>851</v>
      </c>
      <c r="G366" t="s">
        <v>1977</v>
      </c>
      <c r="H366">
        <v>2265007015</v>
      </c>
      <c r="I366" t="s">
        <v>1990</v>
      </c>
      <c r="J366" t="s">
        <v>1970</v>
      </c>
      <c r="K366" t="s">
        <v>697</v>
      </c>
      <c r="L366" t="s">
        <v>1971</v>
      </c>
      <c r="M366" s="114">
        <v>2.1063877624349901E-6</v>
      </c>
      <c r="N366" s="114">
        <v>6.20317209154564E-7</v>
      </c>
      <c r="O366" s="114">
        <v>6.9668814830947694E-5</v>
      </c>
    </row>
    <row r="367" spans="1:15" hidden="1" outlineLevel="2" x14ac:dyDescent="0.25">
      <c r="A367">
        <v>2017</v>
      </c>
      <c r="B367">
        <v>7</v>
      </c>
      <c r="C367" t="s">
        <v>857</v>
      </c>
      <c r="D367">
        <v>24005</v>
      </c>
      <c r="E367" t="s">
        <v>516</v>
      </c>
      <c r="F367" t="s">
        <v>851</v>
      </c>
      <c r="G367" t="s">
        <v>1977</v>
      </c>
      <c r="H367">
        <v>2265010010</v>
      </c>
      <c r="I367" t="s">
        <v>1990</v>
      </c>
      <c r="J367" t="s">
        <v>1941</v>
      </c>
      <c r="K367" t="s">
        <v>696</v>
      </c>
      <c r="L367" t="s">
        <v>2009</v>
      </c>
      <c r="M367" s="114">
        <v>1.8064224219216401E-4</v>
      </c>
      <c r="N367" s="114">
        <v>6.6104736106353798E-5</v>
      </c>
      <c r="O367" s="114">
        <v>9.7223464399576204E-3</v>
      </c>
    </row>
    <row r="368" spans="1:15" hidden="1" outlineLevel="2" x14ac:dyDescent="0.25">
      <c r="A368">
        <v>2017</v>
      </c>
      <c r="B368">
        <v>7</v>
      </c>
      <c r="C368" t="s">
        <v>857</v>
      </c>
      <c r="D368">
        <v>24005</v>
      </c>
      <c r="E368" t="s">
        <v>516</v>
      </c>
      <c r="F368" t="s">
        <v>851</v>
      </c>
      <c r="G368" t="s">
        <v>1977</v>
      </c>
      <c r="H368">
        <v>2282005010</v>
      </c>
      <c r="I368" t="s">
        <v>698</v>
      </c>
      <c r="J368" t="s">
        <v>1972</v>
      </c>
      <c r="K368" t="s">
        <v>1972</v>
      </c>
      <c r="L368" t="s">
        <v>1974</v>
      </c>
      <c r="M368" s="114">
        <v>1.1385177190095399</v>
      </c>
      <c r="N368" s="114">
        <v>0.17865359783172599</v>
      </c>
      <c r="O368" s="114">
        <v>3.27540415525436</v>
      </c>
    </row>
    <row r="369" spans="1:15" hidden="1" outlineLevel="2" x14ac:dyDescent="0.25">
      <c r="A369">
        <v>2017</v>
      </c>
      <c r="B369">
        <v>7</v>
      </c>
      <c r="C369" t="s">
        <v>857</v>
      </c>
      <c r="D369">
        <v>24005</v>
      </c>
      <c r="E369" t="s">
        <v>516</v>
      </c>
      <c r="F369" t="s">
        <v>851</v>
      </c>
      <c r="G369" t="s">
        <v>1977</v>
      </c>
      <c r="H369">
        <v>2282005015</v>
      </c>
      <c r="I369" t="s">
        <v>698</v>
      </c>
      <c r="J369" t="s">
        <v>1972</v>
      </c>
      <c r="K369" t="s">
        <v>1972</v>
      </c>
      <c r="L369" t="s">
        <v>2000</v>
      </c>
      <c r="M369" s="114">
        <v>0.20654769733664599</v>
      </c>
      <c r="N369" s="114">
        <v>7.9687438905239105E-2</v>
      </c>
      <c r="O369" s="114">
        <v>1.56698951125145</v>
      </c>
    </row>
    <row r="370" spans="1:15" hidden="1" outlineLevel="2" x14ac:dyDescent="0.25">
      <c r="A370">
        <v>2017</v>
      </c>
      <c r="B370">
        <v>7</v>
      </c>
      <c r="C370" t="s">
        <v>857</v>
      </c>
      <c r="D370">
        <v>24005</v>
      </c>
      <c r="E370" t="s">
        <v>516</v>
      </c>
      <c r="F370" t="s">
        <v>851</v>
      </c>
      <c r="G370" t="s">
        <v>1977</v>
      </c>
      <c r="H370">
        <v>2282010005</v>
      </c>
      <c r="I370" t="s">
        <v>698</v>
      </c>
      <c r="J370" t="s">
        <v>1972</v>
      </c>
      <c r="K370" t="s">
        <v>1972</v>
      </c>
      <c r="L370" t="s">
        <v>1973</v>
      </c>
      <c r="M370" s="114">
        <v>0.11546841653262201</v>
      </c>
      <c r="N370" s="114">
        <v>0.141593407839537</v>
      </c>
      <c r="O370" s="114">
        <v>1.7819076776504501</v>
      </c>
    </row>
    <row r="371" spans="1:15" hidden="1" outlineLevel="2" x14ac:dyDescent="0.25">
      <c r="A371">
        <v>2017</v>
      </c>
      <c r="B371">
        <v>7</v>
      </c>
      <c r="C371" t="s">
        <v>857</v>
      </c>
      <c r="D371">
        <v>24005</v>
      </c>
      <c r="E371" t="s">
        <v>516</v>
      </c>
      <c r="F371" t="s">
        <v>851</v>
      </c>
      <c r="G371" t="s">
        <v>1977</v>
      </c>
      <c r="H371">
        <v>2285004015</v>
      </c>
      <c r="I371" t="s">
        <v>1975</v>
      </c>
      <c r="J371" t="s">
        <v>1976</v>
      </c>
      <c r="K371" t="s">
        <v>1976</v>
      </c>
      <c r="L371" t="s">
        <v>1976</v>
      </c>
      <c r="M371" s="114">
        <v>2.0347819341992601E-4</v>
      </c>
      <c r="N371" s="114">
        <v>6.7024860982201103E-5</v>
      </c>
      <c r="O371" s="114">
        <v>9.0440770145505701E-3</v>
      </c>
    </row>
    <row r="372" spans="1:15" hidden="1" outlineLevel="2" x14ac:dyDescent="0.25">
      <c r="A372">
        <v>2017</v>
      </c>
      <c r="B372">
        <v>7</v>
      </c>
      <c r="C372" t="s">
        <v>857</v>
      </c>
      <c r="D372">
        <v>24005</v>
      </c>
      <c r="E372" t="s">
        <v>516</v>
      </c>
      <c r="F372" t="s">
        <v>851</v>
      </c>
      <c r="G372" t="s">
        <v>2001</v>
      </c>
      <c r="H372">
        <v>2267001060</v>
      </c>
      <c r="I372" t="s">
        <v>2002</v>
      </c>
      <c r="J372" t="s">
        <v>1917</v>
      </c>
      <c r="K372" t="s">
        <v>2003</v>
      </c>
      <c r="L372" t="s">
        <v>1918</v>
      </c>
      <c r="M372" s="114">
        <v>7.6407304732129005E-5</v>
      </c>
      <c r="N372" s="114">
        <v>3.4818306448869402E-4</v>
      </c>
      <c r="O372" s="114">
        <v>1.6711413627490399E-3</v>
      </c>
    </row>
    <row r="373" spans="1:15" hidden="1" outlineLevel="2" x14ac:dyDescent="0.25">
      <c r="A373">
        <v>2017</v>
      </c>
      <c r="B373">
        <v>7</v>
      </c>
      <c r="C373" t="s">
        <v>857</v>
      </c>
      <c r="D373">
        <v>24005</v>
      </c>
      <c r="E373" t="s">
        <v>516</v>
      </c>
      <c r="F373" t="s">
        <v>851</v>
      </c>
      <c r="G373" t="s">
        <v>2001</v>
      </c>
      <c r="H373">
        <v>2267002003</v>
      </c>
      <c r="I373" t="s">
        <v>2002</v>
      </c>
      <c r="J373" t="s">
        <v>1919</v>
      </c>
      <c r="K373" t="s">
        <v>2003</v>
      </c>
      <c r="L373" t="s">
        <v>1921</v>
      </c>
      <c r="M373" s="114">
        <v>4.0917343312685302E-5</v>
      </c>
      <c r="N373" s="114">
        <v>1.98546731553506E-4</v>
      </c>
      <c r="O373" s="114">
        <v>1.25006055168342E-3</v>
      </c>
    </row>
    <row r="374" spans="1:15" hidden="1" outlineLevel="2" x14ac:dyDescent="0.25">
      <c r="A374">
        <v>2017</v>
      </c>
      <c r="B374">
        <v>7</v>
      </c>
      <c r="C374" t="s">
        <v>857</v>
      </c>
      <c r="D374">
        <v>24005</v>
      </c>
      <c r="E374" t="s">
        <v>516</v>
      </c>
      <c r="F374" t="s">
        <v>851</v>
      </c>
      <c r="G374" t="s">
        <v>2001</v>
      </c>
      <c r="H374">
        <v>2267002015</v>
      </c>
      <c r="I374" t="s">
        <v>2002</v>
      </c>
      <c r="J374" t="s">
        <v>1919</v>
      </c>
      <c r="K374" t="s">
        <v>2003</v>
      </c>
      <c r="L374" t="s">
        <v>1924</v>
      </c>
      <c r="M374" s="114">
        <v>2.1945294562897299E-5</v>
      </c>
      <c r="N374" s="114">
        <v>1.4935834406060199E-4</v>
      </c>
      <c r="O374" s="114">
        <v>9.3607610324397705E-4</v>
      </c>
    </row>
    <row r="375" spans="1:15" hidden="1" outlineLevel="2" x14ac:dyDescent="0.25">
      <c r="A375">
        <v>2017</v>
      </c>
      <c r="B375">
        <v>7</v>
      </c>
      <c r="C375" t="s">
        <v>857</v>
      </c>
      <c r="D375">
        <v>24005</v>
      </c>
      <c r="E375" t="s">
        <v>516</v>
      </c>
      <c r="F375" t="s">
        <v>851</v>
      </c>
      <c r="G375" t="s">
        <v>2001</v>
      </c>
      <c r="H375">
        <v>2267002021</v>
      </c>
      <c r="I375" t="s">
        <v>2002</v>
      </c>
      <c r="J375" t="s">
        <v>1919</v>
      </c>
      <c r="K375" t="s">
        <v>2003</v>
      </c>
      <c r="L375" t="s">
        <v>1926</v>
      </c>
      <c r="M375" s="114">
        <v>3.25373114264949E-5</v>
      </c>
      <c r="N375" s="114">
        <v>1.4205527440935801E-4</v>
      </c>
      <c r="O375" s="114">
        <v>8.0502669152338101E-4</v>
      </c>
    </row>
    <row r="376" spans="1:15" hidden="1" outlineLevel="2" x14ac:dyDescent="0.25">
      <c r="A376">
        <v>2017</v>
      </c>
      <c r="B376">
        <v>7</v>
      </c>
      <c r="C376" t="s">
        <v>857</v>
      </c>
      <c r="D376">
        <v>24005</v>
      </c>
      <c r="E376" t="s">
        <v>516</v>
      </c>
      <c r="F376" t="s">
        <v>851</v>
      </c>
      <c r="G376" t="s">
        <v>2001</v>
      </c>
      <c r="H376">
        <v>2267002024</v>
      </c>
      <c r="I376" t="s">
        <v>2002</v>
      </c>
      <c r="J376" t="s">
        <v>1919</v>
      </c>
      <c r="K376" t="s">
        <v>2003</v>
      </c>
      <c r="L376" t="s">
        <v>1927</v>
      </c>
      <c r="M376" s="114">
        <v>5.9569052694996597E-6</v>
      </c>
      <c r="N376" s="114">
        <v>2.9793428439006699E-5</v>
      </c>
      <c r="O376" s="114">
        <v>1.89321304787882E-4</v>
      </c>
    </row>
    <row r="377" spans="1:15" hidden="1" outlineLevel="2" x14ac:dyDescent="0.25">
      <c r="A377">
        <v>2017</v>
      </c>
      <c r="B377">
        <v>7</v>
      </c>
      <c r="C377" t="s">
        <v>857</v>
      </c>
      <c r="D377">
        <v>24005</v>
      </c>
      <c r="E377" t="s">
        <v>516</v>
      </c>
      <c r="F377" t="s">
        <v>851</v>
      </c>
      <c r="G377" t="s">
        <v>2001</v>
      </c>
      <c r="H377">
        <v>2267002030</v>
      </c>
      <c r="I377" t="s">
        <v>2002</v>
      </c>
      <c r="J377" t="s">
        <v>1919</v>
      </c>
      <c r="K377" t="s">
        <v>2003</v>
      </c>
      <c r="L377" t="s">
        <v>1929</v>
      </c>
      <c r="M377" s="114">
        <v>1.3184687395551001E-4</v>
      </c>
      <c r="N377" s="114">
        <v>6.3470614986727003E-4</v>
      </c>
      <c r="O377" s="114">
        <v>4.01838216930628E-3</v>
      </c>
    </row>
    <row r="378" spans="1:15" hidden="1" outlineLevel="2" x14ac:dyDescent="0.25">
      <c r="A378">
        <v>2017</v>
      </c>
      <c r="B378">
        <v>7</v>
      </c>
      <c r="C378" t="s">
        <v>857</v>
      </c>
      <c r="D378">
        <v>24005</v>
      </c>
      <c r="E378" t="s">
        <v>516</v>
      </c>
      <c r="F378" t="s">
        <v>851</v>
      </c>
      <c r="G378" t="s">
        <v>2001</v>
      </c>
      <c r="H378">
        <v>2267002033</v>
      </c>
      <c r="I378" t="s">
        <v>2002</v>
      </c>
      <c r="J378" t="s">
        <v>1919</v>
      </c>
      <c r="K378" t="s">
        <v>2003</v>
      </c>
      <c r="L378" t="s">
        <v>1930</v>
      </c>
      <c r="M378" s="114">
        <v>2.5219948474841701E-4</v>
      </c>
      <c r="N378" s="114">
        <v>1.1127105390187401E-3</v>
      </c>
      <c r="O378" s="114">
        <v>5.2499705925583796E-3</v>
      </c>
    </row>
    <row r="379" spans="1:15" hidden="1" outlineLevel="2" x14ac:dyDescent="0.25">
      <c r="A379">
        <v>2017</v>
      </c>
      <c r="B379">
        <v>7</v>
      </c>
      <c r="C379" t="s">
        <v>857</v>
      </c>
      <c r="D379">
        <v>24005</v>
      </c>
      <c r="E379" t="s">
        <v>516</v>
      </c>
      <c r="F379" t="s">
        <v>851</v>
      </c>
      <c r="G379" t="s">
        <v>2001</v>
      </c>
      <c r="H379">
        <v>2267002039</v>
      </c>
      <c r="I379" t="s">
        <v>2002</v>
      </c>
      <c r="J379" t="s">
        <v>1919</v>
      </c>
      <c r="K379" t="s">
        <v>2003</v>
      </c>
      <c r="L379" t="s">
        <v>1932</v>
      </c>
      <c r="M379" s="114">
        <v>2.7392178253649002E-5</v>
      </c>
      <c r="N379" s="114">
        <v>2.1778940936201301E-4</v>
      </c>
      <c r="O379" s="114">
        <v>1.19953487592284E-3</v>
      </c>
    </row>
    <row r="380" spans="1:15" hidden="1" outlineLevel="2" x14ac:dyDescent="0.25">
      <c r="A380">
        <v>2017</v>
      </c>
      <c r="B380">
        <v>7</v>
      </c>
      <c r="C380" t="s">
        <v>857</v>
      </c>
      <c r="D380">
        <v>24005</v>
      </c>
      <c r="E380" t="s">
        <v>516</v>
      </c>
      <c r="F380" t="s">
        <v>851</v>
      </c>
      <c r="G380" t="s">
        <v>2001</v>
      </c>
      <c r="H380">
        <v>2267002045</v>
      </c>
      <c r="I380" t="s">
        <v>2002</v>
      </c>
      <c r="J380" t="s">
        <v>1919</v>
      </c>
      <c r="K380" t="s">
        <v>2003</v>
      </c>
      <c r="L380" t="s">
        <v>1282</v>
      </c>
      <c r="M380" s="114">
        <v>1.27134100239346E-4</v>
      </c>
      <c r="N380" s="114">
        <v>5.5068203801056403E-4</v>
      </c>
      <c r="O380" s="114">
        <v>3.2008400303311598E-3</v>
      </c>
    </row>
    <row r="381" spans="1:15" hidden="1" outlineLevel="2" x14ac:dyDescent="0.25">
      <c r="A381">
        <v>2017</v>
      </c>
      <c r="B381">
        <v>7</v>
      </c>
      <c r="C381" t="s">
        <v>857</v>
      </c>
      <c r="D381">
        <v>24005</v>
      </c>
      <c r="E381" t="s">
        <v>516</v>
      </c>
      <c r="F381" t="s">
        <v>851</v>
      </c>
      <c r="G381" t="s">
        <v>2001</v>
      </c>
      <c r="H381">
        <v>2267002054</v>
      </c>
      <c r="I381" t="s">
        <v>2002</v>
      </c>
      <c r="J381" t="s">
        <v>1919</v>
      </c>
      <c r="K381" t="s">
        <v>2003</v>
      </c>
      <c r="L381" t="s">
        <v>1935</v>
      </c>
      <c r="M381" s="114">
        <v>1.9005109152203699E-5</v>
      </c>
      <c r="N381" s="114">
        <v>8.2508775449241498E-5</v>
      </c>
      <c r="O381" s="114">
        <v>4.9713697080733298E-4</v>
      </c>
    </row>
    <row r="382" spans="1:15" hidden="1" outlineLevel="2" x14ac:dyDescent="0.25">
      <c r="A382">
        <v>2017</v>
      </c>
      <c r="B382">
        <v>7</v>
      </c>
      <c r="C382" t="s">
        <v>857</v>
      </c>
      <c r="D382">
        <v>24005</v>
      </c>
      <c r="E382" t="s">
        <v>516</v>
      </c>
      <c r="F382" t="s">
        <v>851</v>
      </c>
      <c r="G382" t="s">
        <v>2001</v>
      </c>
      <c r="H382">
        <v>2267002057</v>
      </c>
      <c r="I382" t="s">
        <v>2002</v>
      </c>
      <c r="J382" t="s">
        <v>1919</v>
      </c>
      <c r="K382" t="s">
        <v>2003</v>
      </c>
      <c r="L382" t="s">
        <v>1936</v>
      </c>
      <c r="M382" s="114">
        <v>1.04157515352199E-4</v>
      </c>
      <c r="N382" s="114">
        <v>4.83750147395767E-4</v>
      </c>
      <c r="O382" s="114">
        <v>3.0840435647405701E-3</v>
      </c>
    </row>
    <row r="383" spans="1:15" hidden="1" outlineLevel="2" x14ac:dyDescent="0.25">
      <c r="A383">
        <v>2017</v>
      </c>
      <c r="B383">
        <v>7</v>
      </c>
      <c r="C383" t="s">
        <v>857</v>
      </c>
      <c r="D383">
        <v>24005</v>
      </c>
      <c r="E383" t="s">
        <v>516</v>
      </c>
      <c r="F383" t="s">
        <v>851</v>
      </c>
      <c r="G383" t="s">
        <v>2001</v>
      </c>
      <c r="H383">
        <v>2267002060</v>
      </c>
      <c r="I383" t="s">
        <v>2002</v>
      </c>
      <c r="J383" t="s">
        <v>1919</v>
      </c>
      <c r="K383" t="s">
        <v>2003</v>
      </c>
      <c r="L383" t="s">
        <v>1283</v>
      </c>
      <c r="M383" s="114">
        <v>8.5808877088311406E-5</v>
      </c>
      <c r="N383" s="114">
        <v>5.1633311522891702E-4</v>
      </c>
      <c r="O383" s="114">
        <v>3.4109886037185801E-3</v>
      </c>
    </row>
    <row r="384" spans="1:15" hidden="1" outlineLevel="2" x14ac:dyDescent="0.25">
      <c r="A384">
        <v>2017</v>
      </c>
      <c r="B384">
        <v>7</v>
      </c>
      <c r="C384" t="s">
        <v>857</v>
      </c>
      <c r="D384">
        <v>24005</v>
      </c>
      <c r="E384" t="s">
        <v>516</v>
      </c>
      <c r="F384" t="s">
        <v>851</v>
      </c>
      <c r="G384" t="s">
        <v>2001</v>
      </c>
      <c r="H384">
        <v>2267002066</v>
      </c>
      <c r="I384" t="s">
        <v>2002</v>
      </c>
      <c r="J384" t="s">
        <v>1919</v>
      </c>
      <c r="K384" t="s">
        <v>2003</v>
      </c>
      <c r="L384" t="s">
        <v>1278</v>
      </c>
      <c r="M384" s="114">
        <v>6.0378975597075202E-6</v>
      </c>
      <c r="N384" s="114">
        <v>4.2659135942813002E-5</v>
      </c>
      <c r="O384" s="114">
        <v>2.7141582177136998E-4</v>
      </c>
    </row>
    <row r="385" spans="1:15" hidden="1" outlineLevel="2" x14ac:dyDescent="0.25">
      <c r="A385">
        <v>2017</v>
      </c>
      <c r="B385">
        <v>7</v>
      </c>
      <c r="C385" t="s">
        <v>857</v>
      </c>
      <c r="D385">
        <v>24005</v>
      </c>
      <c r="E385" t="s">
        <v>516</v>
      </c>
      <c r="F385" t="s">
        <v>851</v>
      </c>
      <c r="G385" t="s">
        <v>2001</v>
      </c>
      <c r="H385">
        <v>2267002072</v>
      </c>
      <c r="I385" t="s">
        <v>2002</v>
      </c>
      <c r="J385" t="s">
        <v>1919</v>
      </c>
      <c r="K385" t="s">
        <v>2003</v>
      </c>
      <c r="L385" t="s">
        <v>1279</v>
      </c>
      <c r="M385" s="114">
        <v>4.47768888989231E-4</v>
      </c>
      <c r="N385" s="114">
        <v>1.96154529112391E-3</v>
      </c>
      <c r="O385" s="114">
        <v>1.08334964606911E-2</v>
      </c>
    </row>
    <row r="386" spans="1:15" hidden="1" outlineLevel="2" x14ac:dyDescent="0.25">
      <c r="A386">
        <v>2017</v>
      </c>
      <c r="B386">
        <v>7</v>
      </c>
      <c r="C386" t="s">
        <v>857</v>
      </c>
      <c r="D386">
        <v>24005</v>
      </c>
      <c r="E386" t="s">
        <v>516</v>
      </c>
      <c r="F386" t="s">
        <v>851</v>
      </c>
      <c r="G386" t="s">
        <v>2001</v>
      </c>
      <c r="H386">
        <v>2267002081</v>
      </c>
      <c r="I386" t="s">
        <v>2002</v>
      </c>
      <c r="J386" t="s">
        <v>1919</v>
      </c>
      <c r="K386" t="s">
        <v>2003</v>
      </c>
      <c r="L386" t="s">
        <v>1940</v>
      </c>
      <c r="M386" s="114">
        <v>2.4958586345746902E-4</v>
      </c>
      <c r="N386" s="114">
        <v>1.0730270732892701E-3</v>
      </c>
      <c r="O386" s="114">
        <v>5.81477349624038E-3</v>
      </c>
    </row>
    <row r="387" spans="1:15" hidden="1" outlineLevel="2" x14ac:dyDescent="0.25">
      <c r="A387">
        <v>2017</v>
      </c>
      <c r="B387">
        <v>7</v>
      </c>
      <c r="C387" t="s">
        <v>857</v>
      </c>
      <c r="D387">
        <v>24005</v>
      </c>
      <c r="E387" t="s">
        <v>516</v>
      </c>
      <c r="F387" t="s">
        <v>851</v>
      </c>
      <c r="G387" t="s">
        <v>2001</v>
      </c>
      <c r="H387">
        <v>2267003010</v>
      </c>
      <c r="I387" t="s">
        <v>2002</v>
      </c>
      <c r="J387" t="s">
        <v>1941</v>
      </c>
      <c r="K387" t="s">
        <v>2003</v>
      </c>
      <c r="L387" t="s">
        <v>1277</v>
      </c>
      <c r="M387" s="114">
        <v>1.1008371911884801E-3</v>
      </c>
      <c r="N387" s="114">
        <v>5.1341799553483699E-3</v>
      </c>
      <c r="O387" s="114">
        <v>2.81788469292223E-2</v>
      </c>
    </row>
    <row r="388" spans="1:15" hidden="1" outlineLevel="2" x14ac:dyDescent="0.25">
      <c r="A388">
        <v>2017</v>
      </c>
      <c r="B388">
        <v>7</v>
      </c>
      <c r="C388" t="s">
        <v>857</v>
      </c>
      <c r="D388">
        <v>24005</v>
      </c>
      <c r="E388" t="s">
        <v>516</v>
      </c>
      <c r="F388" t="s">
        <v>851</v>
      </c>
      <c r="G388" t="s">
        <v>2001</v>
      </c>
      <c r="H388">
        <v>2267003020</v>
      </c>
      <c r="I388" t="s">
        <v>2002</v>
      </c>
      <c r="J388" t="s">
        <v>1941</v>
      </c>
      <c r="K388" t="s">
        <v>2003</v>
      </c>
      <c r="L388" t="s">
        <v>1275</v>
      </c>
      <c r="M388" s="114">
        <v>2.1885357098653899E-2</v>
      </c>
      <c r="N388" s="114">
        <v>0.14783525466918901</v>
      </c>
      <c r="O388" s="114">
        <v>0.89317631721496604</v>
      </c>
    </row>
    <row r="389" spans="1:15" hidden="1" outlineLevel="2" x14ac:dyDescent="0.25">
      <c r="A389">
        <v>2017</v>
      </c>
      <c r="B389">
        <v>7</v>
      </c>
      <c r="C389" t="s">
        <v>857</v>
      </c>
      <c r="D389">
        <v>24005</v>
      </c>
      <c r="E389" t="s">
        <v>516</v>
      </c>
      <c r="F389" t="s">
        <v>851</v>
      </c>
      <c r="G389" t="s">
        <v>2001</v>
      </c>
      <c r="H389">
        <v>2267003030</v>
      </c>
      <c r="I389" t="s">
        <v>2002</v>
      </c>
      <c r="J389" t="s">
        <v>1941</v>
      </c>
      <c r="K389" t="s">
        <v>2003</v>
      </c>
      <c r="L389" t="s">
        <v>1273</v>
      </c>
      <c r="M389" s="114">
        <v>1.3029453191393299E-4</v>
      </c>
      <c r="N389" s="114">
        <v>9.7750280110631095E-4</v>
      </c>
      <c r="O389" s="114">
        <v>5.5072732502594599E-3</v>
      </c>
    </row>
    <row r="390" spans="1:15" hidden="1" outlineLevel="2" x14ac:dyDescent="0.25">
      <c r="A390">
        <v>2017</v>
      </c>
      <c r="B390">
        <v>7</v>
      </c>
      <c r="C390" t="s">
        <v>857</v>
      </c>
      <c r="D390">
        <v>24005</v>
      </c>
      <c r="E390" t="s">
        <v>516</v>
      </c>
      <c r="F390" t="s">
        <v>851</v>
      </c>
      <c r="G390" t="s">
        <v>2001</v>
      </c>
      <c r="H390">
        <v>2267003040</v>
      </c>
      <c r="I390" t="s">
        <v>2002</v>
      </c>
      <c r="J390" t="s">
        <v>1941</v>
      </c>
      <c r="K390" t="s">
        <v>2003</v>
      </c>
      <c r="L390" t="s">
        <v>1276</v>
      </c>
      <c r="M390" s="114">
        <v>4.35861218335276E-5</v>
      </c>
      <c r="N390" s="114">
        <v>3.1705258879810599E-4</v>
      </c>
      <c r="O390" s="114">
        <v>1.8661050416994801E-3</v>
      </c>
    </row>
    <row r="391" spans="1:15" hidden="1" outlineLevel="2" x14ac:dyDescent="0.25">
      <c r="A391">
        <v>2017</v>
      </c>
      <c r="B391">
        <v>7</v>
      </c>
      <c r="C391" t="s">
        <v>857</v>
      </c>
      <c r="D391">
        <v>24005</v>
      </c>
      <c r="E391" t="s">
        <v>516</v>
      </c>
      <c r="F391" t="s">
        <v>851</v>
      </c>
      <c r="G391" t="s">
        <v>2001</v>
      </c>
      <c r="H391">
        <v>2267003050</v>
      </c>
      <c r="I391" t="s">
        <v>2002</v>
      </c>
      <c r="J391" t="s">
        <v>1941</v>
      </c>
      <c r="K391" t="s">
        <v>2003</v>
      </c>
      <c r="L391" t="s">
        <v>1280</v>
      </c>
      <c r="M391" s="114">
        <v>4.6539127083633502E-5</v>
      </c>
      <c r="N391" s="114">
        <v>2.19626668695128E-4</v>
      </c>
      <c r="O391" s="114">
        <v>1.3599464436993001E-3</v>
      </c>
    </row>
    <row r="392" spans="1:15" hidden="1" outlineLevel="2" x14ac:dyDescent="0.25">
      <c r="A392">
        <v>2017</v>
      </c>
      <c r="B392">
        <v>7</v>
      </c>
      <c r="C392" t="s">
        <v>857</v>
      </c>
      <c r="D392">
        <v>24005</v>
      </c>
      <c r="E392" t="s">
        <v>516</v>
      </c>
      <c r="F392" t="s">
        <v>851</v>
      </c>
      <c r="G392" t="s">
        <v>2001</v>
      </c>
      <c r="H392">
        <v>2267003070</v>
      </c>
      <c r="I392" t="s">
        <v>2002</v>
      </c>
      <c r="J392" t="s">
        <v>1941</v>
      </c>
      <c r="K392" t="s">
        <v>2003</v>
      </c>
      <c r="L392" t="s">
        <v>1272</v>
      </c>
      <c r="M392" s="114">
        <v>6.5323442868248094E-5</v>
      </c>
      <c r="N392" s="114">
        <v>5.4929483303567395E-4</v>
      </c>
      <c r="O392" s="114">
        <v>2.8361203731037698E-3</v>
      </c>
    </row>
    <row r="393" spans="1:15" hidden="1" outlineLevel="2" x14ac:dyDescent="0.25">
      <c r="A393">
        <v>2017</v>
      </c>
      <c r="B393">
        <v>7</v>
      </c>
      <c r="C393" t="s">
        <v>857</v>
      </c>
      <c r="D393">
        <v>24005</v>
      </c>
      <c r="E393" t="s">
        <v>516</v>
      </c>
      <c r="F393" t="s">
        <v>851</v>
      </c>
      <c r="G393" t="s">
        <v>2001</v>
      </c>
      <c r="H393">
        <v>2267004066</v>
      </c>
      <c r="I393" t="s">
        <v>2002</v>
      </c>
      <c r="J393" t="s">
        <v>1943</v>
      </c>
      <c r="K393" t="s">
        <v>2003</v>
      </c>
      <c r="L393" t="s">
        <v>1949</v>
      </c>
      <c r="M393" s="114">
        <v>5.6300461437785998E-4</v>
      </c>
      <c r="N393" s="114">
        <v>3.91319172922522E-3</v>
      </c>
      <c r="O393" s="114">
        <v>2.3687630891799899E-2</v>
      </c>
    </row>
    <row r="394" spans="1:15" hidden="1" outlineLevel="2" x14ac:dyDescent="0.25">
      <c r="A394">
        <v>2017</v>
      </c>
      <c r="B394">
        <v>7</v>
      </c>
      <c r="C394" t="s">
        <v>857</v>
      </c>
      <c r="D394">
        <v>24005</v>
      </c>
      <c r="E394" t="s">
        <v>516</v>
      </c>
      <c r="F394" t="s">
        <v>851</v>
      </c>
      <c r="G394" t="s">
        <v>2001</v>
      </c>
      <c r="H394">
        <v>2267005055</v>
      </c>
      <c r="I394" t="s">
        <v>2002</v>
      </c>
      <c r="J394" t="s">
        <v>1952</v>
      </c>
      <c r="K394" t="s">
        <v>2003</v>
      </c>
      <c r="L394" t="s">
        <v>1961</v>
      </c>
      <c r="M394" s="114">
        <v>3.8647857358853301E-7</v>
      </c>
      <c r="N394" s="114">
        <v>1.6953651709172799E-6</v>
      </c>
      <c r="O394" s="114">
        <v>7.4502711413515499E-6</v>
      </c>
    </row>
    <row r="395" spans="1:15" hidden="1" outlineLevel="2" x14ac:dyDescent="0.25">
      <c r="A395">
        <v>2017</v>
      </c>
      <c r="B395">
        <v>7</v>
      </c>
      <c r="C395" t="s">
        <v>857</v>
      </c>
      <c r="D395">
        <v>24005</v>
      </c>
      <c r="E395" t="s">
        <v>516</v>
      </c>
      <c r="F395" t="s">
        <v>851</v>
      </c>
      <c r="G395" t="s">
        <v>2001</v>
      </c>
      <c r="H395">
        <v>2267005060</v>
      </c>
      <c r="I395" t="s">
        <v>2002</v>
      </c>
      <c r="J395" t="s">
        <v>1952</v>
      </c>
      <c r="K395" t="s">
        <v>2003</v>
      </c>
      <c r="L395" t="s">
        <v>1962</v>
      </c>
      <c r="M395" s="114">
        <v>5.5997190884227199E-8</v>
      </c>
      <c r="N395" s="114">
        <v>4.0610007800978602E-7</v>
      </c>
      <c r="O395" s="114">
        <v>2.5235751763830198E-6</v>
      </c>
    </row>
    <row r="396" spans="1:15" hidden="1" outlineLevel="2" x14ac:dyDescent="0.25">
      <c r="A396">
        <v>2017</v>
      </c>
      <c r="B396">
        <v>7</v>
      </c>
      <c r="C396" t="s">
        <v>857</v>
      </c>
      <c r="D396">
        <v>24005</v>
      </c>
      <c r="E396" t="s">
        <v>516</v>
      </c>
      <c r="F396" t="s">
        <v>851</v>
      </c>
      <c r="G396" t="s">
        <v>2001</v>
      </c>
      <c r="H396">
        <v>2267006005</v>
      </c>
      <c r="I396" t="s">
        <v>2002</v>
      </c>
      <c r="J396" t="s">
        <v>1963</v>
      </c>
      <c r="K396" t="s">
        <v>2003</v>
      </c>
      <c r="L396" t="s">
        <v>1274</v>
      </c>
      <c r="M396" s="114">
        <v>4.0757567330729199E-3</v>
      </c>
      <c r="N396" s="114">
        <v>2.4046111851930601E-2</v>
      </c>
      <c r="O396" s="114">
        <v>8.5141705349087701E-2</v>
      </c>
    </row>
    <row r="397" spans="1:15" hidden="1" outlineLevel="2" x14ac:dyDescent="0.25">
      <c r="A397">
        <v>2017</v>
      </c>
      <c r="B397">
        <v>7</v>
      </c>
      <c r="C397" t="s">
        <v>857</v>
      </c>
      <c r="D397">
        <v>24005</v>
      </c>
      <c r="E397" t="s">
        <v>516</v>
      </c>
      <c r="F397" t="s">
        <v>851</v>
      </c>
      <c r="G397" t="s">
        <v>2001</v>
      </c>
      <c r="H397">
        <v>2267006010</v>
      </c>
      <c r="I397" t="s">
        <v>2002</v>
      </c>
      <c r="J397" t="s">
        <v>1963</v>
      </c>
      <c r="K397" t="s">
        <v>2003</v>
      </c>
      <c r="L397" t="s">
        <v>1965</v>
      </c>
      <c r="M397" s="114">
        <v>4.79579259263119E-4</v>
      </c>
      <c r="N397" s="114">
        <v>2.9562832205556298E-3</v>
      </c>
      <c r="O397" s="114">
        <v>1.22574509587139E-2</v>
      </c>
    </row>
    <row r="398" spans="1:15" hidden="1" outlineLevel="2" x14ac:dyDescent="0.25">
      <c r="A398">
        <v>2017</v>
      </c>
      <c r="B398">
        <v>7</v>
      </c>
      <c r="C398" t="s">
        <v>857</v>
      </c>
      <c r="D398">
        <v>24005</v>
      </c>
      <c r="E398" t="s">
        <v>516</v>
      </c>
      <c r="F398" t="s">
        <v>851</v>
      </c>
      <c r="G398" t="s">
        <v>2001</v>
      </c>
      <c r="H398">
        <v>2267006015</v>
      </c>
      <c r="I398" t="s">
        <v>2002</v>
      </c>
      <c r="J398" t="s">
        <v>1963</v>
      </c>
      <c r="K398" t="s">
        <v>2003</v>
      </c>
      <c r="L398" t="s">
        <v>1966</v>
      </c>
      <c r="M398" s="114">
        <v>2.5005685847645498E-4</v>
      </c>
      <c r="N398" s="114">
        <v>1.74948963103816E-3</v>
      </c>
      <c r="O398" s="114">
        <v>9.6554774791002308E-3</v>
      </c>
    </row>
    <row r="399" spans="1:15" hidden="1" outlineLevel="2" x14ac:dyDescent="0.25">
      <c r="A399">
        <v>2017</v>
      </c>
      <c r="B399">
        <v>7</v>
      </c>
      <c r="C399" t="s">
        <v>857</v>
      </c>
      <c r="D399">
        <v>24005</v>
      </c>
      <c r="E399" t="s">
        <v>516</v>
      </c>
      <c r="F399" t="s">
        <v>851</v>
      </c>
      <c r="G399" t="s">
        <v>2001</v>
      </c>
      <c r="H399">
        <v>2267006025</v>
      </c>
      <c r="I399" t="s">
        <v>2002</v>
      </c>
      <c r="J399" t="s">
        <v>1963</v>
      </c>
      <c r="K399" t="s">
        <v>2003</v>
      </c>
      <c r="L399" t="s">
        <v>1967</v>
      </c>
      <c r="M399" s="114">
        <v>4.1396751748834498E-4</v>
      </c>
      <c r="N399" s="114">
        <v>2.2575171606149498E-3</v>
      </c>
      <c r="O399" s="114">
        <v>1.41162872314453E-2</v>
      </c>
    </row>
    <row r="400" spans="1:15" hidden="1" outlineLevel="2" x14ac:dyDescent="0.25">
      <c r="A400">
        <v>2017</v>
      </c>
      <c r="B400">
        <v>7</v>
      </c>
      <c r="C400" t="s">
        <v>857</v>
      </c>
      <c r="D400">
        <v>24005</v>
      </c>
      <c r="E400" t="s">
        <v>516</v>
      </c>
      <c r="F400" t="s">
        <v>851</v>
      </c>
      <c r="G400" t="s">
        <v>2001</v>
      </c>
      <c r="H400">
        <v>2267006030</v>
      </c>
      <c r="I400" t="s">
        <v>2002</v>
      </c>
      <c r="J400" t="s">
        <v>1963</v>
      </c>
      <c r="K400" t="s">
        <v>2003</v>
      </c>
      <c r="L400" t="s">
        <v>1968</v>
      </c>
      <c r="M400" s="114">
        <v>1.4329967541471E-5</v>
      </c>
      <c r="N400" s="114">
        <v>6.6198380409332499E-5</v>
      </c>
      <c r="O400" s="114">
        <v>3.7978925684001302E-4</v>
      </c>
    </row>
    <row r="401" spans="1:15" hidden="1" outlineLevel="2" x14ac:dyDescent="0.25">
      <c r="A401">
        <v>2017</v>
      </c>
      <c r="B401">
        <v>7</v>
      </c>
      <c r="C401" t="s">
        <v>857</v>
      </c>
      <c r="D401">
        <v>24005</v>
      </c>
      <c r="E401" t="s">
        <v>516</v>
      </c>
      <c r="F401" t="s">
        <v>851</v>
      </c>
      <c r="G401" t="s">
        <v>2001</v>
      </c>
      <c r="H401">
        <v>2267006035</v>
      </c>
      <c r="I401" t="s">
        <v>2002</v>
      </c>
      <c r="J401" t="s">
        <v>1963</v>
      </c>
      <c r="K401" t="s">
        <v>2003</v>
      </c>
      <c r="L401" t="s">
        <v>1969</v>
      </c>
      <c r="M401" s="114">
        <v>3.3968893404789898E-6</v>
      </c>
      <c r="N401" s="114">
        <v>2.4288352506118799E-5</v>
      </c>
      <c r="O401" s="114">
        <v>1.30763237393694E-4</v>
      </c>
    </row>
    <row r="402" spans="1:15" hidden="1" outlineLevel="2" x14ac:dyDescent="0.25">
      <c r="A402">
        <v>2017</v>
      </c>
      <c r="B402">
        <v>7</v>
      </c>
      <c r="C402" t="s">
        <v>857</v>
      </c>
      <c r="D402">
        <v>24005</v>
      </c>
      <c r="E402" t="s">
        <v>516</v>
      </c>
      <c r="F402" t="s">
        <v>851</v>
      </c>
      <c r="G402" t="s">
        <v>2001</v>
      </c>
      <c r="H402">
        <v>2268002081</v>
      </c>
      <c r="I402" t="s">
        <v>2004</v>
      </c>
      <c r="J402" t="s">
        <v>1919</v>
      </c>
      <c r="K402" t="s">
        <v>2005</v>
      </c>
      <c r="L402" t="s">
        <v>1940</v>
      </c>
      <c r="M402" s="114">
        <v>3.7815151358699902E-5</v>
      </c>
      <c r="N402" s="114">
        <v>4.56478701380547E-5</v>
      </c>
      <c r="O402" s="114">
        <v>2.4722660600673402E-4</v>
      </c>
    </row>
    <row r="403" spans="1:15" hidden="1" outlineLevel="2" x14ac:dyDescent="0.25">
      <c r="A403">
        <v>2017</v>
      </c>
      <c r="B403">
        <v>7</v>
      </c>
      <c r="C403" t="s">
        <v>857</v>
      </c>
      <c r="D403">
        <v>24005</v>
      </c>
      <c r="E403" t="s">
        <v>516</v>
      </c>
      <c r="F403" t="s">
        <v>851</v>
      </c>
      <c r="G403" t="s">
        <v>2001</v>
      </c>
      <c r="H403">
        <v>2268003020</v>
      </c>
      <c r="I403" t="s">
        <v>2004</v>
      </c>
      <c r="J403" t="s">
        <v>1941</v>
      </c>
      <c r="K403" t="s">
        <v>2005</v>
      </c>
      <c r="L403" t="s">
        <v>1275</v>
      </c>
      <c r="M403" s="114">
        <v>6.30668173835147E-3</v>
      </c>
      <c r="N403" s="114">
        <v>1.1897384189069301E-2</v>
      </c>
      <c r="O403" s="114">
        <v>6.9419384002685505E-2</v>
      </c>
    </row>
    <row r="404" spans="1:15" hidden="1" outlineLevel="2" x14ac:dyDescent="0.25">
      <c r="A404">
        <v>2017</v>
      </c>
      <c r="B404">
        <v>7</v>
      </c>
      <c r="C404" t="s">
        <v>857</v>
      </c>
      <c r="D404">
        <v>24005</v>
      </c>
      <c r="E404" t="s">
        <v>516</v>
      </c>
      <c r="F404" t="s">
        <v>851</v>
      </c>
      <c r="G404" t="s">
        <v>2001</v>
      </c>
      <c r="H404">
        <v>2268003030</v>
      </c>
      <c r="I404" t="s">
        <v>2004</v>
      </c>
      <c r="J404" t="s">
        <v>1941</v>
      </c>
      <c r="K404" t="s">
        <v>2005</v>
      </c>
      <c r="L404" t="s">
        <v>1273</v>
      </c>
      <c r="M404" s="114">
        <v>5.1216522187758099E-6</v>
      </c>
      <c r="N404" s="114">
        <v>9.8302786000203906E-6</v>
      </c>
      <c r="O404" s="114">
        <v>5.72960598219652E-5</v>
      </c>
    </row>
    <row r="405" spans="1:15" hidden="1" outlineLevel="2" x14ac:dyDescent="0.25">
      <c r="A405">
        <v>2017</v>
      </c>
      <c r="B405">
        <v>7</v>
      </c>
      <c r="C405" t="s">
        <v>857</v>
      </c>
      <c r="D405">
        <v>24005</v>
      </c>
      <c r="E405" t="s">
        <v>516</v>
      </c>
      <c r="F405" t="s">
        <v>851</v>
      </c>
      <c r="G405" t="s">
        <v>2001</v>
      </c>
      <c r="H405">
        <v>2268003040</v>
      </c>
      <c r="I405" t="s">
        <v>2004</v>
      </c>
      <c r="J405" t="s">
        <v>1941</v>
      </c>
      <c r="K405" t="s">
        <v>2005</v>
      </c>
      <c r="L405" t="s">
        <v>1276</v>
      </c>
      <c r="M405" s="114">
        <v>2.5737630302557999E-6</v>
      </c>
      <c r="N405" s="114">
        <v>5.1176622264392799E-6</v>
      </c>
      <c r="O405" s="114">
        <v>2.9501514745788898E-5</v>
      </c>
    </row>
    <row r="406" spans="1:15" hidden="1" outlineLevel="2" x14ac:dyDescent="0.25">
      <c r="A406">
        <v>2017</v>
      </c>
      <c r="B406">
        <v>7</v>
      </c>
      <c r="C406" t="s">
        <v>857</v>
      </c>
      <c r="D406">
        <v>24005</v>
      </c>
      <c r="E406" t="s">
        <v>516</v>
      </c>
      <c r="F406" t="s">
        <v>851</v>
      </c>
      <c r="G406" t="s">
        <v>2001</v>
      </c>
      <c r="H406">
        <v>2268003060</v>
      </c>
      <c r="I406" t="s">
        <v>2004</v>
      </c>
      <c r="J406" t="s">
        <v>1941</v>
      </c>
      <c r="K406" t="s">
        <v>2005</v>
      </c>
      <c r="L406" t="s">
        <v>1942</v>
      </c>
      <c r="M406" s="114">
        <v>1.8912382302005399E-5</v>
      </c>
      <c r="N406" s="114">
        <v>3.5668764212459798E-5</v>
      </c>
      <c r="O406" s="114">
        <v>1.9359103316674001E-4</v>
      </c>
    </row>
    <row r="407" spans="1:15" hidden="1" outlineLevel="2" x14ac:dyDescent="0.25">
      <c r="A407">
        <v>2017</v>
      </c>
      <c r="B407">
        <v>7</v>
      </c>
      <c r="C407" t="s">
        <v>857</v>
      </c>
      <c r="D407">
        <v>24005</v>
      </c>
      <c r="E407" t="s">
        <v>516</v>
      </c>
      <c r="F407" t="s">
        <v>851</v>
      </c>
      <c r="G407" t="s">
        <v>2001</v>
      </c>
      <c r="H407">
        <v>2268003070</v>
      </c>
      <c r="I407" t="s">
        <v>2004</v>
      </c>
      <c r="J407" t="s">
        <v>1941</v>
      </c>
      <c r="K407" t="s">
        <v>2005</v>
      </c>
      <c r="L407" t="s">
        <v>1272</v>
      </c>
      <c r="M407" s="114">
        <v>2.3558297016279498E-5</v>
      </c>
      <c r="N407" s="114">
        <v>5.4529246881429599E-5</v>
      </c>
      <c r="O407" s="114">
        <v>2.6886738851317199E-4</v>
      </c>
    </row>
    <row r="408" spans="1:15" hidden="1" outlineLevel="2" x14ac:dyDescent="0.25">
      <c r="A408">
        <v>2017</v>
      </c>
      <c r="B408">
        <v>7</v>
      </c>
      <c r="C408" t="s">
        <v>857</v>
      </c>
      <c r="D408">
        <v>24005</v>
      </c>
      <c r="E408" t="s">
        <v>516</v>
      </c>
      <c r="F408" t="s">
        <v>851</v>
      </c>
      <c r="G408" t="s">
        <v>2001</v>
      </c>
      <c r="H408">
        <v>2268005055</v>
      </c>
      <c r="I408" t="s">
        <v>2004</v>
      </c>
      <c r="J408" t="s">
        <v>1952</v>
      </c>
      <c r="K408" t="s">
        <v>2005</v>
      </c>
      <c r="L408" t="s">
        <v>1961</v>
      </c>
      <c r="M408" s="114">
        <v>3.3077894272537399E-6</v>
      </c>
      <c r="N408" s="114">
        <v>4.0767304767541603E-6</v>
      </c>
      <c r="O408" s="114">
        <v>1.7899998056236699E-5</v>
      </c>
    </row>
    <row r="409" spans="1:15" hidden="1" outlineLevel="2" x14ac:dyDescent="0.25">
      <c r="A409">
        <v>2017</v>
      </c>
      <c r="B409">
        <v>7</v>
      </c>
      <c r="C409" t="s">
        <v>857</v>
      </c>
      <c r="D409">
        <v>24005</v>
      </c>
      <c r="E409" t="s">
        <v>516</v>
      </c>
      <c r="F409" t="s">
        <v>851</v>
      </c>
      <c r="G409" t="s">
        <v>2001</v>
      </c>
      <c r="H409">
        <v>2268005060</v>
      </c>
      <c r="I409" t="s">
        <v>2004</v>
      </c>
      <c r="J409" t="s">
        <v>1952</v>
      </c>
      <c r="K409" t="s">
        <v>2005</v>
      </c>
      <c r="L409" t="s">
        <v>1962</v>
      </c>
      <c r="M409" s="114">
        <v>2.45532041844854E-5</v>
      </c>
      <c r="N409" s="114">
        <v>4.9535089601704399E-5</v>
      </c>
      <c r="O409" s="114">
        <v>2.9467832428054002E-4</v>
      </c>
    </row>
    <row r="410" spans="1:15" hidden="1" outlineLevel="2" x14ac:dyDescent="0.25">
      <c r="A410">
        <v>2017</v>
      </c>
      <c r="B410">
        <v>7</v>
      </c>
      <c r="C410" t="s">
        <v>857</v>
      </c>
      <c r="D410">
        <v>24005</v>
      </c>
      <c r="E410" t="s">
        <v>516</v>
      </c>
      <c r="F410" t="s">
        <v>851</v>
      </c>
      <c r="G410" t="s">
        <v>2001</v>
      </c>
      <c r="H410">
        <v>2268006005</v>
      </c>
      <c r="I410" t="s">
        <v>2004</v>
      </c>
      <c r="J410" t="s">
        <v>1963</v>
      </c>
      <c r="K410" t="s">
        <v>2005</v>
      </c>
      <c r="L410" t="s">
        <v>1274</v>
      </c>
      <c r="M410" s="114">
        <v>5.7419670629315104E-3</v>
      </c>
      <c r="N410" s="114">
        <v>9.5118267927318794E-3</v>
      </c>
      <c r="O410" s="114">
        <v>3.2827207818627399E-2</v>
      </c>
    </row>
    <row r="411" spans="1:15" hidden="1" outlineLevel="2" x14ac:dyDescent="0.25">
      <c r="A411">
        <v>2017</v>
      </c>
      <c r="B411">
        <v>7</v>
      </c>
      <c r="C411" t="s">
        <v>857</v>
      </c>
      <c r="D411">
        <v>24005</v>
      </c>
      <c r="E411" t="s">
        <v>516</v>
      </c>
      <c r="F411" t="s">
        <v>851</v>
      </c>
      <c r="G411" t="s">
        <v>2001</v>
      </c>
      <c r="H411">
        <v>2268006010</v>
      </c>
      <c r="I411" t="s">
        <v>2004</v>
      </c>
      <c r="J411" t="s">
        <v>1963</v>
      </c>
      <c r="K411" t="s">
        <v>2005</v>
      </c>
      <c r="L411" t="s">
        <v>1965</v>
      </c>
      <c r="M411" s="114">
        <v>1.7363629740429999E-4</v>
      </c>
      <c r="N411" s="114">
        <v>2.9401682331808799E-4</v>
      </c>
      <c r="O411" s="114">
        <v>1.15443226241041E-3</v>
      </c>
    </row>
    <row r="412" spans="1:15" hidden="1" outlineLevel="2" x14ac:dyDescent="0.25">
      <c r="A412">
        <v>2017</v>
      </c>
      <c r="B412">
        <v>7</v>
      </c>
      <c r="C412" t="s">
        <v>857</v>
      </c>
      <c r="D412">
        <v>24005</v>
      </c>
      <c r="E412" t="s">
        <v>516</v>
      </c>
      <c r="F412" t="s">
        <v>851</v>
      </c>
      <c r="G412" t="s">
        <v>2001</v>
      </c>
      <c r="H412">
        <v>2268006015</v>
      </c>
      <c r="I412" t="s">
        <v>2004</v>
      </c>
      <c r="J412" t="s">
        <v>1963</v>
      </c>
      <c r="K412" t="s">
        <v>2005</v>
      </c>
      <c r="L412" t="s">
        <v>1966</v>
      </c>
      <c r="M412" s="114">
        <v>9.0251914798500406E-5</v>
      </c>
      <c r="N412" s="114">
        <v>1.7573410877957899E-4</v>
      </c>
      <c r="O412" s="114">
        <v>9.5214341126848001E-4</v>
      </c>
    </row>
    <row r="413" spans="1:15" hidden="1" outlineLevel="2" x14ac:dyDescent="0.25">
      <c r="A413">
        <v>2017</v>
      </c>
      <c r="B413">
        <v>7</v>
      </c>
      <c r="C413" t="s">
        <v>857</v>
      </c>
      <c r="D413">
        <v>24005</v>
      </c>
      <c r="E413" t="s">
        <v>516</v>
      </c>
      <c r="F413" t="s">
        <v>851</v>
      </c>
      <c r="G413" t="s">
        <v>2001</v>
      </c>
      <c r="H413">
        <v>2268006020</v>
      </c>
      <c r="I413" t="s">
        <v>2004</v>
      </c>
      <c r="J413" t="s">
        <v>1963</v>
      </c>
      <c r="K413" t="s">
        <v>2005</v>
      </c>
      <c r="L413" t="s">
        <v>2006</v>
      </c>
      <c r="M413" s="114">
        <v>1.76492368336767E-3</v>
      </c>
      <c r="N413" s="114">
        <v>3.6631587427109502E-3</v>
      </c>
      <c r="O413" s="114">
        <v>1.9080639583989999E-2</v>
      </c>
    </row>
    <row r="414" spans="1:15" hidden="1" outlineLevel="2" x14ac:dyDescent="0.25">
      <c r="A414">
        <v>2017</v>
      </c>
      <c r="B414">
        <v>7</v>
      </c>
      <c r="C414" t="s">
        <v>857</v>
      </c>
      <c r="D414">
        <v>24005</v>
      </c>
      <c r="E414" t="s">
        <v>516</v>
      </c>
      <c r="F414" t="s">
        <v>851</v>
      </c>
      <c r="G414" t="s">
        <v>2001</v>
      </c>
      <c r="H414">
        <v>2268010010</v>
      </c>
      <c r="I414" t="s">
        <v>2004</v>
      </c>
      <c r="J414" t="s">
        <v>1941</v>
      </c>
      <c r="K414" t="s">
        <v>2005</v>
      </c>
      <c r="L414" t="s">
        <v>2009</v>
      </c>
      <c r="M414" s="114">
        <v>2.3305703962250801E-5</v>
      </c>
      <c r="N414" s="114">
        <v>5.1100494601996602E-5</v>
      </c>
      <c r="O414" s="114">
        <v>2.5882670888677201E-4</v>
      </c>
    </row>
    <row r="415" spans="1:15" hidden="1" outlineLevel="2" x14ac:dyDescent="0.25">
      <c r="A415">
        <v>2017</v>
      </c>
      <c r="B415">
        <v>7</v>
      </c>
      <c r="C415" t="s">
        <v>857</v>
      </c>
      <c r="D415">
        <v>24005</v>
      </c>
      <c r="E415" t="s">
        <v>516</v>
      </c>
      <c r="F415" t="s">
        <v>851</v>
      </c>
      <c r="G415" t="s">
        <v>2001</v>
      </c>
      <c r="H415">
        <v>2285006015</v>
      </c>
      <c r="I415" t="s">
        <v>1975</v>
      </c>
      <c r="J415" t="s">
        <v>1976</v>
      </c>
      <c r="K415" t="s">
        <v>2003</v>
      </c>
      <c r="L415" t="s">
        <v>1976</v>
      </c>
      <c r="M415" s="114">
        <v>1.15027767755294E-6</v>
      </c>
      <c r="N415" s="114">
        <v>5.4352782399291797E-6</v>
      </c>
      <c r="O415" s="114">
        <v>3.7889069972152397E-5</v>
      </c>
    </row>
    <row r="416" spans="1:15" hidden="1" outlineLevel="2" x14ac:dyDescent="0.25">
      <c r="A416">
        <v>2017</v>
      </c>
      <c r="B416">
        <v>7</v>
      </c>
      <c r="C416" t="s">
        <v>857</v>
      </c>
      <c r="D416">
        <v>24005</v>
      </c>
      <c r="E416" t="s">
        <v>516</v>
      </c>
      <c r="F416" t="s">
        <v>849</v>
      </c>
      <c r="G416" t="s">
        <v>1915</v>
      </c>
      <c r="H416">
        <v>2270008005</v>
      </c>
      <c r="I416" t="s">
        <v>1916</v>
      </c>
      <c r="J416" t="s">
        <v>2007</v>
      </c>
      <c r="K416" t="s">
        <v>2008</v>
      </c>
      <c r="L416" t="s">
        <v>2007</v>
      </c>
      <c r="M416" s="114">
        <v>5.9172314514910298E-6</v>
      </c>
      <c r="N416" s="114">
        <v>9.1586007329169701E-5</v>
      </c>
      <c r="O416" s="114">
        <v>4.0608560084365302E-5</v>
      </c>
    </row>
    <row r="417" spans="1:15" hidden="1" outlineLevel="2" x14ac:dyDescent="0.25">
      <c r="A417">
        <v>2017</v>
      </c>
      <c r="B417">
        <v>7</v>
      </c>
      <c r="C417" t="s">
        <v>857</v>
      </c>
      <c r="D417">
        <v>24005</v>
      </c>
      <c r="E417" t="s">
        <v>516</v>
      </c>
      <c r="F417" t="s">
        <v>849</v>
      </c>
      <c r="G417" t="s">
        <v>1977</v>
      </c>
      <c r="H417">
        <v>2265008005</v>
      </c>
      <c r="I417" t="s">
        <v>1990</v>
      </c>
      <c r="J417" t="s">
        <v>2007</v>
      </c>
      <c r="K417" t="s">
        <v>2008</v>
      </c>
      <c r="L417" t="s">
        <v>2007</v>
      </c>
      <c r="M417" s="114">
        <v>1.4768479477123E-6</v>
      </c>
      <c r="N417" s="114">
        <v>1.1559240249425801E-6</v>
      </c>
      <c r="O417" s="114">
        <v>5.4925680160522502E-5</v>
      </c>
    </row>
    <row r="418" spans="1:15" hidden="1" outlineLevel="2" x14ac:dyDescent="0.25">
      <c r="A418">
        <v>2017</v>
      </c>
      <c r="B418">
        <v>7</v>
      </c>
      <c r="C418" t="s">
        <v>857</v>
      </c>
      <c r="D418">
        <v>24005</v>
      </c>
      <c r="E418" t="s">
        <v>516</v>
      </c>
      <c r="F418" t="s">
        <v>849</v>
      </c>
      <c r="G418" t="s">
        <v>2001</v>
      </c>
      <c r="H418">
        <v>2267008005</v>
      </c>
      <c r="I418" t="s">
        <v>2002</v>
      </c>
      <c r="J418" t="s">
        <v>2007</v>
      </c>
      <c r="K418" t="s">
        <v>2003</v>
      </c>
      <c r="L418" t="s">
        <v>2007</v>
      </c>
      <c r="M418" s="114">
        <v>1.00864306351589E-7</v>
      </c>
      <c r="N418" s="114">
        <v>7.3498152630690996E-7</v>
      </c>
      <c r="O418" s="114">
        <v>4.3994045881845497E-6</v>
      </c>
    </row>
    <row r="419" spans="1:15" ht="13" outlineLevel="1" collapsed="1" x14ac:dyDescent="0.3">
      <c r="C419" s="1" t="s">
        <v>2300</v>
      </c>
      <c r="M419" s="114">
        <f>SUBTOTAL(9,M210:M418)</f>
        <v>6.4863009234350528</v>
      </c>
      <c r="N419" s="114">
        <f>SUBTOTAL(9,N210:N418)</f>
        <v>4.6894284057556987</v>
      </c>
      <c r="O419" s="114">
        <f>SUBTOTAL(9,O210:O418)</f>
        <v>102.47990570313264</v>
      </c>
    </row>
    <row r="420" spans="1:15" hidden="1" outlineLevel="2" x14ac:dyDescent="0.25">
      <c r="A420">
        <v>2017</v>
      </c>
      <c r="B420">
        <v>7</v>
      </c>
      <c r="C420" t="s">
        <v>861</v>
      </c>
      <c r="D420">
        <v>24510</v>
      </c>
      <c r="E420" t="s">
        <v>516</v>
      </c>
      <c r="F420" t="s">
        <v>851</v>
      </c>
      <c r="G420" t="s">
        <v>1915</v>
      </c>
      <c r="H420">
        <v>2270003010</v>
      </c>
      <c r="I420" t="s">
        <v>1916</v>
      </c>
      <c r="J420" t="s">
        <v>1941</v>
      </c>
      <c r="K420" t="s">
        <v>696</v>
      </c>
      <c r="L420" t="s">
        <v>1277</v>
      </c>
      <c r="M420" s="114">
        <v>1.8590620684335599E-3</v>
      </c>
      <c r="N420" s="114">
        <v>7.5734605779871301E-3</v>
      </c>
      <c r="O420" s="114">
        <v>7.7195405028760399E-3</v>
      </c>
    </row>
    <row r="421" spans="1:15" hidden="1" outlineLevel="2" x14ac:dyDescent="0.25">
      <c r="A421">
        <v>2017</v>
      </c>
      <c r="B421">
        <v>7</v>
      </c>
      <c r="C421" t="s">
        <v>861</v>
      </c>
      <c r="D421">
        <v>24510</v>
      </c>
      <c r="E421" t="s">
        <v>516</v>
      </c>
      <c r="F421" t="s">
        <v>851</v>
      </c>
      <c r="G421" t="s">
        <v>1915</v>
      </c>
      <c r="H421">
        <v>2270003020</v>
      </c>
      <c r="I421" t="s">
        <v>1916</v>
      </c>
      <c r="J421" t="s">
        <v>1941</v>
      </c>
      <c r="K421" t="s">
        <v>696</v>
      </c>
      <c r="L421" t="s">
        <v>1275</v>
      </c>
      <c r="M421" s="114">
        <v>1.8418484082758401E-3</v>
      </c>
      <c r="N421" s="114">
        <v>4.3760903179645497E-2</v>
      </c>
      <c r="O421" s="114">
        <v>1.7277391161769601E-2</v>
      </c>
    </row>
    <row r="422" spans="1:15" hidden="1" outlineLevel="2" x14ac:dyDescent="0.25">
      <c r="A422">
        <v>2017</v>
      </c>
      <c r="B422">
        <v>7</v>
      </c>
      <c r="C422" t="s">
        <v>861</v>
      </c>
      <c r="D422">
        <v>24510</v>
      </c>
      <c r="E422" t="s">
        <v>516</v>
      </c>
      <c r="F422" t="s">
        <v>851</v>
      </c>
      <c r="G422" t="s">
        <v>1915</v>
      </c>
      <c r="H422">
        <v>2270003030</v>
      </c>
      <c r="I422" t="s">
        <v>1916</v>
      </c>
      <c r="J422" t="s">
        <v>1941</v>
      </c>
      <c r="K422" t="s">
        <v>696</v>
      </c>
      <c r="L422" t="s">
        <v>1273</v>
      </c>
      <c r="M422" s="114">
        <v>1.3244900515019301E-3</v>
      </c>
      <c r="N422" s="114">
        <v>2.22539994865656E-2</v>
      </c>
      <c r="O422" s="114">
        <v>7.1301949210464998E-3</v>
      </c>
    </row>
    <row r="423" spans="1:15" hidden="1" outlineLevel="2" x14ac:dyDescent="0.25">
      <c r="A423">
        <v>2017</v>
      </c>
      <c r="B423">
        <v>7</v>
      </c>
      <c r="C423" t="s">
        <v>861</v>
      </c>
      <c r="D423">
        <v>24510</v>
      </c>
      <c r="E423" t="s">
        <v>516</v>
      </c>
      <c r="F423" t="s">
        <v>851</v>
      </c>
      <c r="G423" t="s">
        <v>1915</v>
      </c>
      <c r="H423">
        <v>2270003040</v>
      </c>
      <c r="I423" t="s">
        <v>1916</v>
      </c>
      <c r="J423" t="s">
        <v>1941</v>
      </c>
      <c r="K423" t="s">
        <v>696</v>
      </c>
      <c r="L423" t="s">
        <v>1276</v>
      </c>
      <c r="M423" s="114">
        <v>1.9499561958582501E-3</v>
      </c>
      <c r="N423" s="114">
        <v>2.7803330682218099E-2</v>
      </c>
      <c r="O423" s="114">
        <v>8.7944336701184494E-3</v>
      </c>
    </row>
    <row r="424" spans="1:15" hidden="1" outlineLevel="2" x14ac:dyDescent="0.25">
      <c r="A424">
        <v>2017</v>
      </c>
      <c r="B424">
        <v>7</v>
      </c>
      <c r="C424" t="s">
        <v>861</v>
      </c>
      <c r="D424">
        <v>24510</v>
      </c>
      <c r="E424" t="s">
        <v>516</v>
      </c>
      <c r="F424" t="s">
        <v>851</v>
      </c>
      <c r="G424" t="s">
        <v>1915</v>
      </c>
      <c r="H424">
        <v>2270003050</v>
      </c>
      <c r="I424" t="s">
        <v>1916</v>
      </c>
      <c r="J424" t="s">
        <v>1941</v>
      </c>
      <c r="K424" t="s">
        <v>696</v>
      </c>
      <c r="L424" t="s">
        <v>1280</v>
      </c>
      <c r="M424" s="114">
        <v>3.2196440554344003E-4</v>
      </c>
      <c r="N424" s="114">
        <v>1.87040737364441E-3</v>
      </c>
      <c r="O424" s="114">
        <v>1.22659336193465E-3</v>
      </c>
    </row>
    <row r="425" spans="1:15" hidden="1" outlineLevel="2" x14ac:dyDescent="0.25">
      <c r="A425">
        <v>2017</v>
      </c>
      <c r="B425">
        <v>7</v>
      </c>
      <c r="C425" t="s">
        <v>861</v>
      </c>
      <c r="D425">
        <v>24510</v>
      </c>
      <c r="E425" t="s">
        <v>516</v>
      </c>
      <c r="F425" t="s">
        <v>851</v>
      </c>
      <c r="G425" t="s">
        <v>1915</v>
      </c>
      <c r="H425">
        <v>2270003060</v>
      </c>
      <c r="I425" t="s">
        <v>1916</v>
      </c>
      <c r="J425" t="s">
        <v>1941</v>
      </c>
      <c r="K425" t="s">
        <v>696</v>
      </c>
      <c r="L425" t="s">
        <v>1942</v>
      </c>
      <c r="M425" s="114">
        <v>9.2393122085923096E-3</v>
      </c>
      <c r="N425" s="114">
        <v>0.159087359905243</v>
      </c>
      <c r="O425" s="114">
        <v>4.5339667238295099E-2</v>
      </c>
    </row>
    <row r="426" spans="1:15" hidden="1" outlineLevel="2" x14ac:dyDescent="0.25">
      <c r="A426">
        <v>2017</v>
      </c>
      <c r="B426">
        <v>7</v>
      </c>
      <c r="C426" t="s">
        <v>861</v>
      </c>
      <c r="D426">
        <v>24510</v>
      </c>
      <c r="E426" t="s">
        <v>516</v>
      </c>
      <c r="F426" t="s">
        <v>851</v>
      </c>
      <c r="G426" t="s">
        <v>1915</v>
      </c>
      <c r="H426">
        <v>2270003070</v>
      </c>
      <c r="I426" t="s">
        <v>1916</v>
      </c>
      <c r="J426" t="s">
        <v>1941</v>
      </c>
      <c r="K426" t="s">
        <v>696</v>
      </c>
      <c r="L426" t="s">
        <v>1272</v>
      </c>
      <c r="M426" s="114">
        <v>1.09610853792219E-3</v>
      </c>
      <c r="N426" s="114">
        <v>2.0413138903677502E-2</v>
      </c>
      <c r="O426" s="114">
        <v>7.7044853242114204E-3</v>
      </c>
    </row>
    <row r="427" spans="1:15" hidden="1" outlineLevel="2" x14ac:dyDescent="0.25">
      <c r="A427">
        <v>2017</v>
      </c>
      <c r="B427">
        <v>7</v>
      </c>
      <c r="C427" t="s">
        <v>861</v>
      </c>
      <c r="D427">
        <v>24510</v>
      </c>
      <c r="E427" t="s">
        <v>516</v>
      </c>
      <c r="F427" t="s">
        <v>851</v>
      </c>
      <c r="G427" t="s">
        <v>1915</v>
      </c>
      <c r="H427">
        <v>2270004031</v>
      </c>
      <c r="I427" t="s">
        <v>1916</v>
      </c>
      <c r="J427" t="s">
        <v>1943</v>
      </c>
      <c r="K427" t="s">
        <v>1944</v>
      </c>
      <c r="L427" t="s">
        <v>1945</v>
      </c>
      <c r="M427" s="114">
        <v>4.84617997065229E-7</v>
      </c>
      <c r="N427" s="114">
        <v>2.89360804117678E-6</v>
      </c>
      <c r="O427" s="114">
        <v>1.6675986955760899E-6</v>
      </c>
    </row>
    <row r="428" spans="1:15" hidden="1" outlineLevel="2" x14ac:dyDescent="0.25">
      <c r="A428">
        <v>2017</v>
      </c>
      <c r="B428">
        <v>7</v>
      </c>
      <c r="C428" t="s">
        <v>861</v>
      </c>
      <c r="D428">
        <v>24510</v>
      </c>
      <c r="E428" t="s">
        <v>516</v>
      </c>
      <c r="F428" t="s">
        <v>851</v>
      </c>
      <c r="G428" t="s">
        <v>1915</v>
      </c>
      <c r="H428">
        <v>2270004036</v>
      </c>
      <c r="I428" t="s">
        <v>1916</v>
      </c>
      <c r="J428" t="s">
        <v>1943</v>
      </c>
      <c r="K428" t="s">
        <v>1944</v>
      </c>
      <c r="L428" t="s">
        <v>1946</v>
      </c>
      <c r="M428" s="114">
        <v>0</v>
      </c>
      <c r="N428" s="114">
        <v>0</v>
      </c>
      <c r="O428" s="114">
        <v>0</v>
      </c>
    </row>
    <row r="429" spans="1:15" hidden="1" outlineLevel="2" x14ac:dyDescent="0.25">
      <c r="A429">
        <v>2017</v>
      </c>
      <c r="B429">
        <v>7</v>
      </c>
      <c r="C429" t="s">
        <v>861</v>
      </c>
      <c r="D429">
        <v>24510</v>
      </c>
      <c r="E429" t="s">
        <v>516</v>
      </c>
      <c r="F429" t="s">
        <v>851</v>
      </c>
      <c r="G429" t="s">
        <v>1915</v>
      </c>
      <c r="H429">
        <v>2270004046</v>
      </c>
      <c r="I429" t="s">
        <v>1916</v>
      </c>
      <c r="J429" t="s">
        <v>1943</v>
      </c>
      <c r="K429" t="s">
        <v>1944</v>
      </c>
      <c r="L429" t="s">
        <v>1947</v>
      </c>
      <c r="M429" s="114">
        <v>1.5523713259426601E-3</v>
      </c>
      <c r="N429" s="114">
        <v>1.4589549275115099E-2</v>
      </c>
      <c r="O429" s="114">
        <v>6.26461545471102E-3</v>
      </c>
    </row>
    <row r="430" spans="1:15" hidden="1" outlineLevel="2" x14ac:dyDescent="0.25">
      <c r="A430">
        <v>2017</v>
      </c>
      <c r="B430">
        <v>7</v>
      </c>
      <c r="C430" t="s">
        <v>861</v>
      </c>
      <c r="D430">
        <v>24510</v>
      </c>
      <c r="E430" t="s">
        <v>516</v>
      </c>
      <c r="F430" t="s">
        <v>851</v>
      </c>
      <c r="G430" t="s">
        <v>1915</v>
      </c>
      <c r="H430">
        <v>2270004056</v>
      </c>
      <c r="I430" t="s">
        <v>1916</v>
      </c>
      <c r="J430" t="s">
        <v>1943</v>
      </c>
      <c r="K430" t="s">
        <v>1944</v>
      </c>
      <c r="L430" t="s">
        <v>1948</v>
      </c>
      <c r="M430" s="114">
        <v>3.2307489482263902E-4</v>
      </c>
      <c r="N430" s="114">
        <v>2.8781021246686599E-3</v>
      </c>
      <c r="O430" s="114">
        <v>1.3197603402659299E-3</v>
      </c>
    </row>
    <row r="431" spans="1:15" hidden="1" outlineLevel="2" x14ac:dyDescent="0.25">
      <c r="A431">
        <v>2017</v>
      </c>
      <c r="B431">
        <v>7</v>
      </c>
      <c r="C431" t="s">
        <v>861</v>
      </c>
      <c r="D431">
        <v>24510</v>
      </c>
      <c r="E431" t="s">
        <v>516</v>
      </c>
      <c r="F431" t="s">
        <v>851</v>
      </c>
      <c r="G431" t="s">
        <v>1915</v>
      </c>
      <c r="H431">
        <v>2270004066</v>
      </c>
      <c r="I431" t="s">
        <v>1916</v>
      </c>
      <c r="J431" t="s">
        <v>1943</v>
      </c>
      <c r="K431" t="s">
        <v>1944</v>
      </c>
      <c r="L431" t="s">
        <v>1949</v>
      </c>
      <c r="M431" s="114">
        <v>1.9821338592009899E-3</v>
      </c>
      <c r="N431" s="114">
        <v>2.33426331542432E-2</v>
      </c>
      <c r="O431" s="114">
        <v>8.3908385131508095E-3</v>
      </c>
    </row>
    <row r="432" spans="1:15" hidden="1" outlineLevel="2" x14ac:dyDescent="0.25">
      <c r="A432">
        <v>2017</v>
      </c>
      <c r="B432">
        <v>7</v>
      </c>
      <c r="C432" t="s">
        <v>861</v>
      </c>
      <c r="D432">
        <v>24510</v>
      </c>
      <c r="E432" t="s">
        <v>516</v>
      </c>
      <c r="F432" t="s">
        <v>851</v>
      </c>
      <c r="G432" t="s">
        <v>1915</v>
      </c>
      <c r="H432">
        <v>2270004071</v>
      </c>
      <c r="I432" t="s">
        <v>1916</v>
      </c>
      <c r="J432" t="s">
        <v>1943</v>
      </c>
      <c r="K432" t="s">
        <v>1944</v>
      </c>
      <c r="L432" t="s">
        <v>1950</v>
      </c>
      <c r="M432" s="114">
        <v>1.09195384112581E-4</v>
      </c>
      <c r="N432" s="114">
        <v>1.57669297186658E-3</v>
      </c>
      <c r="O432" s="114">
        <v>5.2311320905573699E-4</v>
      </c>
    </row>
    <row r="433" spans="1:15" hidden="1" outlineLevel="2" x14ac:dyDescent="0.25">
      <c r="A433">
        <v>2017</v>
      </c>
      <c r="B433">
        <v>7</v>
      </c>
      <c r="C433" t="s">
        <v>861</v>
      </c>
      <c r="D433">
        <v>24510</v>
      </c>
      <c r="E433" t="s">
        <v>516</v>
      </c>
      <c r="F433" t="s">
        <v>851</v>
      </c>
      <c r="G433" t="s">
        <v>1915</v>
      </c>
      <c r="H433">
        <v>2270004076</v>
      </c>
      <c r="I433" t="s">
        <v>1916</v>
      </c>
      <c r="J433" t="s">
        <v>1943</v>
      </c>
      <c r="K433" t="s">
        <v>1944</v>
      </c>
      <c r="L433" t="s">
        <v>1951</v>
      </c>
      <c r="M433" s="114">
        <v>7.7982494062211993E-6</v>
      </c>
      <c r="N433" s="114">
        <v>6.9231542511261095E-5</v>
      </c>
      <c r="O433" s="114">
        <v>3.2410330732091097E-5</v>
      </c>
    </row>
    <row r="434" spans="1:15" hidden="1" outlineLevel="2" x14ac:dyDescent="0.25">
      <c r="A434">
        <v>2017</v>
      </c>
      <c r="B434">
        <v>7</v>
      </c>
      <c r="C434" t="s">
        <v>861</v>
      </c>
      <c r="D434">
        <v>24510</v>
      </c>
      <c r="E434" t="s">
        <v>516</v>
      </c>
      <c r="F434" t="s">
        <v>851</v>
      </c>
      <c r="G434" t="s">
        <v>1915</v>
      </c>
      <c r="H434">
        <v>2270006005</v>
      </c>
      <c r="I434" t="s">
        <v>1916</v>
      </c>
      <c r="J434" t="s">
        <v>1963</v>
      </c>
      <c r="K434" t="s">
        <v>1964</v>
      </c>
      <c r="L434" t="s">
        <v>1274</v>
      </c>
      <c r="M434" s="114">
        <v>9.6238899641321006E-3</v>
      </c>
      <c r="N434" s="114">
        <v>8.9153232052922193E-2</v>
      </c>
      <c r="O434" s="114">
        <v>3.8374588824808598E-2</v>
      </c>
    </row>
    <row r="435" spans="1:15" hidden="1" outlineLevel="2" x14ac:dyDescent="0.25">
      <c r="A435">
        <v>2017</v>
      </c>
      <c r="B435">
        <v>7</v>
      </c>
      <c r="C435" t="s">
        <v>861</v>
      </c>
      <c r="D435">
        <v>24510</v>
      </c>
      <c r="E435" t="s">
        <v>516</v>
      </c>
      <c r="F435" t="s">
        <v>851</v>
      </c>
      <c r="G435" t="s">
        <v>1915</v>
      </c>
      <c r="H435">
        <v>2270006010</v>
      </c>
      <c r="I435" t="s">
        <v>1916</v>
      </c>
      <c r="J435" t="s">
        <v>1963</v>
      </c>
      <c r="K435" t="s">
        <v>1964</v>
      </c>
      <c r="L435" t="s">
        <v>1965</v>
      </c>
      <c r="M435" s="114">
        <v>2.2702950936945901E-3</v>
      </c>
      <c r="N435" s="114">
        <v>2.12710099294782E-2</v>
      </c>
      <c r="O435" s="114">
        <v>9.3476207694038697E-3</v>
      </c>
    </row>
    <row r="436" spans="1:15" hidden="1" outlineLevel="2" x14ac:dyDescent="0.25">
      <c r="A436">
        <v>2017</v>
      </c>
      <c r="B436">
        <v>7</v>
      </c>
      <c r="C436" t="s">
        <v>861</v>
      </c>
      <c r="D436">
        <v>24510</v>
      </c>
      <c r="E436" t="s">
        <v>516</v>
      </c>
      <c r="F436" t="s">
        <v>851</v>
      </c>
      <c r="G436" t="s">
        <v>1915</v>
      </c>
      <c r="H436">
        <v>2270006015</v>
      </c>
      <c r="I436" t="s">
        <v>1916</v>
      </c>
      <c r="J436" t="s">
        <v>1963</v>
      </c>
      <c r="K436" t="s">
        <v>1964</v>
      </c>
      <c r="L436" t="s">
        <v>1966</v>
      </c>
      <c r="M436" s="114">
        <v>3.0585790218538001E-3</v>
      </c>
      <c r="N436" s="114">
        <v>4.0287141222506803E-2</v>
      </c>
      <c r="O436" s="114">
        <v>1.6407239018008099E-2</v>
      </c>
    </row>
    <row r="437" spans="1:15" hidden="1" outlineLevel="2" x14ac:dyDescent="0.25">
      <c r="A437">
        <v>2017</v>
      </c>
      <c r="B437">
        <v>7</v>
      </c>
      <c r="C437" t="s">
        <v>861</v>
      </c>
      <c r="D437">
        <v>24510</v>
      </c>
      <c r="E437" t="s">
        <v>516</v>
      </c>
      <c r="F437" t="s">
        <v>851</v>
      </c>
      <c r="G437" t="s">
        <v>1915</v>
      </c>
      <c r="H437">
        <v>2270006025</v>
      </c>
      <c r="I437" t="s">
        <v>1916</v>
      </c>
      <c r="J437" t="s">
        <v>1963</v>
      </c>
      <c r="K437" t="s">
        <v>1964</v>
      </c>
      <c r="L437" t="s">
        <v>1967</v>
      </c>
      <c r="M437" s="114">
        <v>6.5024097402783801E-3</v>
      </c>
      <c r="N437" s="114">
        <v>2.7107090223580599E-2</v>
      </c>
      <c r="O437" s="114">
        <v>2.83957999199629E-2</v>
      </c>
    </row>
    <row r="438" spans="1:15" hidden="1" outlineLevel="2" x14ac:dyDescent="0.25">
      <c r="A438">
        <v>2017</v>
      </c>
      <c r="B438">
        <v>7</v>
      </c>
      <c r="C438" t="s">
        <v>861</v>
      </c>
      <c r="D438">
        <v>24510</v>
      </c>
      <c r="E438" t="s">
        <v>516</v>
      </c>
      <c r="F438" t="s">
        <v>851</v>
      </c>
      <c r="G438" t="s">
        <v>1915</v>
      </c>
      <c r="H438">
        <v>2270006030</v>
      </c>
      <c r="I438" t="s">
        <v>1916</v>
      </c>
      <c r="J438" t="s">
        <v>1963</v>
      </c>
      <c r="K438" t="s">
        <v>1964</v>
      </c>
      <c r="L438" t="s">
        <v>1968</v>
      </c>
      <c r="M438" s="114">
        <v>3.50912119756686E-4</v>
      </c>
      <c r="N438" s="114">
        <v>3.0306401895359202E-3</v>
      </c>
      <c r="O438" s="114">
        <v>1.22610561084002E-3</v>
      </c>
    </row>
    <row r="439" spans="1:15" hidden="1" outlineLevel="2" x14ac:dyDescent="0.25">
      <c r="A439">
        <v>2017</v>
      </c>
      <c r="B439">
        <v>7</v>
      </c>
      <c r="C439" t="s">
        <v>861</v>
      </c>
      <c r="D439">
        <v>24510</v>
      </c>
      <c r="E439" t="s">
        <v>516</v>
      </c>
      <c r="F439" t="s">
        <v>851</v>
      </c>
      <c r="G439" t="s">
        <v>1915</v>
      </c>
      <c r="H439">
        <v>2270006035</v>
      </c>
      <c r="I439" t="s">
        <v>1916</v>
      </c>
      <c r="J439" t="s">
        <v>1963</v>
      </c>
      <c r="K439" t="s">
        <v>1964</v>
      </c>
      <c r="L439" t="s">
        <v>1969</v>
      </c>
      <c r="M439" s="114">
        <v>1.4238731344562401E-4</v>
      </c>
      <c r="N439" s="114">
        <v>1.7885726701933899E-3</v>
      </c>
      <c r="O439" s="114">
        <v>7.1831498644314695E-4</v>
      </c>
    </row>
    <row r="440" spans="1:15" hidden="1" outlineLevel="2" x14ac:dyDescent="0.25">
      <c r="A440">
        <v>2017</v>
      </c>
      <c r="B440">
        <v>7</v>
      </c>
      <c r="C440" t="s">
        <v>861</v>
      </c>
      <c r="D440">
        <v>24510</v>
      </c>
      <c r="E440" t="s">
        <v>516</v>
      </c>
      <c r="F440" t="s">
        <v>851</v>
      </c>
      <c r="G440" t="s">
        <v>1915</v>
      </c>
      <c r="H440">
        <v>2270010010</v>
      </c>
      <c r="I440" t="s">
        <v>1916</v>
      </c>
      <c r="J440" t="s">
        <v>1941</v>
      </c>
      <c r="K440" t="s">
        <v>696</v>
      </c>
      <c r="L440" t="s">
        <v>2009</v>
      </c>
      <c r="M440" s="114">
        <v>1.9485157361032201E-4</v>
      </c>
      <c r="N440" s="114">
        <v>3.1119022751227E-3</v>
      </c>
      <c r="O440" s="114">
        <v>9.6143307746387996E-4</v>
      </c>
    </row>
    <row r="441" spans="1:15" hidden="1" outlineLevel="2" x14ac:dyDescent="0.25">
      <c r="A441">
        <v>2017</v>
      </c>
      <c r="B441">
        <v>7</v>
      </c>
      <c r="C441" t="s">
        <v>861</v>
      </c>
      <c r="D441">
        <v>24510</v>
      </c>
      <c r="E441" t="s">
        <v>516</v>
      </c>
      <c r="F441" t="s">
        <v>851</v>
      </c>
      <c r="G441" t="s">
        <v>1915</v>
      </c>
      <c r="H441">
        <v>2282020005</v>
      </c>
      <c r="I441" t="s">
        <v>698</v>
      </c>
      <c r="J441" t="s">
        <v>1972</v>
      </c>
      <c r="K441" t="s">
        <v>1972</v>
      </c>
      <c r="L441" t="s">
        <v>1973</v>
      </c>
      <c r="M441" s="114">
        <v>1.7573517438904699E-3</v>
      </c>
      <c r="N441" s="114">
        <v>3.3708027563989197E-2</v>
      </c>
      <c r="O441" s="114">
        <v>6.6481871763244297E-3</v>
      </c>
    </row>
    <row r="442" spans="1:15" hidden="1" outlineLevel="2" x14ac:dyDescent="0.25">
      <c r="A442">
        <v>2017</v>
      </c>
      <c r="B442">
        <v>7</v>
      </c>
      <c r="C442" t="s">
        <v>861</v>
      </c>
      <c r="D442">
        <v>24510</v>
      </c>
      <c r="E442" t="s">
        <v>516</v>
      </c>
      <c r="F442" t="s">
        <v>851</v>
      </c>
      <c r="G442" t="s">
        <v>1915</v>
      </c>
      <c r="H442">
        <v>2282020010</v>
      </c>
      <c r="I442" t="s">
        <v>698</v>
      </c>
      <c r="J442" t="s">
        <v>1972</v>
      </c>
      <c r="K442" t="s">
        <v>1972</v>
      </c>
      <c r="L442" t="s">
        <v>1974</v>
      </c>
      <c r="M442" s="114">
        <v>2.56209334494883E-5</v>
      </c>
      <c r="N442" s="114">
        <v>1.35719663376221E-4</v>
      </c>
      <c r="O442" s="114">
        <v>8.0474132118979496E-5</v>
      </c>
    </row>
    <row r="443" spans="1:15" hidden="1" outlineLevel="2" x14ac:dyDescent="0.25">
      <c r="A443">
        <v>2017</v>
      </c>
      <c r="B443">
        <v>7</v>
      </c>
      <c r="C443" t="s">
        <v>861</v>
      </c>
      <c r="D443">
        <v>24510</v>
      </c>
      <c r="E443" t="s">
        <v>516</v>
      </c>
      <c r="F443" t="s">
        <v>851</v>
      </c>
      <c r="G443" t="s">
        <v>1915</v>
      </c>
      <c r="H443">
        <v>2285002015</v>
      </c>
      <c r="I443" t="s">
        <v>1975</v>
      </c>
      <c r="J443" t="s">
        <v>1976</v>
      </c>
      <c r="K443" t="s">
        <v>1976</v>
      </c>
      <c r="L443" t="s">
        <v>1976</v>
      </c>
      <c r="M443" s="114">
        <v>4.2421861121511002E-4</v>
      </c>
      <c r="N443" s="114">
        <v>2.57668149424717E-3</v>
      </c>
      <c r="O443" s="114">
        <v>1.74664970836602E-3</v>
      </c>
    </row>
    <row r="444" spans="1:15" hidden="1" outlineLevel="2" x14ac:dyDescent="0.25">
      <c r="A444">
        <v>2017</v>
      </c>
      <c r="B444">
        <v>7</v>
      </c>
      <c r="C444" t="s">
        <v>861</v>
      </c>
      <c r="D444">
        <v>24510</v>
      </c>
      <c r="E444" t="s">
        <v>516</v>
      </c>
      <c r="F444" t="s">
        <v>851</v>
      </c>
      <c r="G444" t="s">
        <v>1977</v>
      </c>
      <c r="H444">
        <v>2260003030</v>
      </c>
      <c r="I444" t="s">
        <v>1978</v>
      </c>
      <c r="J444" t="s">
        <v>1941</v>
      </c>
      <c r="K444" t="s">
        <v>696</v>
      </c>
      <c r="L444" t="s">
        <v>1273</v>
      </c>
      <c r="M444" s="114">
        <v>5.2622682794201104E-4</v>
      </c>
      <c r="N444" s="114">
        <v>2.2453416931966799E-5</v>
      </c>
      <c r="O444" s="114">
        <v>2.1922373562119901E-3</v>
      </c>
    </row>
    <row r="445" spans="1:15" hidden="1" outlineLevel="2" x14ac:dyDescent="0.25">
      <c r="A445">
        <v>2017</v>
      </c>
      <c r="B445">
        <v>7</v>
      </c>
      <c r="C445" t="s">
        <v>861</v>
      </c>
      <c r="D445">
        <v>24510</v>
      </c>
      <c r="E445" t="s">
        <v>516</v>
      </c>
      <c r="F445" t="s">
        <v>851</v>
      </c>
      <c r="G445" t="s">
        <v>1977</v>
      </c>
      <c r="H445">
        <v>2260003040</v>
      </c>
      <c r="I445" t="s">
        <v>1978</v>
      </c>
      <c r="J445" t="s">
        <v>1941</v>
      </c>
      <c r="K445" t="s">
        <v>696</v>
      </c>
      <c r="L445" t="s">
        <v>1276</v>
      </c>
      <c r="M445" s="114">
        <v>3.8828349702368898E-5</v>
      </c>
      <c r="N445" s="114">
        <v>1.7181681926103901E-6</v>
      </c>
      <c r="O445" s="114">
        <v>1.6775347467046201E-4</v>
      </c>
    </row>
    <row r="446" spans="1:15" hidden="1" outlineLevel="2" x14ac:dyDescent="0.25">
      <c r="A446">
        <v>2017</v>
      </c>
      <c r="B446">
        <v>7</v>
      </c>
      <c r="C446" t="s">
        <v>861</v>
      </c>
      <c r="D446">
        <v>24510</v>
      </c>
      <c r="E446" t="s">
        <v>516</v>
      </c>
      <c r="F446" t="s">
        <v>851</v>
      </c>
      <c r="G446" t="s">
        <v>1977</v>
      </c>
      <c r="H446">
        <v>2260004015</v>
      </c>
      <c r="I446" t="s">
        <v>1978</v>
      </c>
      <c r="J446" t="s">
        <v>1943</v>
      </c>
      <c r="K446" t="s">
        <v>1944</v>
      </c>
      <c r="L446" t="s">
        <v>1981</v>
      </c>
      <c r="M446" s="114">
        <v>5.8945611526724003E-3</v>
      </c>
      <c r="N446" s="114">
        <v>2.5505562371108703E-4</v>
      </c>
      <c r="O446" s="114">
        <v>2.2032939828932299E-2</v>
      </c>
    </row>
    <row r="447" spans="1:15" hidden="1" outlineLevel="2" x14ac:dyDescent="0.25">
      <c r="A447">
        <v>2017</v>
      </c>
      <c r="B447">
        <v>7</v>
      </c>
      <c r="C447" t="s">
        <v>861</v>
      </c>
      <c r="D447">
        <v>24510</v>
      </c>
      <c r="E447" t="s">
        <v>516</v>
      </c>
      <c r="F447" t="s">
        <v>851</v>
      </c>
      <c r="G447" t="s">
        <v>1977</v>
      </c>
      <c r="H447">
        <v>2260004016</v>
      </c>
      <c r="I447" t="s">
        <v>1978</v>
      </c>
      <c r="J447" t="s">
        <v>1943</v>
      </c>
      <c r="K447" t="s">
        <v>1944</v>
      </c>
      <c r="L447" t="s">
        <v>1982</v>
      </c>
      <c r="M447" s="114">
        <v>4.9741802766050097E-3</v>
      </c>
      <c r="N447" s="114">
        <v>2.3612845689058301E-4</v>
      </c>
      <c r="O447" s="114">
        <v>2.06203781999648E-2</v>
      </c>
    </row>
    <row r="448" spans="1:15" hidden="1" outlineLevel="2" x14ac:dyDescent="0.25">
      <c r="A448">
        <v>2017</v>
      </c>
      <c r="B448">
        <v>7</v>
      </c>
      <c r="C448" t="s">
        <v>861</v>
      </c>
      <c r="D448">
        <v>24510</v>
      </c>
      <c r="E448" t="s">
        <v>516</v>
      </c>
      <c r="F448" t="s">
        <v>851</v>
      </c>
      <c r="G448" t="s">
        <v>1977</v>
      </c>
      <c r="H448">
        <v>2260004020</v>
      </c>
      <c r="I448" t="s">
        <v>1978</v>
      </c>
      <c r="J448" t="s">
        <v>1943</v>
      </c>
      <c r="K448" t="s">
        <v>1944</v>
      </c>
      <c r="L448" t="s">
        <v>1983</v>
      </c>
      <c r="M448" s="114">
        <v>7.1731883872416802E-2</v>
      </c>
      <c r="N448" s="114">
        <v>2.13125965092331E-3</v>
      </c>
      <c r="O448" s="114">
        <v>0.19080241024494199</v>
      </c>
    </row>
    <row r="449" spans="1:15" hidden="1" outlineLevel="2" x14ac:dyDescent="0.25">
      <c r="A449">
        <v>2017</v>
      </c>
      <c r="B449">
        <v>7</v>
      </c>
      <c r="C449" t="s">
        <v>861</v>
      </c>
      <c r="D449">
        <v>24510</v>
      </c>
      <c r="E449" t="s">
        <v>516</v>
      </c>
      <c r="F449" t="s">
        <v>851</v>
      </c>
      <c r="G449" t="s">
        <v>1977</v>
      </c>
      <c r="H449">
        <v>2260004021</v>
      </c>
      <c r="I449" t="s">
        <v>1978</v>
      </c>
      <c r="J449" t="s">
        <v>1943</v>
      </c>
      <c r="K449" t="s">
        <v>1944</v>
      </c>
      <c r="L449" t="s">
        <v>1984</v>
      </c>
      <c r="M449" s="114">
        <v>6.3516257707306095E-2</v>
      </c>
      <c r="N449" s="114">
        <v>1.4182342274580201E-3</v>
      </c>
      <c r="O449" s="114">
        <v>0.22598530352115601</v>
      </c>
    </row>
    <row r="450" spans="1:15" hidden="1" outlineLevel="2" x14ac:dyDescent="0.25">
      <c r="A450">
        <v>2017</v>
      </c>
      <c r="B450">
        <v>7</v>
      </c>
      <c r="C450" t="s">
        <v>861</v>
      </c>
      <c r="D450">
        <v>24510</v>
      </c>
      <c r="E450" t="s">
        <v>516</v>
      </c>
      <c r="F450" t="s">
        <v>851</v>
      </c>
      <c r="G450" t="s">
        <v>1977</v>
      </c>
      <c r="H450">
        <v>2260004025</v>
      </c>
      <c r="I450" t="s">
        <v>1978</v>
      </c>
      <c r="J450" t="s">
        <v>1943</v>
      </c>
      <c r="K450" t="s">
        <v>1944</v>
      </c>
      <c r="L450" t="s">
        <v>1985</v>
      </c>
      <c r="M450" s="114">
        <v>0.117085006640991</v>
      </c>
      <c r="N450" s="114">
        <v>4.7734214458614596E-3</v>
      </c>
      <c r="O450" s="114">
        <v>0.39080835878849002</v>
      </c>
    </row>
    <row r="451" spans="1:15" hidden="1" outlineLevel="2" x14ac:dyDescent="0.25">
      <c r="A451">
        <v>2017</v>
      </c>
      <c r="B451">
        <v>7</v>
      </c>
      <c r="C451" t="s">
        <v>861</v>
      </c>
      <c r="D451">
        <v>24510</v>
      </c>
      <c r="E451" t="s">
        <v>516</v>
      </c>
      <c r="F451" t="s">
        <v>851</v>
      </c>
      <c r="G451" t="s">
        <v>1977</v>
      </c>
      <c r="H451">
        <v>2260004026</v>
      </c>
      <c r="I451" t="s">
        <v>1978</v>
      </c>
      <c r="J451" t="s">
        <v>1943</v>
      </c>
      <c r="K451" t="s">
        <v>1944</v>
      </c>
      <c r="L451" t="s">
        <v>1986</v>
      </c>
      <c r="M451" s="114">
        <v>5.0666928038936E-2</v>
      </c>
      <c r="N451" s="114">
        <v>1.9889929972123398E-3</v>
      </c>
      <c r="O451" s="114">
        <v>0.197331413626671</v>
      </c>
    </row>
    <row r="452" spans="1:15" hidden="1" outlineLevel="2" x14ac:dyDescent="0.25">
      <c r="A452">
        <v>2017</v>
      </c>
      <c r="B452">
        <v>7</v>
      </c>
      <c r="C452" t="s">
        <v>861</v>
      </c>
      <c r="D452">
        <v>24510</v>
      </c>
      <c r="E452" t="s">
        <v>516</v>
      </c>
      <c r="F452" t="s">
        <v>851</v>
      </c>
      <c r="G452" t="s">
        <v>1977</v>
      </c>
      <c r="H452">
        <v>2260004030</v>
      </c>
      <c r="I452" t="s">
        <v>1978</v>
      </c>
      <c r="J452" t="s">
        <v>1943</v>
      </c>
      <c r="K452" t="s">
        <v>1944</v>
      </c>
      <c r="L452" t="s">
        <v>1987</v>
      </c>
      <c r="M452" s="114">
        <v>7.0546832153922906E-2</v>
      </c>
      <c r="N452" s="114">
        <v>3.0513745732605501E-3</v>
      </c>
      <c r="O452" s="114">
        <v>0.26679071784019498</v>
      </c>
    </row>
    <row r="453" spans="1:15" hidden="1" outlineLevel="2" x14ac:dyDescent="0.25">
      <c r="A453">
        <v>2017</v>
      </c>
      <c r="B453">
        <v>7</v>
      </c>
      <c r="C453" t="s">
        <v>861</v>
      </c>
      <c r="D453">
        <v>24510</v>
      </c>
      <c r="E453" t="s">
        <v>516</v>
      </c>
      <c r="F453" t="s">
        <v>851</v>
      </c>
      <c r="G453" t="s">
        <v>1977</v>
      </c>
      <c r="H453">
        <v>2260004031</v>
      </c>
      <c r="I453" t="s">
        <v>1978</v>
      </c>
      <c r="J453" t="s">
        <v>1943</v>
      </c>
      <c r="K453" t="s">
        <v>1944</v>
      </c>
      <c r="L453" t="s">
        <v>1945</v>
      </c>
      <c r="M453" s="114">
        <v>5.0638120961480099E-2</v>
      </c>
      <c r="N453" s="114">
        <v>1.84395632822998E-3</v>
      </c>
      <c r="O453" s="114">
        <v>0.21989271417260201</v>
      </c>
    </row>
    <row r="454" spans="1:15" hidden="1" outlineLevel="2" x14ac:dyDescent="0.25">
      <c r="A454">
        <v>2017</v>
      </c>
      <c r="B454">
        <v>7</v>
      </c>
      <c r="C454" t="s">
        <v>861</v>
      </c>
      <c r="D454">
        <v>24510</v>
      </c>
      <c r="E454" t="s">
        <v>516</v>
      </c>
      <c r="F454" t="s">
        <v>851</v>
      </c>
      <c r="G454" t="s">
        <v>1977</v>
      </c>
      <c r="H454">
        <v>2260004035</v>
      </c>
      <c r="I454" t="s">
        <v>1978</v>
      </c>
      <c r="J454" t="s">
        <v>1943</v>
      </c>
      <c r="K454" t="s">
        <v>1944</v>
      </c>
      <c r="L454" t="s">
        <v>1988</v>
      </c>
      <c r="M454" s="114">
        <v>4.2164862679783298E-3</v>
      </c>
      <c r="N454" s="114">
        <v>0</v>
      </c>
      <c r="O454" s="114">
        <v>0</v>
      </c>
    </row>
    <row r="455" spans="1:15" hidden="1" outlineLevel="2" x14ac:dyDescent="0.25">
      <c r="A455">
        <v>2017</v>
      </c>
      <c r="B455">
        <v>7</v>
      </c>
      <c r="C455" t="s">
        <v>861</v>
      </c>
      <c r="D455">
        <v>24510</v>
      </c>
      <c r="E455" t="s">
        <v>516</v>
      </c>
      <c r="F455" t="s">
        <v>851</v>
      </c>
      <c r="G455" t="s">
        <v>1977</v>
      </c>
      <c r="H455">
        <v>2260004036</v>
      </c>
      <c r="I455" t="s">
        <v>1978</v>
      </c>
      <c r="J455" t="s">
        <v>1943</v>
      </c>
      <c r="K455" t="s">
        <v>1944</v>
      </c>
      <c r="L455" t="s">
        <v>1946</v>
      </c>
      <c r="M455" s="114">
        <v>1.18408765956701E-4</v>
      </c>
      <c r="N455" s="114">
        <v>0</v>
      </c>
      <c r="O455" s="114">
        <v>0</v>
      </c>
    </row>
    <row r="456" spans="1:15" hidden="1" outlineLevel="2" x14ac:dyDescent="0.25">
      <c r="A456">
        <v>2017</v>
      </c>
      <c r="B456">
        <v>7</v>
      </c>
      <c r="C456" t="s">
        <v>861</v>
      </c>
      <c r="D456">
        <v>24510</v>
      </c>
      <c r="E456" t="s">
        <v>516</v>
      </c>
      <c r="F456" t="s">
        <v>851</v>
      </c>
      <c r="G456" t="s">
        <v>1977</v>
      </c>
      <c r="H456">
        <v>2260004071</v>
      </c>
      <c r="I456" t="s">
        <v>1978</v>
      </c>
      <c r="J456" t="s">
        <v>1943</v>
      </c>
      <c r="K456" t="s">
        <v>1944</v>
      </c>
      <c r="L456" t="s">
        <v>1950</v>
      </c>
      <c r="M456" s="114">
        <v>1.8853364367854601E-5</v>
      </c>
      <c r="N456" s="114">
        <v>9.9274271292415506E-7</v>
      </c>
      <c r="O456" s="114">
        <v>9.0995556092821102E-5</v>
      </c>
    </row>
    <row r="457" spans="1:15" hidden="1" outlineLevel="2" x14ac:dyDescent="0.25">
      <c r="A457">
        <v>2017</v>
      </c>
      <c r="B457">
        <v>7</v>
      </c>
      <c r="C457" t="s">
        <v>861</v>
      </c>
      <c r="D457">
        <v>24510</v>
      </c>
      <c r="E457" t="s">
        <v>516</v>
      </c>
      <c r="F457" t="s">
        <v>851</v>
      </c>
      <c r="G457" t="s">
        <v>1977</v>
      </c>
      <c r="H457">
        <v>2260006005</v>
      </c>
      <c r="I457" t="s">
        <v>1978</v>
      </c>
      <c r="J457" t="s">
        <v>1963</v>
      </c>
      <c r="K457" t="s">
        <v>1964</v>
      </c>
      <c r="L457" t="s">
        <v>1274</v>
      </c>
      <c r="M457" s="114">
        <v>4.3236182195300898E-3</v>
      </c>
      <c r="N457" s="114">
        <v>1.6537201008759401E-4</v>
      </c>
      <c r="O457" s="114">
        <v>1.51950458530337E-2</v>
      </c>
    </row>
    <row r="458" spans="1:15" hidden="1" outlineLevel="2" x14ac:dyDescent="0.25">
      <c r="A458">
        <v>2017</v>
      </c>
      <c r="B458">
        <v>7</v>
      </c>
      <c r="C458" t="s">
        <v>861</v>
      </c>
      <c r="D458">
        <v>24510</v>
      </c>
      <c r="E458" t="s">
        <v>516</v>
      </c>
      <c r="F458" t="s">
        <v>851</v>
      </c>
      <c r="G458" t="s">
        <v>1977</v>
      </c>
      <c r="H458">
        <v>2260006010</v>
      </c>
      <c r="I458" t="s">
        <v>1978</v>
      </c>
      <c r="J458" t="s">
        <v>1963</v>
      </c>
      <c r="K458" t="s">
        <v>1964</v>
      </c>
      <c r="L458" t="s">
        <v>1965</v>
      </c>
      <c r="M458" s="114">
        <v>3.04780425456102E-2</v>
      </c>
      <c r="N458" s="114">
        <v>1.12703112245072E-3</v>
      </c>
      <c r="O458" s="114">
        <v>9.8654819652438205E-2</v>
      </c>
    </row>
    <row r="459" spans="1:15" hidden="1" outlineLevel="2" x14ac:dyDescent="0.25">
      <c r="A459">
        <v>2017</v>
      </c>
      <c r="B459">
        <v>7</v>
      </c>
      <c r="C459" t="s">
        <v>861</v>
      </c>
      <c r="D459">
        <v>24510</v>
      </c>
      <c r="E459" t="s">
        <v>516</v>
      </c>
      <c r="F459" t="s">
        <v>851</v>
      </c>
      <c r="G459" t="s">
        <v>1977</v>
      </c>
      <c r="H459">
        <v>2260006015</v>
      </c>
      <c r="I459" t="s">
        <v>1978</v>
      </c>
      <c r="J459" t="s">
        <v>1963</v>
      </c>
      <c r="K459" t="s">
        <v>1964</v>
      </c>
      <c r="L459" t="s">
        <v>1966</v>
      </c>
      <c r="M459" s="114">
        <v>1.0257501450311499E-5</v>
      </c>
      <c r="N459" s="114">
        <v>3.8720092732091903E-7</v>
      </c>
      <c r="O459" s="114">
        <v>3.7804362818860702E-5</v>
      </c>
    </row>
    <row r="460" spans="1:15" hidden="1" outlineLevel="2" x14ac:dyDescent="0.25">
      <c r="A460">
        <v>2017</v>
      </c>
      <c r="B460">
        <v>7</v>
      </c>
      <c r="C460" t="s">
        <v>861</v>
      </c>
      <c r="D460">
        <v>24510</v>
      </c>
      <c r="E460" t="s">
        <v>516</v>
      </c>
      <c r="F460" t="s">
        <v>851</v>
      </c>
      <c r="G460" t="s">
        <v>1977</v>
      </c>
      <c r="H460">
        <v>2260006035</v>
      </c>
      <c r="I460" t="s">
        <v>1978</v>
      </c>
      <c r="J460" t="s">
        <v>1963</v>
      </c>
      <c r="K460" t="s">
        <v>1964</v>
      </c>
      <c r="L460" t="s">
        <v>1969</v>
      </c>
      <c r="M460" s="114">
        <v>1.8725261805396801E-4</v>
      </c>
      <c r="N460" s="114">
        <v>6.7540044028646696E-6</v>
      </c>
      <c r="O460" s="114">
        <v>6.5942973014898598E-4</v>
      </c>
    </row>
    <row r="461" spans="1:15" hidden="1" outlineLevel="2" x14ac:dyDescent="0.25">
      <c r="A461">
        <v>2017</v>
      </c>
      <c r="B461">
        <v>7</v>
      </c>
      <c r="C461" t="s">
        <v>861</v>
      </c>
      <c r="D461">
        <v>24510</v>
      </c>
      <c r="E461" t="s">
        <v>516</v>
      </c>
      <c r="F461" t="s">
        <v>851</v>
      </c>
      <c r="G461" t="s">
        <v>1977</v>
      </c>
      <c r="H461">
        <v>2265001050</v>
      </c>
      <c r="I461" t="s">
        <v>1990</v>
      </c>
      <c r="J461" t="s">
        <v>1917</v>
      </c>
      <c r="K461" t="s">
        <v>695</v>
      </c>
      <c r="L461" t="s">
        <v>1991</v>
      </c>
      <c r="M461" s="114">
        <v>1.10828618251162E-2</v>
      </c>
      <c r="N461" s="114">
        <v>3.6267199320718598E-3</v>
      </c>
      <c r="O461" s="114">
        <v>0.55337247252464306</v>
      </c>
    </row>
    <row r="462" spans="1:15" hidden="1" outlineLevel="2" x14ac:dyDescent="0.25">
      <c r="A462">
        <v>2017</v>
      </c>
      <c r="B462">
        <v>7</v>
      </c>
      <c r="C462" t="s">
        <v>861</v>
      </c>
      <c r="D462">
        <v>24510</v>
      </c>
      <c r="E462" t="s">
        <v>516</v>
      </c>
      <c r="F462" t="s">
        <v>851</v>
      </c>
      <c r="G462" t="s">
        <v>1977</v>
      </c>
      <c r="H462">
        <v>2265003010</v>
      </c>
      <c r="I462" t="s">
        <v>1990</v>
      </c>
      <c r="J462" t="s">
        <v>1941</v>
      </c>
      <c r="K462" t="s">
        <v>696</v>
      </c>
      <c r="L462" t="s">
        <v>1277</v>
      </c>
      <c r="M462" s="114">
        <v>4.0369759904024197E-3</v>
      </c>
      <c r="N462" s="114">
        <v>4.3265228741802301E-3</v>
      </c>
      <c r="O462" s="114">
        <v>0.14099032804369899</v>
      </c>
    </row>
    <row r="463" spans="1:15" hidden="1" outlineLevel="2" x14ac:dyDescent="0.25">
      <c r="A463">
        <v>2017</v>
      </c>
      <c r="B463">
        <v>7</v>
      </c>
      <c r="C463" t="s">
        <v>861</v>
      </c>
      <c r="D463">
        <v>24510</v>
      </c>
      <c r="E463" t="s">
        <v>516</v>
      </c>
      <c r="F463" t="s">
        <v>851</v>
      </c>
      <c r="G463" t="s">
        <v>1977</v>
      </c>
      <c r="H463">
        <v>2265003020</v>
      </c>
      <c r="I463" t="s">
        <v>1990</v>
      </c>
      <c r="J463" t="s">
        <v>1941</v>
      </c>
      <c r="K463" t="s">
        <v>696</v>
      </c>
      <c r="L463" t="s">
        <v>1275</v>
      </c>
      <c r="M463" s="114">
        <v>2.9589175449018499E-3</v>
      </c>
      <c r="N463" s="114">
        <v>7.1290060877799996E-3</v>
      </c>
      <c r="O463" s="114">
        <v>8.6925093084573704E-2</v>
      </c>
    </row>
    <row r="464" spans="1:15" hidden="1" outlineLevel="2" x14ac:dyDescent="0.25">
      <c r="A464">
        <v>2017</v>
      </c>
      <c r="B464">
        <v>7</v>
      </c>
      <c r="C464" t="s">
        <v>861</v>
      </c>
      <c r="D464">
        <v>24510</v>
      </c>
      <c r="E464" t="s">
        <v>516</v>
      </c>
      <c r="F464" t="s">
        <v>851</v>
      </c>
      <c r="G464" t="s">
        <v>1977</v>
      </c>
      <c r="H464">
        <v>2265003030</v>
      </c>
      <c r="I464" t="s">
        <v>1990</v>
      </c>
      <c r="J464" t="s">
        <v>1941</v>
      </c>
      <c r="K464" t="s">
        <v>696</v>
      </c>
      <c r="L464" t="s">
        <v>1273</v>
      </c>
      <c r="M464" s="114">
        <v>2.4347535878632698E-3</v>
      </c>
      <c r="N464" s="114">
        <v>1.44603365333751E-3</v>
      </c>
      <c r="O464" s="114">
        <v>0.105002962052822</v>
      </c>
    </row>
    <row r="465" spans="1:15" hidden="1" outlineLevel="2" x14ac:dyDescent="0.25">
      <c r="A465">
        <v>2017</v>
      </c>
      <c r="B465">
        <v>7</v>
      </c>
      <c r="C465" t="s">
        <v>861</v>
      </c>
      <c r="D465">
        <v>24510</v>
      </c>
      <c r="E465" t="s">
        <v>516</v>
      </c>
      <c r="F465" t="s">
        <v>851</v>
      </c>
      <c r="G465" t="s">
        <v>1977</v>
      </c>
      <c r="H465">
        <v>2265003040</v>
      </c>
      <c r="I465" t="s">
        <v>1990</v>
      </c>
      <c r="J465" t="s">
        <v>1941</v>
      </c>
      <c r="K465" t="s">
        <v>696</v>
      </c>
      <c r="L465" t="s">
        <v>1276</v>
      </c>
      <c r="M465" s="114">
        <v>1.01582732966392E-2</v>
      </c>
      <c r="N465" s="114">
        <v>2.9456664924509802E-3</v>
      </c>
      <c r="O465" s="114">
        <v>0.32523936033248901</v>
      </c>
    </row>
    <row r="466" spans="1:15" hidden="1" outlineLevel="2" x14ac:dyDescent="0.25">
      <c r="A466">
        <v>2017</v>
      </c>
      <c r="B466">
        <v>7</v>
      </c>
      <c r="C466" t="s">
        <v>861</v>
      </c>
      <c r="D466">
        <v>24510</v>
      </c>
      <c r="E466" t="s">
        <v>516</v>
      </c>
      <c r="F466" t="s">
        <v>851</v>
      </c>
      <c r="G466" t="s">
        <v>1977</v>
      </c>
      <c r="H466">
        <v>2265003050</v>
      </c>
      <c r="I466" t="s">
        <v>1990</v>
      </c>
      <c r="J466" t="s">
        <v>1941</v>
      </c>
      <c r="K466" t="s">
        <v>696</v>
      </c>
      <c r="L466" t="s">
        <v>1280</v>
      </c>
      <c r="M466" s="114">
        <v>2.60943544844849E-4</v>
      </c>
      <c r="N466" s="114">
        <v>2.3806112585589301E-4</v>
      </c>
      <c r="O466" s="114">
        <v>1.05043731164187E-2</v>
      </c>
    </row>
    <row r="467" spans="1:15" hidden="1" outlineLevel="2" x14ac:dyDescent="0.25">
      <c r="A467">
        <v>2017</v>
      </c>
      <c r="B467">
        <v>7</v>
      </c>
      <c r="C467" t="s">
        <v>861</v>
      </c>
      <c r="D467">
        <v>24510</v>
      </c>
      <c r="E467" t="s">
        <v>516</v>
      </c>
      <c r="F467" t="s">
        <v>851</v>
      </c>
      <c r="G467" t="s">
        <v>1977</v>
      </c>
      <c r="H467">
        <v>2265003060</v>
      </c>
      <c r="I467" t="s">
        <v>1990</v>
      </c>
      <c r="J467" t="s">
        <v>1941</v>
      </c>
      <c r="K467" t="s">
        <v>696</v>
      </c>
      <c r="L467" t="s">
        <v>1942</v>
      </c>
      <c r="M467" s="114">
        <v>2.8346008696189501E-4</v>
      </c>
      <c r="N467" s="114">
        <v>9.2431107987067703E-5</v>
      </c>
      <c r="O467" s="114">
        <v>1.46303861401975E-2</v>
      </c>
    </row>
    <row r="468" spans="1:15" hidden="1" outlineLevel="2" x14ac:dyDescent="0.25">
      <c r="A468">
        <v>2017</v>
      </c>
      <c r="B468">
        <v>7</v>
      </c>
      <c r="C468" t="s">
        <v>861</v>
      </c>
      <c r="D468">
        <v>24510</v>
      </c>
      <c r="E468" t="s">
        <v>516</v>
      </c>
      <c r="F468" t="s">
        <v>851</v>
      </c>
      <c r="G468" t="s">
        <v>1977</v>
      </c>
      <c r="H468">
        <v>2265003070</v>
      </c>
      <c r="I468" t="s">
        <v>1990</v>
      </c>
      <c r="J468" t="s">
        <v>1941</v>
      </c>
      <c r="K468" t="s">
        <v>696</v>
      </c>
      <c r="L468" t="s">
        <v>1272</v>
      </c>
      <c r="M468" s="114">
        <v>1.9791109160394201E-4</v>
      </c>
      <c r="N468" s="114">
        <v>5.2677134954137695E-4</v>
      </c>
      <c r="O468" s="114">
        <v>6.0209186049178199E-3</v>
      </c>
    </row>
    <row r="469" spans="1:15" hidden="1" outlineLevel="2" x14ac:dyDescent="0.25">
      <c r="A469">
        <v>2017</v>
      </c>
      <c r="B469">
        <v>7</v>
      </c>
      <c r="C469" t="s">
        <v>861</v>
      </c>
      <c r="D469">
        <v>24510</v>
      </c>
      <c r="E469" t="s">
        <v>516</v>
      </c>
      <c r="F469" t="s">
        <v>851</v>
      </c>
      <c r="G469" t="s">
        <v>1977</v>
      </c>
      <c r="H469">
        <v>2265004010</v>
      </c>
      <c r="I469" t="s">
        <v>1990</v>
      </c>
      <c r="J469" t="s">
        <v>1943</v>
      </c>
      <c r="K469" t="s">
        <v>1944</v>
      </c>
      <c r="L469" t="s">
        <v>1992</v>
      </c>
      <c r="M469" s="114">
        <v>0.27999454408313801</v>
      </c>
      <c r="N469" s="114">
        <v>3.42822428792715E-2</v>
      </c>
      <c r="O469" s="114">
        <v>3.3013073205947898</v>
      </c>
    </row>
    <row r="470" spans="1:15" hidden="1" outlineLevel="2" x14ac:dyDescent="0.25">
      <c r="A470">
        <v>2017</v>
      </c>
      <c r="B470">
        <v>7</v>
      </c>
      <c r="C470" t="s">
        <v>861</v>
      </c>
      <c r="D470">
        <v>24510</v>
      </c>
      <c r="E470" t="s">
        <v>516</v>
      </c>
      <c r="F470" t="s">
        <v>851</v>
      </c>
      <c r="G470" t="s">
        <v>1977</v>
      </c>
      <c r="H470">
        <v>2265004011</v>
      </c>
      <c r="I470" t="s">
        <v>1990</v>
      </c>
      <c r="J470" t="s">
        <v>1943</v>
      </c>
      <c r="K470" t="s">
        <v>1944</v>
      </c>
      <c r="L470" t="s">
        <v>1993</v>
      </c>
      <c r="M470" s="114">
        <v>2.6129576335733901E-2</v>
      </c>
      <c r="N470" s="114">
        <v>4.3433638056740199E-3</v>
      </c>
      <c r="O470" s="114">
        <v>0.42647937685251203</v>
      </c>
    </row>
    <row r="471" spans="1:15" hidden="1" outlineLevel="2" x14ac:dyDescent="0.25">
      <c r="A471">
        <v>2017</v>
      </c>
      <c r="B471">
        <v>7</v>
      </c>
      <c r="C471" t="s">
        <v>861</v>
      </c>
      <c r="D471">
        <v>24510</v>
      </c>
      <c r="E471" t="s">
        <v>516</v>
      </c>
      <c r="F471" t="s">
        <v>851</v>
      </c>
      <c r="G471" t="s">
        <v>1977</v>
      </c>
      <c r="H471">
        <v>2265004015</v>
      </c>
      <c r="I471" t="s">
        <v>1990</v>
      </c>
      <c r="J471" t="s">
        <v>1943</v>
      </c>
      <c r="K471" t="s">
        <v>1944</v>
      </c>
      <c r="L471" t="s">
        <v>1981</v>
      </c>
      <c r="M471" s="114">
        <v>2.5127775254077299E-2</v>
      </c>
      <c r="N471" s="114">
        <v>2.9484095284715299E-3</v>
      </c>
      <c r="O471" s="114">
        <v>0.28393918275833102</v>
      </c>
    </row>
    <row r="472" spans="1:15" hidden="1" outlineLevel="2" x14ac:dyDescent="0.25">
      <c r="A472">
        <v>2017</v>
      </c>
      <c r="B472">
        <v>7</v>
      </c>
      <c r="C472" t="s">
        <v>861</v>
      </c>
      <c r="D472">
        <v>24510</v>
      </c>
      <c r="E472" t="s">
        <v>516</v>
      </c>
      <c r="F472" t="s">
        <v>851</v>
      </c>
      <c r="G472" t="s">
        <v>1977</v>
      </c>
      <c r="H472">
        <v>2265004016</v>
      </c>
      <c r="I472" t="s">
        <v>1990</v>
      </c>
      <c r="J472" t="s">
        <v>1943</v>
      </c>
      <c r="K472" t="s">
        <v>1944</v>
      </c>
      <c r="L472" t="s">
        <v>1982</v>
      </c>
      <c r="M472" s="114">
        <v>1.8204202474862499E-2</v>
      </c>
      <c r="N472" s="114">
        <v>2.6010676519945299E-3</v>
      </c>
      <c r="O472" s="114">
        <v>0.25442301854491201</v>
      </c>
    </row>
    <row r="473" spans="1:15" hidden="1" outlineLevel="2" x14ac:dyDescent="0.25">
      <c r="A473">
        <v>2017</v>
      </c>
      <c r="B473">
        <v>7</v>
      </c>
      <c r="C473" t="s">
        <v>861</v>
      </c>
      <c r="D473">
        <v>24510</v>
      </c>
      <c r="E473" t="s">
        <v>516</v>
      </c>
      <c r="F473" t="s">
        <v>851</v>
      </c>
      <c r="G473" t="s">
        <v>1977</v>
      </c>
      <c r="H473">
        <v>2265004025</v>
      </c>
      <c r="I473" t="s">
        <v>1990</v>
      </c>
      <c r="J473" t="s">
        <v>1943</v>
      </c>
      <c r="K473" t="s">
        <v>1944</v>
      </c>
      <c r="L473" t="s">
        <v>1985</v>
      </c>
      <c r="M473" s="114">
        <v>1.8026725301751899E-3</v>
      </c>
      <c r="N473" s="114">
        <v>1.8075563275488099E-4</v>
      </c>
      <c r="O473" s="114">
        <v>1.7689717002213001E-2</v>
      </c>
    </row>
    <row r="474" spans="1:15" hidden="1" outlineLevel="2" x14ac:dyDescent="0.25">
      <c r="A474">
        <v>2017</v>
      </c>
      <c r="B474">
        <v>7</v>
      </c>
      <c r="C474" t="s">
        <v>861</v>
      </c>
      <c r="D474">
        <v>24510</v>
      </c>
      <c r="E474" t="s">
        <v>516</v>
      </c>
      <c r="F474" t="s">
        <v>851</v>
      </c>
      <c r="G474" t="s">
        <v>1977</v>
      </c>
      <c r="H474">
        <v>2265004026</v>
      </c>
      <c r="I474" t="s">
        <v>1990</v>
      </c>
      <c r="J474" t="s">
        <v>1943</v>
      </c>
      <c r="K474" t="s">
        <v>1944</v>
      </c>
      <c r="L474" t="s">
        <v>1986</v>
      </c>
      <c r="M474" s="114">
        <v>7.0242834783584797E-4</v>
      </c>
      <c r="N474" s="114">
        <v>9.9772511021001305E-5</v>
      </c>
      <c r="O474" s="114">
        <v>1.2346311705187E-2</v>
      </c>
    </row>
    <row r="475" spans="1:15" hidden="1" outlineLevel="2" x14ac:dyDescent="0.25">
      <c r="A475">
        <v>2017</v>
      </c>
      <c r="B475">
        <v>7</v>
      </c>
      <c r="C475" t="s">
        <v>861</v>
      </c>
      <c r="D475">
        <v>24510</v>
      </c>
      <c r="E475" t="s">
        <v>516</v>
      </c>
      <c r="F475" t="s">
        <v>851</v>
      </c>
      <c r="G475" t="s">
        <v>1977</v>
      </c>
      <c r="H475">
        <v>2265004030</v>
      </c>
      <c r="I475" t="s">
        <v>1990</v>
      </c>
      <c r="J475" t="s">
        <v>1943</v>
      </c>
      <c r="K475" t="s">
        <v>1944</v>
      </c>
      <c r="L475" t="s">
        <v>1987</v>
      </c>
      <c r="M475" s="114">
        <v>2.2726903034708799E-3</v>
      </c>
      <c r="N475" s="114">
        <v>3.44678817782551E-4</v>
      </c>
      <c r="O475" s="114">
        <v>3.3741515129804597E-2</v>
      </c>
    </row>
    <row r="476" spans="1:15" hidden="1" outlineLevel="2" x14ac:dyDescent="0.25">
      <c r="A476">
        <v>2017</v>
      </c>
      <c r="B476">
        <v>7</v>
      </c>
      <c r="C476" t="s">
        <v>861</v>
      </c>
      <c r="D476">
        <v>24510</v>
      </c>
      <c r="E476" t="s">
        <v>516</v>
      </c>
      <c r="F476" t="s">
        <v>851</v>
      </c>
      <c r="G476" t="s">
        <v>1977</v>
      </c>
      <c r="H476">
        <v>2265004031</v>
      </c>
      <c r="I476" t="s">
        <v>1990</v>
      </c>
      <c r="J476" t="s">
        <v>1943</v>
      </c>
      <c r="K476" t="s">
        <v>1944</v>
      </c>
      <c r="L476" t="s">
        <v>1945</v>
      </c>
      <c r="M476" s="114">
        <v>1.65251143653222E-2</v>
      </c>
      <c r="N476" s="114">
        <v>4.5973645756021099E-3</v>
      </c>
      <c r="O476" s="114">
        <v>0.53350772708654404</v>
      </c>
    </row>
    <row r="477" spans="1:15" hidden="1" outlineLevel="2" x14ac:dyDescent="0.25">
      <c r="A477">
        <v>2017</v>
      </c>
      <c r="B477">
        <v>7</v>
      </c>
      <c r="C477" t="s">
        <v>861</v>
      </c>
      <c r="D477">
        <v>24510</v>
      </c>
      <c r="E477" t="s">
        <v>516</v>
      </c>
      <c r="F477" t="s">
        <v>851</v>
      </c>
      <c r="G477" t="s">
        <v>1977</v>
      </c>
      <c r="H477">
        <v>2265004035</v>
      </c>
      <c r="I477" t="s">
        <v>1990</v>
      </c>
      <c r="J477" t="s">
        <v>1943</v>
      </c>
      <c r="K477" t="s">
        <v>1944</v>
      </c>
      <c r="L477" t="s">
        <v>1988</v>
      </c>
      <c r="M477" s="114">
        <v>9.7907420422416198E-3</v>
      </c>
      <c r="N477" s="114">
        <v>0</v>
      </c>
      <c r="O477" s="114">
        <v>0</v>
      </c>
    </row>
    <row r="478" spans="1:15" hidden="1" outlineLevel="2" x14ac:dyDescent="0.25">
      <c r="A478">
        <v>2017</v>
      </c>
      <c r="B478">
        <v>7</v>
      </c>
      <c r="C478" t="s">
        <v>861</v>
      </c>
      <c r="D478">
        <v>24510</v>
      </c>
      <c r="E478" t="s">
        <v>516</v>
      </c>
      <c r="F478" t="s">
        <v>851</v>
      </c>
      <c r="G478" t="s">
        <v>1977</v>
      </c>
      <c r="H478">
        <v>2265004036</v>
      </c>
      <c r="I478" t="s">
        <v>1990</v>
      </c>
      <c r="J478" t="s">
        <v>1943</v>
      </c>
      <c r="K478" t="s">
        <v>1944</v>
      </c>
      <c r="L478" t="s">
        <v>1946</v>
      </c>
      <c r="M478" s="114">
        <v>2.8051444678567301E-4</v>
      </c>
      <c r="N478" s="114">
        <v>0</v>
      </c>
      <c r="O478" s="114">
        <v>0</v>
      </c>
    </row>
    <row r="479" spans="1:15" hidden="1" outlineLevel="2" x14ac:dyDescent="0.25">
      <c r="A479">
        <v>2017</v>
      </c>
      <c r="B479">
        <v>7</v>
      </c>
      <c r="C479" t="s">
        <v>861</v>
      </c>
      <c r="D479">
        <v>24510</v>
      </c>
      <c r="E479" t="s">
        <v>516</v>
      </c>
      <c r="F479" t="s">
        <v>851</v>
      </c>
      <c r="G479" t="s">
        <v>1977</v>
      </c>
      <c r="H479">
        <v>2265004040</v>
      </c>
      <c r="I479" t="s">
        <v>1990</v>
      </c>
      <c r="J479" t="s">
        <v>1943</v>
      </c>
      <c r="K479" t="s">
        <v>1944</v>
      </c>
      <c r="L479" t="s">
        <v>1994</v>
      </c>
      <c r="M479" s="114">
        <v>3.5637149600802297E-2</v>
      </c>
      <c r="N479" s="114">
        <v>7.1514449082315003E-3</v>
      </c>
      <c r="O479" s="114">
        <v>1.0222766101360301</v>
      </c>
    </row>
    <row r="480" spans="1:15" hidden="1" outlineLevel="2" x14ac:dyDescent="0.25">
      <c r="A480">
        <v>2017</v>
      </c>
      <c r="B480">
        <v>7</v>
      </c>
      <c r="C480" t="s">
        <v>861</v>
      </c>
      <c r="D480">
        <v>24510</v>
      </c>
      <c r="E480" t="s">
        <v>516</v>
      </c>
      <c r="F480" t="s">
        <v>851</v>
      </c>
      <c r="G480" t="s">
        <v>1977</v>
      </c>
      <c r="H480">
        <v>2265004041</v>
      </c>
      <c r="I480" t="s">
        <v>1990</v>
      </c>
      <c r="J480" t="s">
        <v>1943</v>
      </c>
      <c r="K480" t="s">
        <v>1944</v>
      </c>
      <c r="L480" t="s">
        <v>1995</v>
      </c>
      <c r="M480" s="114">
        <v>1.8104229261552999E-3</v>
      </c>
      <c r="N480" s="114">
        <v>5.4314703447744305E-4</v>
      </c>
      <c r="O480" s="114">
        <v>8.5632227361202198E-2</v>
      </c>
    </row>
    <row r="481" spans="1:15" hidden="1" outlineLevel="2" x14ac:dyDescent="0.25">
      <c r="A481">
        <v>2017</v>
      </c>
      <c r="B481">
        <v>7</v>
      </c>
      <c r="C481" t="s">
        <v>861</v>
      </c>
      <c r="D481">
        <v>24510</v>
      </c>
      <c r="E481" t="s">
        <v>516</v>
      </c>
      <c r="F481" t="s">
        <v>851</v>
      </c>
      <c r="G481" t="s">
        <v>1977</v>
      </c>
      <c r="H481">
        <v>2265004046</v>
      </c>
      <c r="I481" t="s">
        <v>1990</v>
      </c>
      <c r="J481" t="s">
        <v>1943</v>
      </c>
      <c r="K481" t="s">
        <v>1944</v>
      </c>
      <c r="L481" t="s">
        <v>1947</v>
      </c>
      <c r="M481" s="114">
        <v>2.7154351346325698E-3</v>
      </c>
      <c r="N481" s="114">
        <v>8.42978377477266E-4</v>
      </c>
      <c r="O481" s="114">
        <v>0.10145168006420099</v>
      </c>
    </row>
    <row r="482" spans="1:15" hidden="1" outlineLevel="2" x14ac:dyDescent="0.25">
      <c r="A482">
        <v>2017</v>
      </c>
      <c r="B482">
        <v>7</v>
      </c>
      <c r="C482" t="s">
        <v>861</v>
      </c>
      <c r="D482">
        <v>24510</v>
      </c>
      <c r="E482" t="s">
        <v>516</v>
      </c>
      <c r="F482" t="s">
        <v>851</v>
      </c>
      <c r="G482" t="s">
        <v>1977</v>
      </c>
      <c r="H482">
        <v>2265004051</v>
      </c>
      <c r="I482" t="s">
        <v>1990</v>
      </c>
      <c r="J482" t="s">
        <v>1943</v>
      </c>
      <c r="K482" t="s">
        <v>1944</v>
      </c>
      <c r="L482" t="s">
        <v>1996</v>
      </c>
      <c r="M482" s="114">
        <v>2.1244458938554098E-3</v>
      </c>
      <c r="N482" s="114">
        <v>3.0409573810175099E-4</v>
      </c>
      <c r="O482" s="114">
        <v>2.9467003419995301E-2</v>
      </c>
    </row>
    <row r="483" spans="1:15" hidden="1" outlineLevel="2" x14ac:dyDescent="0.25">
      <c r="A483">
        <v>2017</v>
      </c>
      <c r="B483">
        <v>7</v>
      </c>
      <c r="C483" t="s">
        <v>861</v>
      </c>
      <c r="D483">
        <v>24510</v>
      </c>
      <c r="E483" t="s">
        <v>516</v>
      </c>
      <c r="F483" t="s">
        <v>851</v>
      </c>
      <c r="G483" t="s">
        <v>1977</v>
      </c>
      <c r="H483">
        <v>2265004055</v>
      </c>
      <c r="I483" t="s">
        <v>1990</v>
      </c>
      <c r="J483" t="s">
        <v>1943</v>
      </c>
      <c r="K483" t="s">
        <v>1944</v>
      </c>
      <c r="L483" t="s">
        <v>1997</v>
      </c>
      <c r="M483" s="114">
        <v>0.38727650092914701</v>
      </c>
      <c r="N483" s="114">
        <v>9.5634475350379902E-2</v>
      </c>
      <c r="O483" s="114">
        <v>13.695987701416</v>
      </c>
    </row>
    <row r="484" spans="1:15" hidden="1" outlineLevel="2" x14ac:dyDescent="0.25">
      <c r="A484">
        <v>2017</v>
      </c>
      <c r="B484">
        <v>7</v>
      </c>
      <c r="C484" t="s">
        <v>861</v>
      </c>
      <c r="D484">
        <v>24510</v>
      </c>
      <c r="E484" t="s">
        <v>516</v>
      </c>
      <c r="F484" t="s">
        <v>851</v>
      </c>
      <c r="G484" t="s">
        <v>1977</v>
      </c>
      <c r="H484">
        <v>2265004056</v>
      </c>
      <c r="I484" t="s">
        <v>1990</v>
      </c>
      <c r="J484" t="s">
        <v>1943</v>
      </c>
      <c r="K484" t="s">
        <v>1944</v>
      </c>
      <c r="L484" t="s">
        <v>1948</v>
      </c>
      <c r="M484" s="114">
        <v>2.34826467276434E-2</v>
      </c>
      <c r="N484" s="114">
        <v>7.3806991567835203E-3</v>
      </c>
      <c r="O484" s="114">
        <v>1.16431105136871</v>
      </c>
    </row>
    <row r="485" spans="1:15" hidden="1" outlineLevel="2" x14ac:dyDescent="0.25">
      <c r="A485">
        <v>2017</v>
      </c>
      <c r="B485">
        <v>7</v>
      </c>
      <c r="C485" t="s">
        <v>861</v>
      </c>
      <c r="D485">
        <v>24510</v>
      </c>
      <c r="E485" t="s">
        <v>516</v>
      </c>
      <c r="F485" t="s">
        <v>851</v>
      </c>
      <c r="G485" t="s">
        <v>1977</v>
      </c>
      <c r="H485">
        <v>2265004066</v>
      </c>
      <c r="I485" t="s">
        <v>1990</v>
      </c>
      <c r="J485" t="s">
        <v>1943</v>
      </c>
      <c r="K485" t="s">
        <v>1944</v>
      </c>
      <c r="L485" t="s">
        <v>1949</v>
      </c>
      <c r="M485" s="114">
        <v>2.4771744579084E-3</v>
      </c>
      <c r="N485" s="114">
        <v>1.2517330469563599E-3</v>
      </c>
      <c r="O485" s="114">
        <v>0.12053819745779</v>
      </c>
    </row>
    <row r="486" spans="1:15" hidden="1" outlineLevel="2" x14ac:dyDescent="0.25">
      <c r="A486">
        <v>2017</v>
      </c>
      <c r="B486">
        <v>7</v>
      </c>
      <c r="C486" t="s">
        <v>861</v>
      </c>
      <c r="D486">
        <v>24510</v>
      </c>
      <c r="E486" t="s">
        <v>516</v>
      </c>
      <c r="F486" t="s">
        <v>851</v>
      </c>
      <c r="G486" t="s">
        <v>1977</v>
      </c>
      <c r="H486">
        <v>2265004071</v>
      </c>
      <c r="I486" t="s">
        <v>1990</v>
      </c>
      <c r="J486" t="s">
        <v>1943</v>
      </c>
      <c r="K486" t="s">
        <v>1944</v>
      </c>
      <c r="L486" t="s">
        <v>1950</v>
      </c>
      <c r="M486" s="114">
        <v>6.8416573353726307E-2</v>
      </c>
      <c r="N486" s="114">
        <v>2.3668846115469901E-2</v>
      </c>
      <c r="O486" s="114">
        <v>3.2311019897460902</v>
      </c>
    </row>
    <row r="487" spans="1:15" hidden="1" outlineLevel="2" x14ac:dyDescent="0.25">
      <c r="A487">
        <v>2017</v>
      </c>
      <c r="B487">
        <v>7</v>
      </c>
      <c r="C487" t="s">
        <v>861</v>
      </c>
      <c r="D487">
        <v>24510</v>
      </c>
      <c r="E487" t="s">
        <v>516</v>
      </c>
      <c r="F487" t="s">
        <v>851</v>
      </c>
      <c r="G487" t="s">
        <v>1977</v>
      </c>
      <c r="H487">
        <v>2265004075</v>
      </c>
      <c r="I487" t="s">
        <v>1990</v>
      </c>
      <c r="J487" t="s">
        <v>1943</v>
      </c>
      <c r="K487" t="s">
        <v>1944</v>
      </c>
      <c r="L487" t="s">
        <v>1998</v>
      </c>
      <c r="M487" s="114">
        <v>1.8608100495384899E-2</v>
      </c>
      <c r="N487" s="114">
        <v>3.9351668674498796E-3</v>
      </c>
      <c r="O487" s="114">
        <v>0.41238759458065</v>
      </c>
    </row>
    <row r="488" spans="1:15" hidden="1" outlineLevel="2" x14ac:dyDescent="0.25">
      <c r="A488">
        <v>2017</v>
      </c>
      <c r="B488">
        <v>7</v>
      </c>
      <c r="C488" t="s">
        <v>861</v>
      </c>
      <c r="D488">
        <v>24510</v>
      </c>
      <c r="E488" t="s">
        <v>516</v>
      </c>
      <c r="F488" t="s">
        <v>851</v>
      </c>
      <c r="G488" t="s">
        <v>1977</v>
      </c>
      <c r="H488">
        <v>2265004076</v>
      </c>
      <c r="I488" t="s">
        <v>1990</v>
      </c>
      <c r="J488" t="s">
        <v>1943</v>
      </c>
      <c r="K488" t="s">
        <v>1944</v>
      </c>
      <c r="L488" t="s">
        <v>1951</v>
      </c>
      <c r="M488" s="114">
        <v>4.30649189507903E-3</v>
      </c>
      <c r="N488" s="114">
        <v>9.3186031153891203E-4</v>
      </c>
      <c r="O488" s="114">
        <v>9.7768874838948194E-2</v>
      </c>
    </row>
    <row r="489" spans="1:15" hidden="1" outlineLevel="2" x14ac:dyDescent="0.25">
      <c r="A489">
        <v>2017</v>
      </c>
      <c r="B489">
        <v>7</v>
      </c>
      <c r="C489" t="s">
        <v>861</v>
      </c>
      <c r="D489">
        <v>24510</v>
      </c>
      <c r="E489" t="s">
        <v>516</v>
      </c>
      <c r="F489" t="s">
        <v>851</v>
      </c>
      <c r="G489" t="s">
        <v>1977</v>
      </c>
      <c r="H489">
        <v>2265006005</v>
      </c>
      <c r="I489" t="s">
        <v>1990</v>
      </c>
      <c r="J489" t="s">
        <v>1963</v>
      </c>
      <c r="K489" t="s">
        <v>1964</v>
      </c>
      <c r="L489" t="s">
        <v>1274</v>
      </c>
      <c r="M489" s="114">
        <v>0.111352122185053</v>
      </c>
      <c r="N489" s="114">
        <v>2.90425531566143E-2</v>
      </c>
      <c r="O489" s="114">
        <v>3.8335117697715799</v>
      </c>
    </row>
    <row r="490" spans="1:15" hidden="1" outlineLevel="2" x14ac:dyDescent="0.25">
      <c r="A490">
        <v>2017</v>
      </c>
      <c r="B490">
        <v>7</v>
      </c>
      <c r="C490" t="s">
        <v>861</v>
      </c>
      <c r="D490">
        <v>24510</v>
      </c>
      <c r="E490" t="s">
        <v>516</v>
      </c>
      <c r="F490" t="s">
        <v>851</v>
      </c>
      <c r="G490" t="s">
        <v>1977</v>
      </c>
      <c r="H490">
        <v>2265006010</v>
      </c>
      <c r="I490" t="s">
        <v>1990</v>
      </c>
      <c r="J490" t="s">
        <v>1963</v>
      </c>
      <c r="K490" t="s">
        <v>1964</v>
      </c>
      <c r="L490" t="s">
        <v>1965</v>
      </c>
      <c r="M490" s="114">
        <v>2.40764881509676E-2</v>
      </c>
      <c r="N490" s="114">
        <v>7.56435701623559E-3</v>
      </c>
      <c r="O490" s="114">
        <v>0.75169517099857297</v>
      </c>
    </row>
    <row r="491" spans="1:15" hidden="1" outlineLevel="2" x14ac:dyDescent="0.25">
      <c r="A491">
        <v>2017</v>
      </c>
      <c r="B491">
        <v>7</v>
      </c>
      <c r="C491" t="s">
        <v>861</v>
      </c>
      <c r="D491">
        <v>24510</v>
      </c>
      <c r="E491" t="s">
        <v>516</v>
      </c>
      <c r="F491" t="s">
        <v>851</v>
      </c>
      <c r="G491" t="s">
        <v>1977</v>
      </c>
      <c r="H491">
        <v>2265006015</v>
      </c>
      <c r="I491" t="s">
        <v>1990</v>
      </c>
      <c r="J491" t="s">
        <v>1963</v>
      </c>
      <c r="K491" t="s">
        <v>1964</v>
      </c>
      <c r="L491" t="s">
        <v>1966</v>
      </c>
      <c r="M491" s="114">
        <v>9.9051552651871991E-3</v>
      </c>
      <c r="N491" s="114">
        <v>3.7580490461550701E-3</v>
      </c>
      <c r="O491" s="114">
        <v>0.35881518572568899</v>
      </c>
    </row>
    <row r="492" spans="1:15" hidden="1" outlineLevel="2" x14ac:dyDescent="0.25">
      <c r="A492">
        <v>2017</v>
      </c>
      <c r="B492">
        <v>7</v>
      </c>
      <c r="C492" t="s">
        <v>861</v>
      </c>
      <c r="D492">
        <v>24510</v>
      </c>
      <c r="E492" t="s">
        <v>516</v>
      </c>
      <c r="F492" t="s">
        <v>851</v>
      </c>
      <c r="G492" t="s">
        <v>1977</v>
      </c>
      <c r="H492">
        <v>2265006025</v>
      </c>
      <c r="I492" t="s">
        <v>1990</v>
      </c>
      <c r="J492" t="s">
        <v>1963</v>
      </c>
      <c r="K492" t="s">
        <v>1964</v>
      </c>
      <c r="L492" t="s">
        <v>1967</v>
      </c>
      <c r="M492" s="114">
        <v>2.2537085372277901E-2</v>
      </c>
      <c r="N492" s="114">
        <v>7.65143416356295E-3</v>
      </c>
      <c r="O492" s="114">
        <v>0.98470616340637196</v>
      </c>
    </row>
    <row r="493" spans="1:15" hidden="1" outlineLevel="2" x14ac:dyDescent="0.25">
      <c r="A493">
        <v>2017</v>
      </c>
      <c r="B493">
        <v>7</v>
      </c>
      <c r="C493" t="s">
        <v>861</v>
      </c>
      <c r="D493">
        <v>24510</v>
      </c>
      <c r="E493" t="s">
        <v>516</v>
      </c>
      <c r="F493" t="s">
        <v>851</v>
      </c>
      <c r="G493" t="s">
        <v>1977</v>
      </c>
      <c r="H493">
        <v>2265006030</v>
      </c>
      <c r="I493" t="s">
        <v>1990</v>
      </c>
      <c r="J493" t="s">
        <v>1963</v>
      </c>
      <c r="K493" t="s">
        <v>1964</v>
      </c>
      <c r="L493" t="s">
        <v>1968</v>
      </c>
      <c r="M493" s="114">
        <v>4.65844174251515E-2</v>
      </c>
      <c r="N493" s="114">
        <v>1.1572916759178001E-2</v>
      </c>
      <c r="O493" s="114">
        <v>1.5118992328643801</v>
      </c>
    </row>
    <row r="494" spans="1:15" hidden="1" outlineLevel="2" x14ac:dyDescent="0.25">
      <c r="A494">
        <v>2017</v>
      </c>
      <c r="B494">
        <v>7</v>
      </c>
      <c r="C494" t="s">
        <v>861</v>
      </c>
      <c r="D494">
        <v>24510</v>
      </c>
      <c r="E494" t="s">
        <v>516</v>
      </c>
      <c r="F494" t="s">
        <v>851</v>
      </c>
      <c r="G494" t="s">
        <v>1977</v>
      </c>
      <c r="H494">
        <v>2265006035</v>
      </c>
      <c r="I494" t="s">
        <v>1990</v>
      </c>
      <c r="J494" t="s">
        <v>1963</v>
      </c>
      <c r="K494" t="s">
        <v>1964</v>
      </c>
      <c r="L494" t="s">
        <v>1969</v>
      </c>
      <c r="M494" s="114">
        <v>1.6209583753692401E-3</v>
      </c>
      <c r="N494" s="114">
        <v>5.3751634550280902E-4</v>
      </c>
      <c r="O494" s="114">
        <v>7.7006123028695597E-2</v>
      </c>
    </row>
    <row r="495" spans="1:15" hidden="1" outlineLevel="2" x14ac:dyDescent="0.25">
      <c r="A495">
        <v>2017</v>
      </c>
      <c r="B495">
        <v>7</v>
      </c>
      <c r="C495" t="s">
        <v>861</v>
      </c>
      <c r="D495">
        <v>24510</v>
      </c>
      <c r="E495" t="s">
        <v>516</v>
      </c>
      <c r="F495" t="s">
        <v>851</v>
      </c>
      <c r="G495" t="s">
        <v>1977</v>
      </c>
      <c r="H495">
        <v>2265010010</v>
      </c>
      <c r="I495" t="s">
        <v>1990</v>
      </c>
      <c r="J495" t="s">
        <v>1941</v>
      </c>
      <c r="K495" t="s">
        <v>696</v>
      </c>
      <c r="L495" t="s">
        <v>2009</v>
      </c>
      <c r="M495" s="114">
        <v>1.8098549618628099E-4</v>
      </c>
      <c r="N495" s="114">
        <v>6.5464053477626294E-5</v>
      </c>
      <c r="O495" s="114">
        <v>9.7630955278873392E-3</v>
      </c>
    </row>
    <row r="496" spans="1:15" hidden="1" outlineLevel="2" x14ac:dyDescent="0.25">
      <c r="A496">
        <v>2017</v>
      </c>
      <c r="B496">
        <v>7</v>
      </c>
      <c r="C496" t="s">
        <v>861</v>
      </c>
      <c r="D496">
        <v>24510</v>
      </c>
      <c r="E496" t="s">
        <v>516</v>
      </c>
      <c r="F496" t="s">
        <v>851</v>
      </c>
      <c r="G496" t="s">
        <v>1977</v>
      </c>
      <c r="H496">
        <v>2282005010</v>
      </c>
      <c r="I496" t="s">
        <v>698</v>
      </c>
      <c r="J496" t="s">
        <v>1972</v>
      </c>
      <c r="K496" t="s">
        <v>1972</v>
      </c>
      <c r="L496" t="s">
        <v>1974</v>
      </c>
      <c r="M496" s="114">
        <v>0.36619052944297398</v>
      </c>
      <c r="N496" s="114">
        <v>5.7095487602055101E-2</v>
      </c>
      <c r="O496" s="114">
        <v>1.04677870869637</v>
      </c>
    </row>
    <row r="497" spans="1:15" hidden="1" outlineLevel="2" x14ac:dyDescent="0.25">
      <c r="A497">
        <v>2017</v>
      </c>
      <c r="B497">
        <v>7</v>
      </c>
      <c r="C497" t="s">
        <v>861</v>
      </c>
      <c r="D497">
        <v>24510</v>
      </c>
      <c r="E497" t="s">
        <v>516</v>
      </c>
      <c r="F497" t="s">
        <v>851</v>
      </c>
      <c r="G497" t="s">
        <v>1977</v>
      </c>
      <c r="H497">
        <v>2282005015</v>
      </c>
      <c r="I497" t="s">
        <v>698</v>
      </c>
      <c r="J497" t="s">
        <v>1972</v>
      </c>
      <c r="K497" t="s">
        <v>1972</v>
      </c>
      <c r="L497" t="s">
        <v>2000</v>
      </c>
      <c r="M497" s="114">
        <v>6.6130298720963807E-2</v>
      </c>
      <c r="N497" s="114">
        <v>2.54671303555369E-2</v>
      </c>
      <c r="O497" s="114">
        <v>0.50079078972339597</v>
      </c>
    </row>
    <row r="498" spans="1:15" hidden="1" outlineLevel="2" x14ac:dyDescent="0.25">
      <c r="A498">
        <v>2017</v>
      </c>
      <c r="B498">
        <v>7</v>
      </c>
      <c r="C498" t="s">
        <v>861</v>
      </c>
      <c r="D498">
        <v>24510</v>
      </c>
      <c r="E498" t="s">
        <v>516</v>
      </c>
      <c r="F498" t="s">
        <v>851</v>
      </c>
      <c r="G498" t="s">
        <v>1977</v>
      </c>
      <c r="H498">
        <v>2282010005</v>
      </c>
      <c r="I498" t="s">
        <v>698</v>
      </c>
      <c r="J498" t="s">
        <v>1972</v>
      </c>
      <c r="K498" t="s">
        <v>1972</v>
      </c>
      <c r="L498" t="s">
        <v>1973</v>
      </c>
      <c r="M498" s="114">
        <v>2.91490774228578E-2</v>
      </c>
      <c r="N498" s="114">
        <v>3.4865860827267198E-2</v>
      </c>
      <c r="O498" s="114">
        <v>0.44492603093385702</v>
      </c>
    </row>
    <row r="499" spans="1:15" hidden="1" outlineLevel="2" x14ac:dyDescent="0.25">
      <c r="A499">
        <v>2017</v>
      </c>
      <c r="B499">
        <v>7</v>
      </c>
      <c r="C499" t="s">
        <v>861</v>
      </c>
      <c r="D499">
        <v>24510</v>
      </c>
      <c r="E499" t="s">
        <v>516</v>
      </c>
      <c r="F499" t="s">
        <v>851</v>
      </c>
      <c r="G499" t="s">
        <v>1977</v>
      </c>
      <c r="H499">
        <v>2285004015</v>
      </c>
      <c r="I499" t="s">
        <v>1975</v>
      </c>
      <c r="J499" t="s">
        <v>1976</v>
      </c>
      <c r="K499" t="s">
        <v>1976</v>
      </c>
      <c r="L499" t="s">
        <v>1976</v>
      </c>
      <c r="M499" s="114">
        <v>1.04020387563963E-4</v>
      </c>
      <c r="N499" s="114">
        <v>3.3813806567195597E-5</v>
      </c>
      <c r="O499" s="114">
        <v>4.6266570570878702E-3</v>
      </c>
    </row>
    <row r="500" spans="1:15" hidden="1" outlineLevel="2" x14ac:dyDescent="0.25">
      <c r="A500">
        <v>2017</v>
      </c>
      <c r="B500">
        <v>7</v>
      </c>
      <c r="C500" t="s">
        <v>861</v>
      </c>
      <c r="D500">
        <v>24510</v>
      </c>
      <c r="E500" t="s">
        <v>516</v>
      </c>
      <c r="F500" t="s">
        <v>851</v>
      </c>
      <c r="G500" t="s">
        <v>2001</v>
      </c>
      <c r="H500">
        <v>2267003010</v>
      </c>
      <c r="I500" t="s">
        <v>2002</v>
      </c>
      <c r="J500" t="s">
        <v>1941</v>
      </c>
      <c r="K500" t="s">
        <v>2003</v>
      </c>
      <c r="L500" t="s">
        <v>1277</v>
      </c>
      <c r="M500" s="114">
        <v>8.3522979548433796E-4</v>
      </c>
      <c r="N500" s="114">
        <v>3.8954199990257599E-3</v>
      </c>
      <c r="O500" s="114">
        <v>2.13799411430955E-2</v>
      </c>
    </row>
    <row r="501" spans="1:15" hidden="1" outlineLevel="2" x14ac:dyDescent="0.25">
      <c r="A501">
        <v>2017</v>
      </c>
      <c r="B501">
        <v>7</v>
      </c>
      <c r="C501" t="s">
        <v>861</v>
      </c>
      <c r="D501">
        <v>24510</v>
      </c>
      <c r="E501" t="s">
        <v>516</v>
      </c>
      <c r="F501" t="s">
        <v>851</v>
      </c>
      <c r="G501" t="s">
        <v>2001</v>
      </c>
      <c r="H501">
        <v>2267003020</v>
      </c>
      <c r="I501" t="s">
        <v>2002</v>
      </c>
      <c r="J501" t="s">
        <v>1941</v>
      </c>
      <c r="K501" t="s">
        <v>2003</v>
      </c>
      <c r="L501" t="s">
        <v>1275</v>
      </c>
      <c r="M501" s="114">
        <v>1.66049288091017E-2</v>
      </c>
      <c r="N501" s="114">
        <v>0.11216601729393</v>
      </c>
      <c r="O501" s="114">
        <v>0.67767301201820396</v>
      </c>
    </row>
    <row r="502" spans="1:15" hidden="1" outlineLevel="2" x14ac:dyDescent="0.25">
      <c r="A502">
        <v>2017</v>
      </c>
      <c r="B502">
        <v>7</v>
      </c>
      <c r="C502" t="s">
        <v>861</v>
      </c>
      <c r="D502">
        <v>24510</v>
      </c>
      <c r="E502" t="s">
        <v>516</v>
      </c>
      <c r="F502" t="s">
        <v>851</v>
      </c>
      <c r="G502" t="s">
        <v>2001</v>
      </c>
      <c r="H502">
        <v>2267003030</v>
      </c>
      <c r="I502" t="s">
        <v>2002</v>
      </c>
      <c r="J502" t="s">
        <v>1941</v>
      </c>
      <c r="K502" t="s">
        <v>2003</v>
      </c>
      <c r="L502" t="s">
        <v>1273</v>
      </c>
      <c r="M502" s="114">
        <v>9.8857467065727205E-5</v>
      </c>
      <c r="N502" s="114">
        <v>7.4165400292258699E-4</v>
      </c>
      <c r="O502" s="114">
        <v>4.1784921195358003E-3</v>
      </c>
    </row>
    <row r="503" spans="1:15" hidden="1" outlineLevel="2" x14ac:dyDescent="0.25">
      <c r="A503">
        <v>2017</v>
      </c>
      <c r="B503">
        <v>7</v>
      </c>
      <c r="C503" t="s">
        <v>861</v>
      </c>
      <c r="D503">
        <v>24510</v>
      </c>
      <c r="E503" t="s">
        <v>516</v>
      </c>
      <c r="F503" t="s">
        <v>851</v>
      </c>
      <c r="G503" t="s">
        <v>2001</v>
      </c>
      <c r="H503">
        <v>2267003040</v>
      </c>
      <c r="I503" t="s">
        <v>2002</v>
      </c>
      <c r="J503" t="s">
        <v>1941</v>
      </c>
      <c r="K503" t="s">
        <v>2003</v>
      </c>
      <c r="L503" t="s">
        <v>1276</v>
      </c>
      <c r="M503" s="114">
        <v>3.30697813950565E-5</v>
      </c>
      <c r="N503" s="114">
        <v>2.4055514586507299E-4</v>
      </c>
      <c r="O503" s="114">
        <v>1.41585685196333E-3</v>
      </c>
    </row>
    <row r="504" spans="1:15" hidden="1" outlineLevel="2" x14ac:dyDescent="0.25">
      <c r="A504">
        <v>2017</v>
      </c>
      <c r="B504">
        <v>7</v>
      </c>
      <c r="C504" t="s">
        <v>861</v>
      </c>
      <c r="D504">
        <v>24510</v>
      </c>
      <c r="E504" t="s">
        <v>516</v>
      </c>
      <c r="F504" t="s">
        <v>851</v>
      </c>
      <c r="G504" t="s">
        <v>2001</v>
      </c>
      <c r="H504">
        <v>2267003050</v>
      </c>
      <c r="I504" t="s">
        <v>2002</v>
      </c>
      <c r="J504" t="s">
        <v>1941</v>
      </c>
      <c r="K504" t="s">
        <v>2003</v>
      </c>
      <c r="L504" t="s">
        <v>1280</v>
      </c>
      <c r="M504" s="114">
        <v>3.5310299494994999E-5</v>
      </c>
      <c r="N504" s="114">
        <v>1.6663583664922E-4</v>
      </c>
      <c r="O504" s="114">
        <v>1.03182267048396E-3</v>
      </c>
    </row>
    <row r="505" spans="1:15" hidden="1" outlineLevel="2" x14ac:dyDescent="0.25">
      <c r="A505">
        <v>2017</v>
      </c>
      <c r="B505">
        <v>7</v>
      </c>
      <c r="C505" t="s">
        <v>861</v>
      </c>
      <c r="D505">
        <v>24510</v>
      </c>
      <c r="E505" t="s">
        <v>516</v>
      </c>
      <c r="F505" t="s">
        <v>851</v>
      </c>
      <c r="G505" t="s">
        <v>2001</v>
      </c>
      <c r="H505">
        <v>2267003070</v>
      </c>
      <c r="I505" t="s">
        <v>2002</v>
      </c>
      <c r="J505" t="s">
        <v>1941</v>
      </c>
      <c r="K505" t="s">
        <v>2003</v>
      </c>
      <c r="L505" t="s">
        <v>1272</v>
      </c>
      <c r="M505" s="114">
        <v>4.9562357162358199E-5</v>
      </c>
      <c r="N505" s="114">
        <v>4.16762428358197E-4</v>
      </c>
      <c r="O505" s="114">
        <v>2.1518294815905401E-3</v>
      </c>
    </row>
    <row r="506" spans="1:15" hidden="1" outlineLevel="2" x14ac:dyDescent="0.25">
      <c r="A506">
        <v>2017</v>
      </c>
      <c r="B506">
        <v>7</v>
      </c>
      <c r="C506" t="s">
        <v>861</v>
      </c>
      <c r="D506">
        <v>24510</v>
      </c>
      <c r="E506" t="s">
        <v>516</v>
      </c>
      <c r="F506" t="s">
        <v>851</v>
      </c>
      <c r="G506" t="s">
        <v>2001</v>
      </c>
      <c r="H506">
        <v>2267004066</v>
      </c>
      <c r="I506" t="s">
        <v>2002</v>
      </c>
      <c r="J506" t="s">
        <v>1943</v>
      </c>
      <c r="K506" t="s">
        <v>2003</v>
      </c>
      <c r="L506" t="s">
        <v>1949</v>
      </c>
      <c r="M506" s="114">
        <v>7.0766576925507306E-5</v>
      </c>
      <c r="N506" s="114">
        <v>4.9186631804332105E-4</v>
      </c>
      <c r="O506" s="114">
        <v>2.9774023569188999E-3</v>
      </c>
    </row>
    <row r="507" spans="1:15" hidden="1" outlineLevel="2" x14ac:dyDescent="0.25">
      <c r="A507">
        <v>2017</v>
      </c>
      <c r="B507">
        <v>7</v>
      </c>
      <c r="C507" t="s">
        <v>861</v>
      </c>
      <c r="D507">
        <v>24510</v>
      </c>
      <c r="E507" t="s">
        <v>516</v>
      </c>
      <c r="F507" t="s">
        <v>851</v>
      </c>
      <c r="G507" t="s">
        <v>2001</v>
      </c>
      <c r="H507">
        <v>2267006005</v>
      </c>
      <c r="I507" t="s">
        <v>2002</v>
      </c>
      <c r="J507" t="s">
        <v>1963</v>
      </c>
      <c r="K507" t="s">
        <v>2003</v>
      </c>
      <c r="L507" t="s">
        <v>1274</v>
      </c>
      <c r="M507" s="114">
        <v>2.5716087911860099E-3</v>
      </c>
      <c r="N507" s="114">
        <v>1.5171948121860601E-2</v>
      </c>
      <c r="O507" s="114">
        <v>5.3720369003713103E-2</v>
      </c>
    </row>
    <row r="508" spans="1:15" hidden="1" outlineLevel="2" x14ac:dyDescent="0.25">
      <c r="A508">
        <v>2017</v>
      </c>
      <c r="B508">
        <v>7</v>
      </c>
      <c r="C508" t="s">
        <v>861</v>
      </c>
      <c r="D508">
        <v>24510</v>
      </c>
      <c r="E508" t="s">
        <v>516</v>
      </c>
      <c r="F508" t="s">
        <v>851</v>
      </c>
      <c r="G508" t="s">
        <v>2001</v>
      </c>
      <c r="H508">
        <v>2267006010</v>
      </c>
      <c r="I508" t="s">
        <v>2002</v>
      </c>
      <c r="J508" t="s">
        <v>1963</v>
      </c>
      <c r="K508" t="s">
        <v>2003</v>
      </c>
      <c r="L508" t="s">
        <v>1965</v>
      </c>
      <c r="M508" s="114">
        <v>3.02591692161513E-4</v>
      </c>
      <c r="N508" s="114">
        <v>1.86527371988632E-3</v>
      </c>
      <c r="O508" s="114">
        <v>7.7338676201179598E-3</v>
      </c>
    </row>
    <row r="509" spans="1:15" hidden="1" outlineLevel="2" x14ac:dyDescent="0.25">
      <c r="A509">
        <v>2017</v>
      </c>
      <c r="B509">
        <v>7</v>
      </c>
      <c r="C509" t="s">
        <v>861</v>
      </c>
      <c r="D509">
        <v>24510</v>
      </c>
      <c r="E509" t="s">
        <v>516</v>
      </c>
      <c r="F509" t="s">
        <v>851</v>
      </c>
      <c r="G509" t="s">
        <v>2001</v>
      </c>
      <c r="H509">
        <v>2267006015</v>
      </c>
      <c r="I509" t="s">
        <v>2002</v>
      </c>
      <c r="J509" t="s">
        <v>1963</v>
      </c>
      <c r="K509" t="s">
        <v>2003</v>
      </c>
      <c r="L509" t="s">
        <v>1966</v>
      </c>
      <c r="M509" s="114">
        <v>1.57773955834273E-4</v>
      </c>
      <c r="N509" s="114">
        <v>1.10384519211948E-3</v>
      </c>
      <c r="O509" s="114">
        <v>6.0921439435332996E-3</v>
      </c>
    </row>
    <row r="510" spans="1:15" hidden="1" outlineLevel="2" x14ac:dyDescent="0.25">
      <c r="A510">
        <v>2017</v>
      </c>
      <c r="B510">
        <v>7</v>
      </c>
      <c r="C510" t="s">
        <v>861</v>
      </c>
      <c r="D510">
        <v>24510</v>
      </c>
      <c r="E510" t="s">
        <v>516</v>
      </c>
      <c r="F510" t="s">
        <v>851</v>
      </c>
      <c r="G510" t="s">
        <v>2001</v>
      </c>
      <c r="H510">
        <v>2267006025</v>
      </c>
      <c r="I510" t="s">
        <v>2002</v>
      </c>
      <c r="J510" t="s">
        <v>1963</v>
      </c>
      <c r="K510" t="s">
        <v>2003</v>
      </c>
      <c r="L510" t="s">
        <v>1967</v>
      </c>
      <c r="M510" s="114">
        <v>2.6119393123735801E-4</v>
      </c>
      <c r="N510" s="114">
        <v>1.4243852929212201E-3</v>
      </c>
      <c r="O510" s="114">
        <v>8.9067108929157292E-3</v>
      </c>
    </row>
    <row r="511" spans="1:15" hidden="1" outlineLevel="2" x14ac:dyDescent="0.25">
      <c r="A511">
        <v>2017</v>
      </c>
      <c r="B511">
        <v>7</v>
      </c>
      <c r="C511" t="s">
        <v>861</v>
      </c>
      <c r="D511">
        <v>24510</v>
      </c>
      <c r="E511" t="s">
        <v>516</v>
      </c>
      <c r="F511" t="s">
        <v>851</v>
      </c>
      <c r="G511" t="s">
        <v>2001</v>
      </c>
      <c r="H511">
        <v>2267006030</v>
      </c>
      <c r="I511" t="s">
        <v>2002</v>
      </c>
      <c r="J511" t="s">
        <v>1963</v>
      </c>
      <c r="K511" t="s">
        <v>2003</v>
      </c>
      <c r="L511" t="s">
        <v>1968</v>
      </c>
      <c r="M511" s="114">
        <v>9.0415259421661193E-6</v>
      </c>
      <c r="N511" s="114">
        <v>4.1768025766941698E-5</v>
      </c>
      <c r="O511" s="114">
        <v>2.39628981944406E-4</v>
      </c>
    </row>
    <row r="512" spans="1:15" hidden="1" outlineLevel="2" x14ac:dyDescent="0.25">
      <c r="A512">
        <v>2017</v>
      </c>
      <c r="B512">
        <v>7</v>
      </c>
      <c r="C512" t="s">
        <v>861</v>
      </c>
      <c r="D512">
        <v>24510</v>
      </c>
      <c r="E512" t="s">
        <v>516</v>
      </c>
      <c r="F512" t="s">
        <v>851</v>
      </c>
      <c r="G512" t="s">
        <v>2001</v>
      </c>
      <c r="H512">
        <v>2267006035</v>
      </c>
      <c r="I512" t="s">
        <v>2002</v>
      </c>
      <c r="J512" t="s">
        <v>1963</v>
      </c>
      <c r="K512" t="s">
        <v>2003</v>
      </c>
      <c r="L512" t="s">
        <v>1969</v>
      </c>
      <c r="M512" s="114">
        <v>2.1432760952677701E-6</v>
      </c>
      <c r="N512" s="114">
        <v>1.5324795640481201E-5</v>
      </c>
      <c r="O512" s="114">
        <v>8.2505393947940306E-5</v>
      </c>
    </row>
    <row r="513" spans="1:15" hidden="1" outlineLevel="2" x14ac:dyDescent="0.25">
      <c r="A513">
        <v>2017</v>
      </c>
      <c r="B513">
        <v>7</v>
      </c>
      <c r="C513" t="s">
        <v>861</v>
      </c>
      <c r="D513">
        <v>24510</v>
      </c>
      <c r="E513" t="s">
        <v>516</v>
      </c>
      <c r="F513" t="s">
        <v>851</v>
      </c>
      <c r="G513" t="s">
        <v>2001</v>
      </c>
      <c r="H513">
        <v>2268003020</v>
      </c>
      <c r="I513" t="s">
        <v>2004</v>
      </c>
      <c r="J513" t="s">
        <v>1941</v>
      </c>
      <c r="K513" t="s">
        <v>2005</v>
      </c>
      <c r="L513" t="s">
        <v>1275</v>
      </c>
      <c r="M513" s="114">
        <v>4.7850231312622799E-3</v>
      </c>
      <c r="N513" s="114">
        <v>9.0268205385655199E-3</v>
      </c>
      <c r="O513" s="114">
        <v>5.2670109085738701E-2</v>
      </c>
    </row>
    <row r="514" spans="1:15" hidden="1" outlineLevel="2" x14ac:dyDescent="0.25">
      <c r="A514">
        <v>2017</v>
      </c>
      <c r="B514">
        <v>7</v>
      </c>
      <c r="C514" t="s">
        <v>861</v>
      </c>
      <c r="D514">
        <v>24510</v>
      </c>
      <c r="E514" t="s">
        <v>516</v>
      </c>
      <c r="F514" t="s">
        <v>851</v>
      </c>
      <c r="G514" t="s">
        <v>2001</v>
      </c>
      <c r="H514">
        <v>2268003030</v>
      </c>
      <c r="I514" t="s">
        <v>2004</v>
      </c>
      <c r="J514" t="s">
        <v>1941</v>
      </c>
      <c r="K514" t="s">
        <v>2005</v>
      </c>
      <c r="L514" t="s">
        <v>1273</v>
      </c>
      <c r="M514" s="114">
        <v>3.8859149338321703E-6</v>
      </c>
      <c r="N514" s="114">
        <v>7.4584636422514399E-6</v>
      </c>
      <c r="O514" s="114">
        <v>4.3471824938023901E-5</v>
      </c>
    </row>
    <row r="515" spans="1:15" hidden="1" outlineLevel="2" x14ac:dyDescent="0.25">
      <c r="A515">
        <v>2017</v>
      </c>
      <c r="B515">
        <v>7</v>
      </c>
      <c r="C515" t="s">
        <v>861</v>
      </c>
      <c r="D515">
        <v>24510</v>
      </c>
      <c r="E515" t="s">
        <v>516</v>
      </c>
      <c r="F515" t="s">
        <v>851</v>
      </c>
      <c r="G515" t="s">
        <v>2001</v>
      </c>
      <c r="H515">
        <v>2268003040</v>
      </c>
      <c r="I515" t="s">
        <v>2004</v>
      </c>
      <c r="J515" t="s">
        <v>1941</v>
      </c>
      <c r="K515" t="s">
        <v>2005</v>
      </c>
      <c r="L515" t="s">
        <v>1276</v>
      </c>
      <c r="M515" s="114">
        <v>1.9527734487212498E-6</v>
      </c>
      <c r="N515" s="114">
        <v>3.88288947306137E-6</v>
      </c>
      <c r="O515" s="114">
        <v>2.2383492705557701E-5</v>
      </c>
    </row>
    <row r="516" spans="1:15" hidden="1" outlineLevel="2" x14ac:dyDescent="0.25">
      <c r="A516">
        <v>2017</v>
      </c>
      <c r="B516">
        <v>7</v>
      </c>
      <c r="C516" t="s">
        <v>861</v>
      </c>
      <c r="D516">
        <v>24510</v>
      </c>
      <c r="E516" t="s">
        <v>516</v>
      </c>
      <c r="F516" t="s">
        <v>851</v>
      </c>
      <c r="G516" t="s">
        <v>2001</v>
      </c>
      <c r="H516">
        <v>2268003060</v>
      </c>
      <c r="I516" t="s">
        <v>2004</v>
      </c>
      <c r="J516" t="s">
        <v>1941</v>
      </c>
      <c r="K516" t="s">
        <v>2005</v>
      </c>
      <c r="L516" t="s">
        <v>1942</v>
      </c>
      <c r="M516" s="114">
        <v>1.5652599927307199E-5</v>
      </c>
      <c r="N516" s="114">
        <v>2.9520803764171399E-5</v>
      </c>
      <c r="O516" s="114">
        <v>1.6022304771468E-4</v>
      </c>
    </row>
    <row r="517" spans="1:15" hidden="1" outlineLevel="2" x14ac:dyDescent="0.25">
      <c r="A517">
        <v>2017</v>
      </c>
      <c r="B517">
        <v>7</v>
      </c>
      <c r="C517" t="s">
        <v>861</v>
      </c>
      <c r="D517">
        <v>24510</v>
      </c>
      <c r="E517" t="s">
        <v>516</v>
      </c>
      <c r="F517" t="s">
        <v>851</v>
      </c>
      <c r="G517" t="s">
        <v>2001</v>
      </c>
      <c r="H517">
        <v>2268003070</v>
      </c>
      <c r="I517" t="s">
        <v>2004</v>
      </c>
      <c r="J517" t="s">
        <v>1941</v>
      </c>
      <c r="K517" t="s">
        <v>2005</v>
      </c>
      <c r="L517" t="s">
        <v>1272</v>
      </c>
      <c r="M517" s="114">
        <v>1.7874216609925501E-5</v>
      </c>
      <c r="N517" s="114">
        <v>4.1372595660504899E-5</v>
      </c>
      <c r="O517" s="114">
        <v>2.0399594359332701E-4</v>
      </c>
    </row>
    <row r="518" spans="1:15" hidden="1" outlineLevel="2" x14ac:dyDescent="0.25">
      <c r="A518">
        <v>2017</v>
      </c>
      <c r="B518">
        <v>7</v>
      </c>
      <c r="C518" t="s">
        <v>861</v>
      </c>
      <c r="D518">
        <v>24510</v>
      </c>
      <c r="E518" t="s">
        <v>516</v>
      </c>
      <c r="F518" t="s">
        <v>851</v>
      </c>
      <c r="G518" t="s">
        <v>2001</v>
      </c>
      <c r="H518">
        <v>2268006005</v>
      </c>
      <c r="I518" t="s">
        <v>2004</v>
      </c>
      <c r="J518" t="s">
        <v>1963</v>
      </c>
      <c r="K518" t="s">
        <v>2005</v>
      </c>
      <c r="L518" t="s">
        <v>1274</v>
      </c>
      <c r="M518" s="114">
        <v>3.6229079123586399E-3</v>
      </c>
      <c r="N518" s="114">
        <v>6.0015080962330103E-3</v>
      </c>
      <c r="O518" s="114">
        <v>2.0712408702820501E-2</v>
      </c>
    </row>
    <row r="519" spans="1:15" hidden="1" outlineLevel="2" x14ac:dyDescent="0.25">
      <c r="A519">
        <v>2017</v>
      </c>
      <c r="B519">
        <v>7</v>
      </c>
      <c r="C519" t="s">
        <v>861</v>
      </c>
      <c r="D519">
        <v>24510</v>
      </c>
      <c r="E519" t="s">
        <v>516</v>
      </c>
      <c r="F519" t="s">
        <v>851</v>
      </c>
      <c r="G519" t="s">
        <v>2001</v>
      </c>
      <c r="H519">
        <v>2268006010</v>
      </c>
      <c r="I519" t="s">
        <v>2004</v>
      </c>
      <c r="J519" t="s">
        <v>1963</v>
      </c>
      <c r="K519" t="s">
        <v>2005</v>
      </c>
      <c r="L519" t="s">
        <v>1965</v>
      </c>
      <c r="M519" s="114">
        <v>1.0955624929920301E-4</v>
      </c>
      <c r="N519" s="114">
        <v>1.8551071843830901E-4</v>
      </c>
      <c r="O519" s="114">
        <v>7.2839211497921497E-4</v>
      </c>
    </row>
    <row r="520" spans="1:15" hidden="1" outlineLevel="2" x14ac:dyDescent="0.25">
      <c r="A520">
        <v>2017</v>
      </c>
      <c r="B520">
        <v>7</v>
      </c>
      <c r="C520" t="s">
        <v>861</v>
      </c>
      <c r="D520">
        <v>24510</v>
      </c>
      <c r="E520" t="s">
        <v>516</v>
      </c>
      <c r="F520" t="s">
        <v>851</v>
      </c>
      <c r="G520" t="s">
        <v>2001</v>
      </c>
      <c r="H520">
        <v>2268006015</v>
      </c>
      <c r="I520" t="s">
        <v>2004</v>
      </c>
      <c r="J520" t="s">
        <v>1963</v>
      </c>
      <c r="K520" t="s">
        <v>2005</v>
      </c>
      <c r="L520" t="s">
        <v>1966</v>
      </c>
      <c r="M520" s="114">
        <v>5.6944615835163899E-5</v>
      </c>
      <c r="N520" s="114">
        <v>1.10879831481725E-4</v>
      </c>
      <c r="O520" s="114">
        <v>6.0075668443459996E-4</v>
      </c>
    </row>
    <row r="521" spans="1:15" hidden="1" outlineLevel="2" x14ac:dyDescent="0.25">
      <c r="A521">
        <v>2017</v>
      </c>
      <c r="B521">
        <v>7</v>
      </c>
      <c r="C521" t="s">
        <v>861</v>
      </c>
      <c r="D521">
        <v>24510</v>
      </c>
      <c r="E521" t="s">
        <v>516</v>
      </c>
      <c r="F521" t="s">
        <v>851</v>
      </c>
      <c r="G521" t="s">
        <v>2001</v>
      </c>
      <c r="H521">
        <v>2268006020</v>
      </c>
      <c r="I521" t="s">
        <v>2004</v>
      </c>
      <c r="J521" t="s">
        <v>1963</v>
      </c>
      <c r="K521" t="s">
        <v>2005</v>
      </c>
      <c r="L521" t="s">
        <v>2006</v>
      </c>
      <c r="M521" s="114">
        <v>1.1135827517136901E-3</v>
      </c>
      <c r="N521" s="114">
        <v>2.3112781054805999E-3</v>
      </c>
      <c r="O521" s="114">
        <v>1.20389729272574E-2</v>
      </c>
    </row>
    <row r="522" spans="1:15" hidden="1" outlineLevel="2" x14ac:dyDescent="0.25">
      <c r="A522">
        <v>2017</v>
      </c>
      <c r="B522">
        <v>7</v>
      </c>
      <c r="C522" t="s">
        <v>861</v>
      </c>
      <c r="D522">
        <v>24510</v>
      </c>
      <c r="E522" t="s">
        <v>516</v>
      </c>
      <c r="F522" t="s">
        <v>851</v>
      </c>
      <c r="G522" t="s">
        <v>2001</v>
      </c>
      <c r="H522">
        <v>2268010010</v>
      </c>
      <c r="I522" t="s">
        <v>2004</v>
      </c>
      <c r="J522" t="s">
        <v>1941</v>
      </c>
      <c r="K522" t="s">
        <v>2005</v>
      </c>
      <c r="L522" t="s">
        <v>2009</v>
      </c>
      <c r="M522" s="114">
        <v>2.3305703962250801E-5</v>
      </c>
      <c r="N522" s="114">
        <v>5.1100494601996602E-5</v>
      </c>
      <c r="O522" s="114">
        <v>2.5882670888677201E-4</v>
      </c>
    </row>
    <row r="523" spans="1:15" hidden="1" outlineLevel="2" x14ac:dyDescent="0.25">
      <c r="A523">
        <v>2017</v>
      </c>
      <c r="B523">
        <v>7</v>
      </c>
      <c r="C523" t="s">
        <v>861</v>
      </c>
      <c r="D523">
        <v>24510</v>
      </c>
      <c r="E523" t="s">
        <v>516</v>
      </c>
      <c r="F523" t="s">
        <v>851</v>
      </c>
      <c r="G523" t="s">
        <v>2001</v>
      </c>
      <c r="H523">
        <v>2285006015</v>
      </c>
      <c r="I523" t="s">
        <v>1975</v>
      </c>
      <c r="J523" t="s">
        <v>1976</v>
      </c>
      <c r="K523" t="s">
        <v>2003</v>
      </c>
      <c r="L523" t="s">
        <v>1976</v>
      </c>
      <c r="M523" s="114">
        <v>5.8598865670944601E-7</v>
      </c>
      <c r="N523" s="114">
        <v>2.76890449413258E-6</v>
      </c>
      <c r="O523" s="114">
        <v>1.9301924339742999E-5</v>
      </c>
    </row>
    <row r="524" spans="1:15" ht="13" outlineLevel="1" collapsed="1" x14ac:dyDescent="0.3">
      <c r="C524" s="1" t="s">
        <v>2301</v>
      </c>
      <c r="M524" s="114">
        <f>SUBTOTAL(9,M420:M523)</f>
        <v>2.1886438485158162</v>
      </c>
      <c r="N524" s="114">
        <f>SUBTOTAL(9,N420:N523)</f>
        <v>1.1089563077192537</v>
      </c>
      <c r="O524" s="114">
        <f>SUBTOTAL(9,O420:O523)</f>
        <v>38.333497793691905</v>
      </c>
    </row>
    <row r="525" spans="1:15" hidden="1" outlineLevel="2" x14ac:dyDescent="0.25">
      <c r="A525">
        <v>2017</v>
      </c>
      <c r="B525">
        <v>7</v>
      </c>
      <c r="C525" t="s">
        <v>858</v>
      </c>
      <c r="D525">
        <v>24013</v>
      </c>
      <c r="E525" t="s">
        <v>516</v>
      </c>
      <c r="F525" t="s">
        <v>851</v>
      </c>
      <c r="G525" t="s">
        <v>1915</v>
      </c>
      <c r="H525">
        <v>2270001060</v>
      </c>
      <c r="I525" t="s">
        <v>1916</v>
      </c>
      <c r="J525" t="s">
        <v>1917</v>
      </c>
      <c r="K525" t="s">
        <v>695</v>
      </c>
      <c r="L525" t="s">
        <v>1918</v>
      </c>
      <c r="M525" s="114">
        <v>9.8272011928202097E-4</v>
      </c>
      <c r="N525" s="114">
        <v>4.1268810164183404E-3</v>
      </c>
      <c r="O525" s="114">
        <v>3.7629929138347498E-3</v>
      </c>
    </row>
    <row r="526" spans="1:15" hidden="1" outlineLevel="2" x14ac:dyDescent="0.25">
      <c r="A526">
        <v>2017</v>
      </c>
      <c r="B526">
        <v>7</v>
      </c>
      <c r="C526" t="s">
        <v>858</v>
      </c>
      <c r="D526">
        <v>24013</v>
      </c>
      <c r="E526" t="s">
        <v>516</v>
      </c>
      <c r="F526" t="s">
        <v>851</v>
      </c>
      <c r="G526" t="s">
        <v>1915</v>
      </c>
      <c r="H526">
        <v>2270002003</v>
      </c>
      <c r="I526" t="s">
        <v>1916</v>
      </c>
      <c r="J526" t="s">
        <v>1919</v>
      </c>
      <c r="K526" t="s">
        <v>1920</v>
      </c>
      <c r="L526" t="s">
        <v>1921</v>
      </c>
      <c r="M526" s="114">
        <v>1.5320183456424299E-4</v>
      </c>
      <c r="N526" s="114">
        <v>2.39895947743207E-3</v>
      </c>
      <c r="O526" s="114">
        <v>8.8294723536819198E-4</v>
      </c>
    </row>
    <row r="527" spans="1:15" hidden="1" outlineLevel="2" x14ac:dyDescent="0.25">
      <c r="A527">
        <v>2017</v>
      </c>
      <c r="B527">
        <v>7</v>
      </c>
      <c r="C527" t="s">
        <v>858</v>
      </c>
      <c r="D527">
        <v>24013</v>
      </c>
      <c r="E527" t="s">
        <v>516</v>
      </c>
      <c r="F527" t="s">
        <v>851</v>
      </c>
      <c r="G527" t="s">
        <v>1915</v>
      </c>
      <c r="H527">
        <v>2270002006</v>
      </c>
      <c r="I527" t="s">
        <v>1916</v>
      </c>
      <c r="J527" t="s">
        <v>1919</v>
      </c>
      <c r="K527" t="s">
        <v>1920</v>
      </c>
      <c r="L527" t="s">
        <v>1922</v>
      </c>
      <c r="M527" s="114">
        <v>1.6323378255744801E-6</v>
      </c>
      <c r="N527" s="114">
        <v>9.2842929007019797E-6</v>
      </c>
      <c r="O527" s="114">
        <v>6.4885756501098504E-6</v>
      </c>
    </row>
    <row r="528" spans="1:15" hidden="1" outlineLevel="2" x14ac:dyDescent="0.25">
      <c r="A528">
        <v>2017</v>
      </c>
      <c r="B528">
        <v>7</v>
      </c>
      <c r="C528" t="s">
        <v>858</v>
      </c>
      <c r="D528">
        <v>24013</v>
      </c>
      <c r="E528" t="s">
        <v>516</v>
      </c>
      <c r="F528" t="s">
        <v>851</v>
      </c>
      <c r="G528" t="s">
        <v>1915</v>
      </c>
      <c r="H528">
        <v>2270002009</v>
      </c>
      <c r="I528" t="s">
        <v>1916</v>
      </c>
      <c r="J528" t="s">
        <v>1919</v>
      </c>
      <c r="K528" t="s">
        <v>1920</v>
      </c>
      <c r="L528" t="s">
        <v>1923</v>
      </c>
      <c r="M528" s="114">
        <v>2.30358686650334E-5</v>
      </c>
      <c r="N528" s="114">
        <v>1.4344256123877101E-4</v>
      </c>
      <c r="O528" s="114">
        <v>8.9558789113652906E-5</v>
      </c>
    </row>
    <row r="529" spans="1:15" hidden="1" outlineLevel="2" x14ac:dyDescent="0.25">
      <c r="A529">
        <v>2017</v>
      </c>
      <c r="B529">
        <v>7</v>
      </c>
      <c r="C529" t="s">
        <v>858</v>
      </c>
      <c r="D529">
        <v>24013</v>
      </c>
      <c r="E529" t="s">
        <v>516</v>
      </c>
      <c r="F529" t="s">
        <v>851</v>
      </c>
      <c r="G529" t="s">
        <v>1915</v>
      </c>
      <c r="H529">
        <v>2270002015</v>
      </c>
      <c r="I529" t="s">
        <v>1916</v>
      </c>
      <c r="J529" t="s">
        <v>1919</v>
      </c>
      <c r="K529" t="s">
        <v>1920</v>
      </c>
      <c r="L529" t="s">
        <v>1924</v>
      </c>
      <c r="M529" s="114">
        <v>4.7684271146408703E-4</v>
      </c>
      <c r="N529" s="114">
        <v>6.93280855193734E-3</v>
      </c>
      <c r="O529" s="114">
        <v>2.8033396229147898E-3</v>
      </c>
    </row>
    <row r="530" spans="1:15" hidden="1" outlineLevel="2" x14ac:dyDescent="0.25">
      <c r="A530">
        <v>2017</v>
      </c>
      <c r="B530">
        <v>7</v>
      </c>
      <c r="C530" t="s">
        <v>858</v>
      </c>
      <c r="D530">
        <v>24013</v>
      </c>
      <c r="E530" t="s">
        <v>516</v>
      </c>
      <c r="F530" t="s">
        <v>851</v>
      </c>
      <c r="G530" t="s">
        <v>1915</v>
      </c>
      <c r="H530">
        <v>2270002018</v>
      </c>
      <c r="I530" t="s">
        <v>1916</v>
      </c>
      <c r="J530" t="s">
        <v>1919</v>
      </c>
      <c r="K530" t="s">
        <v>1920</v>
      </c>
      <c r="L530" t="s">
        <v>1925</v>
      </c>
      <c r="M530" s="114">
        <v>3.96831091507011E-4</v>
      </c>
      <c r="N530" s="114">
        <v>7.5651986990123996E-3</v>
      </c>
      <c r="O530" s="114">
        <v>3.2654257374815599E-3</v>
      </c>
    </row>
    <row r="531" spans="1:15" hidden="1" outlineLevel="2" x14ac:dyDescent="0.25">
      <c r="A531">
        <v>2017</v>
      </c>
      <c r="B531">
        <v>7</v>
      </c>
      <c r="C531" t="s">
        <v>858</v>
      </c>
      <c r="D531">
        <v>24013</v>
      </c>
      <c r="E531" t="s">
        <v>516</v>
      </c>
      <c r="F531" t="s">
        <v>851</v>
      </c>
      <c r="G531" t="s">
        <v>1915</v>
      </c>
      <c r="H531">
        <v>2270002021</v>
      </c>
      <c r="I531" t="s">
        <v>1916</v>
      </c>
      <c r="J531" t="s">
        <v>1919</v>
      </c>
      <c r="K531" t="s">
        <v>1920</v>
      </c>
      <c r="L531" t="s">
        <v>1926</v>
      </c>
      <c r="M531" s="114">
        <v>4.6951360616276401E-5</v>
      </c>
      <c r="N531" s="114">
        <v>5.2935235726181396E-4</v>
      </c>
      <c r="O531" s="114">
        <v>2.3613763551111301E-4</v>
      </c>
    </row>
    <row r="532" spans="1:15" hidden="1" outlineLevel="2" x14ac:dyDescent="0.25">
      <c r="A532">
        <v>2017</v>
      </c>
      <c r="B532">
        <v>7</v>
      </c>
      <c r="C532" t="s">
        <v>858</v>
      </c>
      <c r="D532">
        <v>24013</v>
      </c>
      <c r="E532" t="s">
        <v>516</v>
      </c>
      <c r="F532" t="s">
        <v>851</v>
      </c>
      <c r="G532" t="s">
        <v>1915</v>
      </c>
      <c r="H532">
        <v>2270002024</v>
      </c>
      <c r="I532" t="s">
        <v>1916</v>
      </c>
      <c r="J532" t="s">
        <v>1919</v>
      </c>
      <c r="K532" t="s">
        <v>1920</v>
      </c>
      <c r="L532" t="s">
        <v>1927</v>
      </c>
      <c r="M532" s="114">
        <v>4.3242983309710298E-5</v>
      </c>
      <c r="N532" s="114">
        <v>6.2046042148722303E-4</v>
      </c>
      <c r="O532" s="114">
        <v>2.91667231067549E-4</v>
      </c>
    </row>
    <row r="533" spans="1:15" hidden="1" outlineLevel="2" x14ac:dyDescent="0.25">
      <c r="A533">
        <v>2017</v>
      </c>
      <c r="B533">
        <v>7</v>
      </c>
      <c r="C533" t="s">
        <v>858</v>
      </c>
      <c r="D533">
        <v>24013</v>
      </c>
      <c r="E533" t="s">
        <v>516</v>
      </c>
      <c r="F533" t="s">
        <v>851</v>
      </c>
      <c r="G533" t="s">
        <v>1915</v>
      </c>
      <c r="H533">
        <v>2270002027</v>
      </c>
      <c r="I533" t="s">
        <v>1916</v>
      </c>
      <c r="J533" t="s">
        <v>1919</v>
      </c>
      <c r="K533" t="s">
        <v>1920</v>
      </c>
      <c r="L533" t="s">
        <v>1928</v>
      </c>
      <c r="M533" s="114">
        <v>1.3970464033263901E-4</v>
      </c>
      <c r="N533" s="114">
        <v>1.34943955345079E-3</v>
      </c>
      <c r="O533" s="114">
        <v>5.4946709860814703E-4</v>
      </c>
    </row>
    <row r="534" spans="1:15" hidden="1" outlineLevel="2" x14ac:dyDescent="0.25">
      <c r="A534">
        <v>2017</v>
      </c>
      <c r="B534">
        <v>7</v>
      </c>
      <c r="C534" t="s">
        <v>858</v>
      </c>
      <c r="D534">
        <v>24013</v>
      </c>
      <c r="E534" t="s">
        <v>516</v>
      </c>
      <c r="F534" t="s">
        <v>851</v>
      </c>
      <c r="G534" t="s">
        <v>1915</v>
      </c>
      <c r="H534">
        <v>2270002030</v>
      </c>
      <c r="I534" t="s">
        <v>1916</v>
      </c>
      <c r="J534" t="s">
        <v>1919</v>
      </c>
      <c r="K534" t="s">
        <v>1920</v>
      </c>
      <c r="L534" t="s">
        <v>1929</v>
      </c>
      <c r="M534" s="114">
        <v>4.2332223449648198E-4</v>
      </c>
      <c r="N534" s="114">
        <v>5.1375798648223298E-3</v>
      </c>
      <c r="O534" s="114">
        <v>2.67267518211156E-3</v>
      </c>
    </row>
    <row r="535" spans="1:15" hidden="1" outlineLevel="2" x14ac:dyDescent="0.25">
      <c r="A535">
        <v>2017</v>
      </c>
      <c r="B535">
        <v>7</v>
      </c>
      <c r="C535" t="s">
        <v>858</v>
      </c>
      <c r="D535">
        <v>24013</v>
      </c>
      <c r="E535" t="s">
        <v>516</v>
      </c>
      <c r="F535" t="s">
        <v>851</v>
      </c>
      <c r="G535" t="s">
        <v>1915</v>
      </c>
      <c r="H535">
        <v>2270002033</v>
      </c>
      <c r="I535" t="s">
        <v>1916</v>
      </c>
      <c r="J535" t="s">
        <v>1919</v>
      </c>
      <c r="K535" t="s">
        <v>1920</v>
      </c>
      <c r="L535" t="s">
        <v>1930</v>
      </c>
      <c r="M535" s="114">
        <v>7.8364824480559004E-4</v>
      </c>
      <c r="N535" s="114">
        <v>1.03199509903789E-2</v>
      </c>
      <c r="O535" s="114">
        <v>3.1364996684715199E-3</v>
      </c>
    </row>
    <row r="536" spans="1:15" hidden="1" outlineLevel="2" x14ac:dyDescent="0.25">
      <c r="A536">
        <v>2017</v>
      </c>
      <c r="B536">
        <v>7</v>
      </c>
      <c r="C536" t="s">
        <v>858</v>
      </c>
      <c r="D536">
        <v>24013</v>
      </c>
      <c r="E536" t="s">
        <v>516</v>
      </c>
      <c r="F536" t="s">
        <v>851</v>
      </c>
      <c r="G536" t="s">
        <v>1915</v>
      </c>
      <c r="H536">
        <v>2270002036</v>
      </c>
      <c r="I536" t="s">
        <v>1916</v>
      </c>
      <c r="J536" t="s">
        <v>1919</v>
      </c>
      <c r="K536" t="s">
        <v>1920</v>
      </c>
      <c r="L536" t="s">
        <v>1931</v>
      </c>
      <c r="M536" s="114">
        <v>9.5238976427935995E-4</v>
      </c>
      <c r="N536" s="114">
        <v>1.91861607600003E-2</v>
      </c>
      <c r="O536" s="114">
        <v>6.0475225327536498E-3</v>
      </c>
    </row>
    <row r="537" spans="1:15" hidden="1" outlineLevel="2" x14ac:dyDescent="0.25">
      <c r="A537">
        <v>2017</v>
      </c>
      <c r="B537">
        <v>7</v>
      </c>
      <c r="C537" t="s">
        <v>858</v>
      </c>
      <c r="D537">
        <v>24013</v>
      </c>
      <c r="E537" t="s">
        <v>516</v>
      </c>
      <c r="F537" t="s">
        <v>851</v>
      </c>
      <c r="G537" t="s">
        <v>1915</v>
      </c>
      <c r="H537">
        <v>2270002039</v>
      </c>
      <c r="I537" t="s">
        <v>1916</v>
      </c>
      <c r="J537" t="s">
        <v>1919</v>
      </c>
      <c r="K537" t="s">
        <v>1920</v>
      </c>
      <c r="L537" t="s">
        <v>1932</v>
      </c>
      <c r="M537" s="114">
        <v>3.04390294729728E-5</v>
      </c>
      <c r="N537" s="114">
        <v>3.32933203026187E-4</v>
      </c>
      <c r="O537" s="114">
        <v>1.8631165949045699E-4</v>
      </c>
    </row>
    <row r="538" spans="1:15" hidden="1" outlineLevel="2" x14ac:dyDescent="0.25">
      <c r="A538">
        <v>2017</v>
      </c>
      <c r="B538">
        <v>7</v>
      </c>
      <c r="C538" t="s">
        <v>858</v>
      </c>
      <c r="D538">
        <v>24013</v>
      </c>
      <c r="E538" t="s">
        <v>516</v>
      </c>
      <c r="F538" t="s">
        <v>851</v>
      </c>
      <c r="G538" t="s">
        <v>1915</v>
      </c>
      <c r="H538">
        <v>2270002042</v>
      </c>
      <c r="I538" t="s">
        <v>1916</v>
      </c>
      <c r="J538" t="s">
        <v>1919</v>
      </c>
      <c r="K538" t="s">
        <v>1920</v>
      </c>
      <c r="L538" t="s">
        <v>1933</v>
      </c>
      <c r="M538" s="114">
        <v>4.3467475407510399E-5</v>
      </c>
      <c r="N538" s="114">
        <v>3.9750003634253501E-4</v>
      </c>
      <c r="O538" s="114">
        <v>1.74056855030358E-4</v>
      </c>
    </row>
    <row r="539" spans="1:15" hidden="1" outlineLevel="2" x14ac:dyDescent="0.25">
      <c r="A539">
        <v>2017</v>
      </c>
      <c r="B539">
        <v>7</v>
      </c>
      <c r="C539" t="s">
        <v>858</v>
      </c>
      <c r="D539">
        <v>24013</v>
      </c>
      <c r="E539" t="s">
        <v>516</v>
      </c>
      <c r="F539" t="s">
        <v>851</v>
      </c>
      <c r="G539" t="s">
        <v>1915</v>
      </c>
      <c r="H539">
        <v>2270002045</v>
      </c>
      <c r="I539" t="s">
        <v>1916</v>
      </c>
      <c r="J539" t="s">
        <v>1919</v>
      </c>
      <c r="K539" t="s">
        <v>1920</v>
      </c>
      <c r="L539" t="s">
        <v>1282</v>
      </c>
      <c r="M539" s="114">
        <v>4.9533163041814998E-4</v>
      </c>
      <c r="N539" s="114">
        <v>8.4853051230311394E-3</v>
      </c>
      <c r="O539" s="114">
        <v>2.0215879485476801E-3</v>
      </c>
    </row>
    <row r="540" spans="1:15" hidden="1" outlineLevel="2" x14ac:dyDescent="0.25">
      <c r="A540">
        <v>2017</v>
      </c>
      <c r="B540">
        <v>7</v>
      </c>
      <c r="C540" t="s">
        <v>858</v>
      </c>
      <c r="D540">
        <v>24013</v>
      </c>
      <c r="E540" t="s">
        <v>516</v>
      </c>
      <c r="F540" t="s">
        <v>851</v>
      </c>
      <c r="G540" t="s">
        <v>1915</v>
      </c>
      <c r="H540">
        <v>2270002048</v>
      </c>
      <c r="I540" t="s">
        <v>1916</v>
      </c>
      <c r="J540" t="s">
        <v>1919</v>
      </c>
      <c r="K540" t="s">
        <v>1920</v>
      </c>
      <c r="L540" t="s">
        <v>1934</v>
      </c>
      <c r="M540" s="114">
        <v>2.53559178190699E-4</v>
      </c>
      <c r="N540" s="114">
        <v>4.3909375090151999E-3</v>
      </c>
      <c r="O540" s="114">
        <v>1.43465757719241E-3</v>
      </c>
    </row>
    <row r="541" spans="1:15" hidden="1" outlineLevel="2" x14ac:dyDescent="0.25">
      <c r="A541">
        <v>2017</v>
      </c>
      <c r="B541">
        <v>7</v>
      </c>
      <c r="C541" t="s">
        <v>858</v>
      </c>
      <c r="D541">
        <v>24013</v>
      </c>
      <c r="E541" t="s">
        <v>516</v>
      </c>
      <c r="F541" t="s">
        <v>851</v>
      </c>
      <c r="G541" t="s">
        <v>1915</v>
      </c>
      <c r="H541">
        <v>2270002051</v>
      </c>
      <c r="I541" t="s">
        <v>1916</v>
      </c>
      <c r="J541" t="s">
        <v>1919</v>
      </c>
      <c r="K541" t="s">
        <v>1920</v>
      </c>
      <c r="L541" t="s">
        <v>1284</v>
      </c>
      <c r="M541" s="114">
        <v>9.1514953419391499E-4</v>
      </c>
      <c r="N541" s="114">
        <v>2.26436462253332E-2</v>
      </c>
      <c r="O541" s="114">
        <v>5.0782804610207703E-3</v>
      </c>
    </row>
    <row r="542" spans="1:15" hidden="1" outlineLevel="2" x14ac:dyDescent="0.25">
      <c r="A542">
        <v>2017</v>
      </c>
      <c r="B542">
        <v>7</v>
      </c>
      <c r="C542" t="s">
        <v>858</v>
      </c>
      <c r="D542">
        <v>24013</v>
      </c>
      <c r="E542" t="s">
        <v>516</v>
      </c>
      <c r="F542" t="s">
        <v>851</v>
      </c>
      <c r="G542" t="s">
        <v>1915</v>
      </c>
      <c r="H542">
        <v>2270002054</v>
      </c>
      <c r="I542" t="s">
        <v>1916</v>
      </c>
      <c r="J542" t="s">
        <v>1919</v>
      </c>
      <c r="K542" t="s">
        <v>1920</v>
      </c>
      <c r="L542" t="s">
        <v>1935</v>
      </c>
      <c r="M542" s="114">
        <v>1.1102735396662E-4</v>
      </c>
      <c r="N542" s="114">
        <v>1.9470980332698699E-3</v>
      </c>
      <c r="O542" s="114">
        <v>5.2545088692568199E-4</v>
      </c>
    </row>
    <row r="543" spans="1:15" hidden="1" outlineLevel="2" x14ac:dyDescent="0.25">
      <c r="A543">
        <v>2017</v>
      </c>
      <c r="B543">
        <v>7</v>
      </c>
      <c r="C543" t="s">
        <v>858</v>
      </c>
      <c r="D543">
        <v>24013</v>
      </c>
      <c r="E543" t="s">
        <v>516</v>
      </c>
      <c r="F543" t="s">
        <v>851</v>
      </c>
      <c r="G543" t="s">
        <v>1915</v>
      </c>
      <c r="H543">
        <v>2270002057</v>
      </c>
      <c r="I543" t="s">
        <v>1916</v>
      </c>
      <c r="J543" t="s">
        <v>1919</v>
      </c>
      <c r="K543" t="s">
        <v>1920</v>
      </c>
      <c r="L543" t="s">
        <v>1936</v>
      </c>
      <c r="M543" s="114">
        <v>8.7637635806459002E-4</v>
      </c>
      <c r="N543" s="114">
        <v>1.0886514093726899E-2</v>
      </c>
      <c r="O543" s="114">
        <v>5.6986341951414899E-3</v>
      </c>
    </row>
    <row r="544" spans="1:15" hidden="1" outlineLevel="2" x14ac:dyDescent="0.25">
      <c r="A544">
        <v>2017</v>
      </c>
      <c r="B544">
        <v>7</v>
      </c>
      <c r="C544" t="s">
        <v>858</v>
      </c>
      <c r="D544">
        <v>24013</v>
      </c>
      <c r="E544" t="s">
        <v>516</v>
      </c>
      <c r="F544" t="s">
        <v>851</v>
      </c>
      <c r="G544" t="s">
        <v>1915</v>
      </c>
      <c r="H544">
        <v>2270002060</v>
      </c>
      <c r="I544" t="s">
        <v>1916</v>
      </c>
      <c r="J544" t="s">
        <v>1919</v>
      </c>
      <c r="K544" t="s">
        <v>1920</v>
      </c>
      <c r="L544" t="s">
        <v>1283</v>
      </c>
      <c r="M544" s="114">
        <v>2.3855804820414098E-3</v>
      </c>
      <c r="N544" s="114">
        <v>3.92499915324152E-2</v>
      </c>
      <c r="O544" s="114">
        <v>1.44617746118456E-2</v>
      </c>
    </row>
    <row r="545" spans="1:15" hidden="1" outlineLevel="2" x14ac:dyDescent="0.25">
      <c r="A545">
        <v>2017</v>
      </c>
      <c r="B545">
        <v>7</v>
      </c>
      <c r="C545" t="s">
        <v>858</v>
      </c>
      <c r="D545">
        <v>24013</v>
      </c>
      <c r="E545" t="s">
        <v>516</v>
      </c>
      <c r="F545" t="s">
        <v>851</v>
      </c>
      <c r="G545" t="s">
        <v>1915</v>
      </c>
      <c r="H545">
        <v>2270002066</v>
      </c>
      <c r="I545" t="s">
        <v>1916</v>
      </c>
      <c r="J545" t="s">
        <v>1919</v>
      </c>
      <c r="K545" t="s">
        <v>1920</v>
      </c>
      <c r="L545" t="s">
        <v>1278</v>
      </c>
      <c r="M545" s="114">
        <v>9.7695664371713099E-3</v>
      </c>
      <c r="N545" s="114">
        <v>4.7969648614525802E-2</v>
      </c>
      <c r="O545" s="114">
        <v>4.1648513637483099E-2</v>
      </c>
    </row>
    <row r="546" spans="1:15" hidden="1" outlineLevel="2" x14ac:dyDescent="0.25">
      <c r="A546">
        <v>2017</v>
      </c>
      <c r="B546">
        <v>7</v>
      </c>
      <c r="C546" t="s">
        <v>858</v>
      </c>
      <c r="D546">
        <v>24013</v>
      </c>
      <c r="E546" t="s">
        <v>516</v>
      </c>
      <c r="F546" t="s">
        <v>851</v>
      </c>
      <c r="G546" t="s">
        <v>1915</v>
      </c>
      <c r="H546">
        <v>2270002069</v>
      </c>
      <c r="I546" t="s">
        <v>1916</v>
      </c>
      <c r="J546" t="s">
        <v>1919</v>
      </c>
      <c r="K546" t="s">
        <v>1920</v>
      </c>
      <c r="L546" t="s">
        <v>1937</v>
      </c>
      <c r="M546" s="114">
        <v>1.46580165801424E-3</v>
      </c>
      <c r="N546" s="114">
        <v>2.7168897911906201E-2</v>
      </c>
      <c r="O546" s="114">
        <v>9.8544019274413603E-3</v>
      </c>
    </row>
    <row r="547" spans="1:15" hidden="1" outlineLevel="2" x14ac:dyDescent="0.25">
      <c r="A547">
        <v>2017</v>
      </c>
      <c r="B547">
        <v>7</v>
      </c>
      <c r="C547" t="s">
        <v>858</v>
      </c>
      <c r="D547">
        <v>24013</v>
      </c>
      <c r="E547" t="s">
        <v>516</v>
      </c>
      <c r="F547" t="s">
        <v>851</v>
      </c>
      <c r="G547" t="s">
        <v>1915</v>
      </c>
      <c r="H547">
        <v>2270002072</v>
      </c>
      <c r="I547" t="s">
        <v>1916</v>
      </c>
      <c r="J547" t="s">
        <v>1919</v>
      </c>
      <c r="K547" t="s">
        <v>1920</v>
      </c>
      <c r="L547" t="s">
        <v>1279</v>
      </c>
      <c r="M547" s="114">
        <v>9.6966770579456404E-3</v>
      </c>
      <c r="N547" s="114">
        <v>3.68420099839568E-2</v>
      </c>
      <c r="O547" s="114">
        <v>4.2396119795739699E-2</v>
      </c>
    </row>
    <row r="548" spans="1:15" hidden="1" outlineLevel="2" x14ac:dyDescent="0.25">
      <c r="A548">
        <v>2017</v>
      </c>
      <c r="B548">
        <v>7</v>
      </c>
      <c r="C548" t="s">
        <v>858</v>
      </c>
      <c r="D548">
        <v>24013</v>
      </c>
      <c r="E548" t="s">
        <v>516</v>
      </c>
      <c r="F548" t="s">
        <v>851</v>
      </c>
      <c r="G548" t="s">
        <v>1915</v>
      </c>
      <c r="H548">
        <v>2270002075</v>
      </c>
      <c r="I548" t="s">
        <v>1916</v>
      </c>
      <c r="J548" t="s">
        <v>1919</v>
      </c>
      <c r="K548" t="s">
        <v>1920</v>
      </c>
      <c r="L548" t="s">
        <v>1938</v>
      </c>
      <c r="M548" s="114">
        <v>2.6606923233885E-4</v>
      </c>
      <c r="N548" s="114">
        <v>4.8730600392445896E-3</v>
      </c>
      <c r="O548" s="114">
        <v>1.75947381649166E-3</v>
      </c>
    </row>
    <row r="549" spans="1:15" hidden="1" outlineLevel="2" x14ac:dyDescent="0.25">
      <c r="A549">
        <v>2017</v>
      </c>
      <c r="B549">
        <v>7</v>
      </c>
      <c r="C549" t="s">
        <v>858</v>
      </c>
      <c r="D549">
        <v>24013</v>
      </c>
      <c r="E549" t="s">
        <v>516</v>
      </c>
      <c r="F549" t="s">
        <v>851</v>
      </c>
      <c r="G549" t="s">
        <v>1915</v>
      </c>
      <c r="H549">
        <v>2270002078</v>
      </c>
      <c r="I549" t="s">
        <v>1916</v>
      </c>
      <c r="J549" t="s">
        <v>1919</v>
      </c>
      <c r="K549" t="s">
        <v>1920</v>
      </c>
      <c r="L549" t="s">
        <v>1939</v>
      </c>
      <c r="M549" s="114">
        <v>3.42677378455392E-5</v>
      </c>
      <c r="N549" s="114">
        <v>1.20119422717835E-4</v>
      </c>
      <c r="O549" s="114">
        <v>1.37544308017823E-4</v>
      </c>
    </row>
    <row r="550" spans="1:15" hidden="1" outlineLevel="2" x14ac:dyDescent="0.25">
      <c r="A550">
        <v>2017</v>
      </c>
      <c r="B550">
        <v>7</v>
      </c>
      <c r="C550" t="s">
        <v>858</v>
      </c>
      <c r="D550">
        <v>24013</v>
      </c>
      <c r="E550" t="s">
        <v>516</v>
      </c>
      <c r="F550" t="s">
        <v>851</v>
      </c>
      <c r="G550" t="s">
        <v>1915</v>
      </c>
      <c r="H550">
        <v>2270002081</v>
      </c>
      <c r="I550" t="s">
        <v>1916</v>
      </c>
      <c r="J550" t="s">
        <v>1919</v>
      </c>
      <c r="K550" t="s">
        <v>1920</v>
      </c>
      <c r="L550" t="s">
        <v>1940</v>
      </c>
      <c r="M550" s="114">
        <v>4.0921662616710803E-4</v>
      </c>
      <c r="N550" s="114">
        <v>6.8549511488527103E-3</v>
      </c>
      <c r="O550" s="114">
        <v>2.9573051142506301E-3</v>
      </c>
    </row>
    <row r="551" spans="1:15" hidden="1" outlineLevel="2" x14ac:dyDescent="0.25">
      <c r="A551">
        <v>2017</v>
      </c>
      <c r="B551">
        <v>7</v>
      </c>
      <c r="C551" t="s">
        <v>858</v>
      </c>
      <c r="D551">
        <v>24013</v>
      </c>
      <c r="E551" t="s">
        <v>516</v>
      </c>
      <c r="F551" t="s">
        <v>851</v>
      </c>
      <c r="G551" t="s">
        <v>1915</v>
      </c>
      <c r="H551">
        <v>2270003010</v>
      </c>
      <c r="I551" t="s">
        <v>1916</v>
      </c>
      <c r="J551" t="s">
        <v>1941</v>
      </c>
      <c r="K551" t="s">
        <v>696</v>
      </c>
      <c r="L551" t="s">
        <v>1277</v>
      </c>
      <c r="M551" s="114">
        <v>3.4149473833622302E-4</v>
      </c>
      <c r="N551" s="114">
        <v>1.3911838177591599E-3</v>
      </c>
      <c r="O551" s="114">
        <v>1.41801711288281E-3</v>
      </c>
    </row>
    <row r="552" spans="1:15" hidden="1" outlineLevel="2" x14ac:dyDescent="0.25">
      <c r="A552">
        <v>2017</v>
      </c>
      <c r="B552">
        <v>7</v>
      </c>
      <c r="C552" t="s">
        <v>858</v>
      </c>
      <c r="D552">
        <v>24013</v>
      </c>
      <c r="E552" t="s">
        <v>516</v>
      </c>
      <c r="F552" t="s">
        <v>851</v>
      </c>
      <c r="G552" t="s">
        <v>1915</v>
      </c>
      <c r="H552">
        <v>2270003020</v>
      </c>
      <c r="I552" t="s">
        <v>1916</v>
      </c>
      <c r="J552" t="s">
        <v>1941</v>
      </c>
      <c r="K552" t="s">
        <v>696</v>
      </c>
      <c r="L552" t="s">
        <v>1275</v>
      </c>
      <c r="M552" s="114">
        <v>3.3833291934115599E-4</v>
      </c>
      <c r="N552" s="114">
        <v>8.03852721583098E-3</v>
      </c>
      <c r="O552" s="114">
        <v>3.17371741402894E-3</v>
      </c>
    </row>
    <row r="553" spans="1:15" hidden="1" outlineLevel="2" x14ac:dyDescent="0.25">
      <c r="A553">
        <v>2017</v>
      </c>
      <c r="B553">
        <v>7</v>
      </c>
      <c r="C553" t="s">
        <v>858</v>
      </c>
      <c r="D553">
        <v>24013</v>
      </c>
      <c r="E553" t="s">
        <v>516</v>
      </c>
      <c r="F553" t="s">
        <v>851</v>
      </c>
      <c r="G553" t="s">
        <v>1915</v>
      </c>
      <c r="H553">
        <v>2270003030</v>
      </c>
      <c r="I553" t="s">
        <v>1916</v>
      </c>
      <c r="J553" t="s">
        <v>1941</v>
      </c>
      <c r="K553" t="s">
        <v>696</v>
      </c>
      <c r="L553" t="s">
        <v>1273</v>
      </c>
      <c r="M553" s="114">
        <v>2.43298244186008E-4</v>
      </c>
      <c r="N553" s="114">
        <v>4.08788147615269E-3</v>
      </c>
      <c r="O553" s="114">
        <v>1.3097593619022501E-3</v>
      </c>
    </row>
    <row r="554" spans="1:15" hidden="1" outlineLevel="2" x14ac:dyDescent="0.25">
      <c r="A554">
        <v>2017</v>
      </c>
      <c r="B554">
        <v>7</v>
      </c>
      <c r="C554" t="s">
        <v>858</v>
      </c>
      <c r="D554">
        <v>24013</v>
      </c>
      <c r="E554" t="s">
        <v>516</v>
      </c>
      <c r="F554" t="s">
        <v>851</v>
      </c>
      <c r="G554" t="s">
        <v>1915</v>
      </c>
      <c r="H554">
        <v>2270003040</v>
      </c>
      <c r="I554" t="s">
        <v>1916</v>
      </c>
      <c r="J554" t="s">
        <v>1941</v>
      </c>
      <c r="K554" t="s">
        <v>696</v>
      </c>
      <c r="L554" t="s">
        <v>1276</v>
      </c>
      <c r="M554" s="114">
        <v>3.5819122672364799E-4</v>
      </c>
      <c r="N554" s="114">
        <v>5.10724820196629E-3</v>
      </c>
      <c r="O554" s="114">
        <v>1.61546675371937E-3</v>
      </c>
    </row>
    <row r="555" spans="1:15" hidden="1" outlineLevel="2" x14ac:dyDescent="0.25">
      <c r="A555">
        <v>2017</v>
      </c>
      <c r="B555">
        <v>7</v>
      </c>
      <c r="C555" t="s">
        <v>858</v>
      </c>
      <c r="D555">
        <v>24013</v>
      </c>
      <c r="E555" t="s">
        <v>516</v>
      </c>
      <c r="F555" t="s">
        <v>851</v>
      </c>
      <c r="G555" t="s">
        <v>1915</v>
      </c>
      <c r="H555">
        <v>2270003050</v>
      </c>
      <c r="I555" t="s">
        <v>1916</v>
      </c>
      <c r="J555" t="s">
        <v>1941</v>
      </c>
      <c r="K555" t="s">
        <v>696</v>
      </c>
      <c r="L555" t="s">
        <v>1280</v>
      </c>
      <c r="M555" s="114">
        <v>5.9142296890968303E-5</v>
      </c>
      <c r="N555" s="114">
        <v>3.4357870754320202E-4</v>
      </c>
      <c r="O555" s="114">
        <v>2.25315328862052E-4</v>
      </c>
    </row>
    <row r="556" spans="1:15" hidden="1" outlineLevel="2" x14ac:dyDescent="0.25">
      <c r="A556">
        <v>2017</v>
      </c>
      <c r="B556">
        <v>7</v>
      </c>
      <c r="C556" t="s">
        <v>858</v>
      </c>
      <c r="D556">
        <v>24013</v>
      </c>
      <c r="E556" t="s">
        <v>516</v>
      </c>
      <c r="F556" t="s">
        <v>851</v>
      </c>
      <c r="G556" t="s">
        <v>1915</v>
      </c>
      <c r="H556">
        <v>2270003060</v>
      </c>
      <c r="I556" t="s">
        <v>1916</v>
      </c>
      <c r="J556" t="s">
        <v>1941</v>
      </c>
      <c r="K556" t="s">
        <v>696</v>
      </c>
      <c r="L556" t="s">
        <v>1942</v>
      </c>
      <c r="M556" s="114">
        <v>2.3140070270528698E-3</v>
      </c>
      <c r="N556" s="114">
        <v>3.98437893018126E-2</v>
      </c>
      <c r="O556" s="114">
        <v>1.13554170820862E-2</v>
      </c>
    </row>
    <row r="557" spans="1:15" hidden="1" outlineLevel="2" x14ac:dyDescent="0.25">
      <c r="A557">
        <v>2017</v>
      </c>
      <c r="B557">
        <v>7</v>
      </c>
      <c r="C557" t="s">
        <v>858</v>
      </c>
      <c r="D557">
        <v>24013</v>
      </c>
      <c r="E557" t="s">
        <v>516</v>
      </c>
      <c r="F557" t="s">
        <v>851</v>
      </c>
      <c r="G557" t="s">
        <v>1915</v>
      </c>
      <c r="H557">
        <v>2270003070</v>
      </c>
      <c r="I557" t="s">
        <v>1916</v>
      </c>
      <c r="J557" t="s">
        <v>1941</v>
      </c>
      <c r="K557" t="s">
        <v>696</v>
      </c>
      <c r="L557" t="s">
        <v>1272</v>
      </c>
      <c r="M557" s="114">
        <v>2.01346314554485E-4</v>
      </c>
      <c r="N557" s="114">
        <v>3.7497304729185998E-3</v>
      </c>
      <c r="O557" s="114">
        <v>1.4152519870549399E-3</v>
      </c>
    </row>
    <row r="558" spans="1:15" hidden="1" outlineLevel="2" x14ac:dyDescent="0.25">
      <c r="A558">
        <v>2017</v>
      </c>
      <c r="B558">
        <v>7</v>
      </c>
      <c r="C558" t="s">
        <v>858</v>
      </c>
      <c r="D558">
        <v>24013</v>
      </c>
      <c r="E558" t="s">
        <v>516</v>
      </c>
      <c r="F558" t="s">
        <v>851</v>
      </c>
      <c r="G558" t="s">
        <v>1915</v>
      </c>
      <c r="H558">
        <v>2270004031</v>
      </c>
      <c r="I558" t="s">
        <v>1916</v>
      </c>
      <c r="J558" t="s">
        <v>1943</v>
      </c>
      <c r="K558" t="s">
        <v>1944</v>
      </c>
      <c r="L558" t="s">
        <v>1945</v>
      </c>
      <c r="M558" s="114">
        <v>1.21556166199355E-6</v>
      </c>
      <c r="N558" s="114">
        <v>7.2579998686705898E-6</v>
      </c>
      <c r="O558" s="114">
        <v>4.1828176335911798E-6</v>
      </c>
    </row>
    <row r="559" spans="1:15" hidden="1" outlineLevel="2" x14ac:dyDescent="0.25">
      <c r="A559">
        <v>2017</v>
      </c>
      <c r="B559">
        <v>7</v>
      </c>
      <c r="C559" t="s">
        <v>858</v>
      </c>
      <c r="D559">
        <v>24013</v>
      </c>
      <c r="E559" t="s">
        <v>516</v>
      </c>
      <c r="F559" t="s">
        <v>851</v>
      </c>
      <c r="G559" t="s">
        <v>1915</v>
      </c>
      <c r="H559">
        <v>2270004036</v>
      </c>
      <c r="I559" t="s">
        <v>1916</v>
      </c>
      <c r="J559" t="s">
        <v>1943</v>
      </c>
      <c r="K559" t="s">
        <v>1944</v>
      </c>
      <c r="L559" t="s">
        <v>1946</v>
      </c>
      <c r="M559" s="114">
        <v>0</v>
      </c>
      <c r="N559" s="114">
        <v>0</v>
      </c>
      <c r="O559" s="114">
        <v>0</v>
      </c>
    </row>
    <row r="560" spans="1:15" hidden="1" outlineLevel="2" x14ac:dyDescent="0.25">
      <c r="A560">
        <v>2017</v>
      </c>
      <c r="B560">
        <v>7</v>
      </c>
      <c r="C560" t="s">
        <v>858</v>
      </c>
      <c r="D560">
        <v>24013</v>
      </c>
      <c r="E560" t="s">
        <v>516</v>
      </c>
      <c r="F560" t="s">
        <v>851</v>
      </c>
      <c r="G560" t="s">
        <v>1915</v>
      </c>
      <c r="H560">
        <v>2270004046</v>
      </c>
      <c r="I560" t="s">
        <v>1916</v>
      </c>
      <c r="J560" t="s">
        <v>1943</v>
      </c>
      <c r="K560" t="s">
        <v>1944</v>
      </c>
      <c r="L560" t="s">
        <v>1947</v>
      </c>
      <c r="M560" s="114">
        <v>3.8937933195484198E-3</v>
      </c>
      <c r="N560" s="114">
        <v>3.65947782993317E-2</v>
      </c>
      <c r="O560" s="114">
        <v>1.5713457250967601E-2</v>
      </c>
    </row>
    <row r="561" spans="1:15" hidden="1" outlineLevel="2" x14ac:dyDescent="0.25">
      <c r="A561">
        <v>2017</v>
      </c>
      <c r="B561">
        <v>7</v>
      </c>
      <c r="C561" t="s">
        <v>858</v>
      </c>
      <c r="D561">
        <v>24013</v>
      </c>
      <c r="E561" t="s">
        <v>516</v>
      </c>
      <c r="F561" t="s">
        <v>851</v>
      </c>
      <c r="G561" t="s">
        <v>1915</v>
      </c>
      <c r="H561">
        <v>2270004056</v>
      </c>
      <c r="I561" t="s">
        <v>1916</v>
      </c>
      <c r="J561" t="s">
        <v>1943</v>
      </c>
      <c r="K561" t="s">
        <v>1944</v>
      </c>
      <c r="L561" t="s">
        <v>1948</v>
      </c>
      <c r="M561" s="114">
        <v>8.10364915651007E-4</v>
      </c>
      <c r="N561" s="114">
        <v>7.2191075887530999E-3</v>
      </c>
      <c r="O561" s="114">
        <v>3.3103394671343302E-3</v>
      </c>
    </row>
    <row r="562" spans="1:15" hidden="1" outlineLevel="2" x14ac:dyDescent="0.25">
      <c r="A562">
        <v>2017</v>
      </c>
      <c r="B562">
        <v>7</v>
      </c>
      <c r="C562" t="s">
        <v>858</v>
      </c>
      <c r="D562">
        <v>24013</v>
      </c>
      <c r="E562" t="s">
        <v>516</v>
      </c>
      <c r="F562" t="s">
        <v>851</v>
      </c>
      <c r="G562" t="s">
        <v>1915</v>
      </c>
      <c r="H562">
        <v>2270004066</v>
      </c>
      <c r="I562" t="s">
        <v>1916</v>
      </c>
      <c r="J562" t="s">
        <v>1943</v>
      </c>
      <c r="K562" t="s">
        <v>1944</v>
      </c>
      <c r="L562" t="s">
        <v>1949</v>
      </c>
      <c r="M562" s="114">
        <v>4.9717606107151403E-3</v>
      </c>
      <c r="N562" s="114">
        <v>5.8550022542476703E-2</v>
      </c>
      <c r="O562" s="114">
        <v>2.10466342978179E-2</v>
      </c>
    </row>
    <row r="563" spans="1:15" hidden="1" outlineLevel="2" x14ac:dyDescent="0.25">
      <c r="A563">
        <v>2017</v>
      </c>
      <c r="B563">
        <v>7</v>
      </c>
      <c r="C563" t="s">
        <v>858</v>
      </c>
      <c r="D563">
        <v>24013</v>
      </c>
      <c r="E563" t="s">
        <v>516</v>
      </c>
      <c r="F563" t="s">
        <v>851</v>
      </c>
      <c r="G563" t="s">
        <v>1915</v>
      </c>
      <c r="H563">
        <v>2270004071</v>
      </c>
      <c r="I563" t="s">
        <v>1916</v>
      </c>
      <c r="J563" t="s">
        <v>1943</v>
      </c>
      <c r="K563" t="s">
        <v>1944</v>
      </c>
      <c r="L563" t="s">
        <v>1950</v>
      </c>
      <c r="M563" s="114">
        <v>2.7389344626271801E-4</v>
      </c>
      <c r="N563" s="114">
        <v>3.9547981577925401E-3</v>
      </c>
      <c r="O563" s="114">
        <v>1.3121184310875801E-3</v>
      </c>
    </row>
    <row r="564" spans="1:15" hidden="1" outlineLevel="2" x14ac:dyDescent="0.25">
      <c r="A564">
        <v>2017</v>
      </c>
      <c r="B564">
        <v>7</v>
      </c>
      <c r="C564" t="s">
        <v>858</v>
      </c>
      <c r="D564">
        <v>24013</v>
      </c>
      <c r="E564" t="s">
        <v>516</v>
      </c>
      <c r="F564" t="s">
        <v>851</v>
      </c>
      <c r="G564" t="s">
        <v>1915</v>
      </c>
      <c r="H564">
        <v>2270004076</v>
      </c>
      <c r="I564" t="s">
        <v>1916</v>
      </c>
      <c r="J564" t="s">
        <v>1943</v>
      </c>
      <c r="K564" t="s">
        <v>1944</v>
      </c>
      <c r="L564" t="s">
        <v>1951</v>
      </c>
      <c r="M564" s="114">
        <v>1.9560256234285599E-5</v>
      </c>
      <c r="N564" s="114">
        <v>1.73652621015208E-4</v>
      </c>
      <c r="O564" s="114">
        <v>8.1294419942423701E-5</v>
      </c>
    </row>
    <row r="565" spans="1:15" hidden="1" outlineLevel="2" x14ac:dyDescent="0.25">
      <c r="A565">
        <v>2017</v>
      </c>
      <c r="B565">
        <v>7</v>
      </c>
      <c r="C565" t="s">
        <v>858</v>
      </c>
      <c r="D565">
        <v>24013</v>
      </c>
      <c r="E565" t="s">
        <v>516</v>
      </c>
      <c r="F565" t="s">
        <v>851</v>
      </c>
      <c r="G565" t="s">
        <v>1915</v>
      </c>
      <c r="H565">
        <v>2270005010</v>
      </c>
      <c r="I565" t="s">
        <v>1916</v>
      </c>
      <c r="J565" t="s">
        <v>1952</v>
      </c>
      <c r="K565" t="s">
        <v>1953</v>
      </c>
      <c r="L565" t="s">
        <v>1954</v>
      </c>
      <c r="M565" s="114">
        <v>7.6910717608513799E-7</v>
      </c>
      <c r="N565" s="114">
        <v>3.9968725786820903E-6</v>
      </c>
      <c r="O565" s="114">
        <v>2.8007538617203E-6</v>
      </c>
    </row>
    <row r="566" spans="1:15" hidden="1" outlineLevel="2" x14ac:dyDescent="0.25">
      <c r="A566">
        <v>2017</v>
      </c>
      <c r="B566">
        <v>7</v>
      </c>
      <c r="C566" t="s">
        <v>858</v>
      </c>
      <c r="D566">
        <v>24013</v>
      </c>
      <c r="E566" t="s">
        <v>516</v>
      </c>
      <c r="F566" t="s">
        <v>851</v>
      </c>
      <c r="G566" t="s">
        <v>1915</v>
      </c>
      <c r="H566">
        <v>2270005015</v>
      </c>
      <c r="I566" t="s">
        <v>1916</v>
      </c>
      <c r="J566" t="s">
        <v>1952</v>
      </c>
      <c r="K566" t="s">
        <v>1953</v>
      </c>
      <c r="L566" t="s">
        <v>1271</v>
      </c>
      <c r="M566" s="114">
        <v>1.51699104353611E-2</v>
      </c>
      <c r="N566" s="114">
        <v>0.16806224733591099</v>
      </c>
      <c r="O566" s="114">
        <v>8.4434436634182902E-2</v>
      </c>
    </row>
    <row r="567" spans="1:15" hidden="1" outlineLevel="2" x14ac:dyDescent="0.25">
      <c r="A567">
        <v>2017</v>
      </c>
      <c r="B567">
        <v>7</v>
      </c>
      <c r="C567" t="s">
        <v>858</v>
      </c>
      <c r="D567">
        <v>24013</v>
      </c>
      <c r="E567" t="s">
        <v>516</v>
      </c>
      <c r="F567" t="s">
        <v>851</v>
      </c>
      <c r="G567" t="s">
        <v>1915</v>
      </c>
      <c r="H567">
        <v>2270005020</v>
      </c>
      <c r="I567" t="s">
        <v>1916</v>
      </c>
      <c r="J567" t="s">
        <v>1952</v>
      </c>
      <c r="K567" t="s">
        <v>1953</v>
      </c>
      <c r="L567" t="s">
        <v>1955</v>
      </c>
      <c r="M567" s="114">
        <v>2.1464224064402502E-3</v>
      </c>
      <c r="N567" s="114">
        <v>2.4000134319067001E-2</v>
      </c>
      <c r="O567" s="114">
        <v>1.01062983740121E-2</v>
      </c>
    </row>
    <row r="568" spans="1:15" hidden="1" outlineLevel="2" x14ac:dyDescent="0.25">
      <c r="A568">
        <v>2017</v>
      </c>
      <c r="B568">
        <v>7</v>
      </c>
      <c r="C568" t="s">
        <v>858</v>
      </c>
      <c r="D568">
        <v>24013</v>
      </c>
      <c r="E568" t="s">
        <v>516</v>
      </c>
      <c r="F568" t="s">
        <v>851</v>
      </c>
      <c r="G568" t="s">
        <v>1915</v>
      </c>
      <c r="H568">
        <v>2270005025</v>
      </c>
      <c r="I568" t="s">
        <v>1916</v>
      </c>
      <c r="J568" t="s">
        <v>1952</v>
      </c>
      <c r="K568" t="s">
        <v>1953</v>
      </c>
      <c r="L568" t="s">
        <v>1956</v>
      </c>
      <c r="M568" s="114">
        <v>1.9198769201977902E-5</v>
      </c>
      <c r="N568" s="114">
        <v>1.14768077764893E-4</v>
      </c>
      <c r="O568" s="114">
        <v>7.9837111115921302E-5</v>
      </c>
    </row>
    <row r="569" spans="1:15" hidden="1" outlineLevel="2" x14ac:dyDescent="0.25">
      <c r="A569">
        <v>2017</v>
      </c>
      <c r="B569">
        <v>7</v>
      </c>
      <c r="C569" t="s">
        <v>858</v>
      </c>
      <c r="D569">
        <v>24013</v>
      </c>
      <c r="E569" t="s">
        <v>516</v>
      </c>
      <c r="F569" t="s">
        <v>851</v>
      </c>
      <c r="G569" t="s">
        <v>1915</v>
      </c>
      <c r="H569">
        <v>2270005030</v>
      </c>
      <c r="I569" t="s">
        <v>1916</v>
      </c>
      <c r="J569" t="s">
        <v>1952</v>
      </c>
      <c r="K569" t="s">
        <v>1953</v>
      </c>
      <c r="L569" t="s">
        <v>1957</v>
      </c>
      <c r="M569" s="114">
        <v>2.7939841267254901E-6</v>
      </c>
      <c r="N569" s="114">
        <v>1.9875230464094801E-5</v>
      </c>
      <c r="O569" s="114">
        <v>1.5643232700313099E-5</v>
      </c>
    </row>
    <row r="570" spans="1:15" hidden="1" outlineLevel="2" x14ac:dyDescent="0.25">
      <c r="A570">
        <v>2017</v>
      </c>
      <c r="B570">
        <v>7</v>
      </c>
      <c r="C570" t="s">
        <v>858</v>
      </c>
      <c r="D570">
        <v>24013</v>
      </c>
      <c r="E570" t="s">
        <v>516</v>
      </c>
      <c r="F570" t="s">
        <v>851</v>
      </c>
      <c r="G570" t="s">
        <v>1915</v>
      </c>
      <c r="H570">
        <v>2270005035</v>
      </c>
      <c r="I570" t="s">
        <v>1916</v>
      </c>
      <c r="J570" t="s">
        <v>1952</v>
      </c>
      <c r="K570" t="s">
        <v>1953</v>
      </c>
      <c r="L570" t="s">
        <v>1958</v>
      </c>
      <c r="M570" s="114">
        <v>2.5517074686831598E-4</v>
      </c>
      <c r="N570" s="114">
        <v>1.8474538228474601E-3</v>
      </c>
      <c r="O570" s="114">
        <v>1.00537581602111E-3</v>
      </c>
    </row>
    <row r="571" spans="1:15" hidden="1" outlineLevel="2" x14ac:dyDescent="0.25">
      <c r="A571">
        <v>2017</v>
      </c>
      <c r="B571">
        <v>7</v>
      </c>
      <c r="C571" t="s">
        <v>858</v>
      </c>
      <c r="D571">
        <v>24013</v>
      </c>
      <c r="E571" t="s">
        <v>516</v>
      </c>
      <c r="F571" t="s">
        <v>851</v>
      </c>
      <c r="G571" t="s">
        <v>1915</v>
      </c>
      <c r="H571">
        <v>2270005040</v>
      </c>
      <c r="I571" t="s">
        <v>1916</v>
      </c>
      <c r="J571" t="s">
        <v>1952</v>
      </c>
      <c r="K571" t="s">
        <v>1953</v>
      </c>
      <c r="L571" t="s">
        <v>1959</v>
      </c>
      <c r="M571" s="114">
        <v>5.06249369980338E-7</v>
      </c>
      <c r="N571" s="114">
        <v>5.2573180937542904E-6</v>
      </c>
      <c r="O571" s="114">
        <v>3.1309565997616999E-6</v>
      </c>
    </row>
    <row r="572" spans="1:15" hidden="1" outlineLevel="2" x14ac:dyDescent="0.25">
      <c r="A572">
        <v>2017</v>
      </c>
      <c r="B572">
        <v>7</v>
      </c>
      <c r="C572" t="s">
        <v>858</v>
      </c>
      <c r="D572">
        <v>24013</v>
      </c>
      <c r="E572" t="s">
        <v>516</v>
      </c>
      <c r="F572" t="s">
        <v>851</v>
      </c>
      <c r="G572" t="s">
        <v>1915</v>
      </c>
      <c r="H572">
        <v>2270005045</v>
      </c>
      <c r="I572" t="s">
        <v>1916</v>
      </c>
      <c r="J572" t="s">
        <v>1952</v>
      </c>
      <c r="K572" t="s">
        <v>1953</v>
      </c>
      <c r="L572" t="s">
        <v>1960</v>
      </c>
      <c r="M572" s="114">
        <v>2.13874847247553E-4</v>
      </c>
      <c r="N572" s="114">
        <v>1.7132220673374799E-3</v>
      </c>
      <c r="O572" s="114">
        <v>1.05660797271412E-3</v>
      </c>
    </row>
    <row r="573" spans="1:15" hidden="1" outlineLevel="2" x14ac:dyDescent="0.25">
      <c r="A573">
        <v>2017</v>
      </c>
      <c r="B573">
        <v>7</v>
      </c>
      <c r="C573" t="s">
        <v>858</v>
      </c>
      <c r="D573">
        <v>24013</v>
      </c>
      <c r="E573" t="s">
        <v>516</v>
      </c>
      <c r="F573" t="s">
        <v>851</v>
      </c>
      <c r="G573" t="s">
        <v>1915</v>
      </c>
      <c r="H573">
        <v>2270005055</v>
      </c>
      <c r="I573" t="s">
        <v>1916</v>
      </c>
      <c r="J573" t="s">
        <v>1952</v>
      </c>
      <c r="K573" t="s">
        <v>1953</v>
      </c>
      <c r="L573" t="s">
        <v>1961</v>
      </c>
      <c r="M573" s="114">
        <v>4.1872226086070398E-4</v>
      </c>
      <c r="N573" s="114">
        <v>4.0235920459963399E-3</v>
      </c>
      <c r="O573" s="114">
        <v>2.0812056609429402E-3</v>
      </c>
    </row>
    <row r="574" spans="1:15" hidden="1" outlineLevel="2" x14ac:dyDescent="0.25">
      <c r="A574">
        <v>2017</v>
      </c>
      <c r="B574">
        <v>7</v>
      </c>
      <c r="C574" t="s">
        <v>858</v>
      </c>
      <c r="D574">
        <v>24013</v>
      </c>
      <c r="E574" t="s">
        <v>516</v>
      </c>
      <c r="F574" t="s">
        <v>851</v>
      </c>
      <c r="G574" t="s">
        <v>1915</v>
      </c>
      <c r="H574">
        <v>2270005060</v>
      </c>
      <c r="I574" t="s">
        <v>1916</v>
      </c>
      <c r="J574" t="s">
        <v>1952</v>
      </c>
      <c r="K574" t="s">
        <v>1953</v>
      </c>
      <c r="L574" t="s">
        <v>1962</v>
      </c>
      <c r="M574" s="114">
        <v>1.5019944163441299E-4</v>
      </c>
      <c r="N574" s="114">
        <v>1.9543944217730301E-3</v>
      </c>
      <c r="O574" s="114">
        <v>6.7997125734109399E-4</v>
      </c>
    </row>
    <row r="575" spans="1:15" hidden="1" outlineLevel="2" x14ac:dyDescent="0.25">
      <c r="A575">
        <v>2017</v>
      </c>
      <c r="B575">
        <v>7</v>
      </c>
      <c r="C575" t="s">
        <v>858</v>
      </c>
      <c r="D575">
        <v>24013</v>
      </c>
      <c r="E575" t="s">
        <v>516</v>
      </c>
      <c r="F575" t="s">
        <v>851</v>
      </c>
      <c r="G575" t="s">
        <v>1915</v>
      </c>
      <c r="H575">
        <v>2270006005</v>
      </c>
      <c r="I575" t="s">
        <v>1916</v>
      </c>
      <c r="J575" t="s">
        <v>1963</v>
      </c>
      <c r="K575" t="s">
        <v>1964</v>
      </c>
      <c r="L575" t="s">
        <v>1274</v>
      </c>
      <c r="M575" s="114">
        <v>2.51189501159388E-3</v>
      </c>
      <c r="N575" s="114">
        <v>2.3269555997103501E-2</v>
      </c>
      <c r="O575" s="114">
        <v>1.0016007930971699E-2</v>
      </c>
    </row>
    <row r="576" spans="1:15" hidden="1" outlineLevel="2" x14ac:dyDescent="0.25">
      <c r="A576">
        <v>2017</v>
      </c>
      <c r="B576">
        <v>7</v>
      </c>
      <c r="C576" t="s">
        <v>858</v>
      </c>
      <c r="D576">
        <v>24013</v>
      </c>
      <c r="E576" t="s">
        <v>516</v>
      </c>
      <c r="F576" t="s">
        <v>851</v>
      </c>
      <c r="G576" t="s">
        <v>1915</v>
      </c>
      <c r="H576">
        <v>2270006010</v>
      </c>
      <c r="I576" t="s">
        <v>1916</v>
      </c>
      <c r="J576" t="s">
        <v>1963</v>
      </c>
      <c r="K576" t="s">
        <v>1964</v>
      </c>
      <c r="L576" t="s">
        <v>1965</v>
      </c>
      <c r="M576" s="114">
        <v>5.9256118834127803E-4</v>
      </c>
      <c r="N576" s="114">
        <v>5.5518678855150903E-3</v>
      </c>
      <c r="O576" s="114">
        <v>2.4397877568844701E-3</v>
      </c>
    </row>
    <row r="577" spans="1:15" hidden="1" outlineLevel="2" x14ac:dyDescent="0.25">
      <c r="A577">
        <v>2017</v>
      </c>
      <c r="B577">
        <v>7</v>
      </c>
      <c r="C577" t="s">
        <v>858</v>
      </c>
      <c r="D577">
        <v>24013</v>
      </c>
      <c r="E577" t="s">
        <v>516</v>
      </c>
      <c r="F577" t="s">
        <v>851</v>
      </c>
      <c r="G577" t="s">
        <v>1915</v>
      </c>
      <c r="H577">
        <v>2270006015</v>
      </c>
      <c r="I577" t="s">
        <v>1916</v>
      </c>
      <c r="J577" t="s">
        <v>1963</v>
      </c>
      <c r="K577" t="s">
        <v>1964</v>
      </c>
      <c r="L577" t="s">
        <v>1966</v>
      </c>
      <c r="M577" s="114">
        <v>7.98308214825738E-4</v>
      </c>
      <c r="N577" s="114">
        <v>1.05151981115341E-2</v>
      </c>
      <c r="O577" s="114">
        <v>4.2823933181352896E-3</v>
      </c>
    </row>
    <row r="578" spans="1:15" hidden="1" outlineLevel="2" x14ac:dyDescent="0.25">
      <c r="A578">
        <v>2017</v>
      </c>
      <c r="B578">
        <v>7</v>
      </c>
      <c r="C578" t="s">
        <v>858</v>
      </c>
      <c r="D578">
        <v>24013</v>
      </c>
      <c r="E578" t="s">
        <v>516</v>
      </c>
      <c r="F578" t="s">
        <v>851</v>
      </c>
      <c r="G578" t="s">
        <v>1915</v>
      </c>
      <c r="H578">
        <v>2270006025</v>
      </c>
      <c r="I578" t="s">
        <v>1916</v>
      </c>
      <c r="J578" t="s">
        <v>1963</v>
      </c>
      <c r="K578" t="s">
        <v>1964</v>
      </c>
      <c r="L578" t="s">
        <v>1967</v>
      </c>
      <c r="M578" s="114">
        <v>1.69716992513713E-3</v>
      </c>
      <c r="N578" s="114">
        <v>7.0751218590885401E-3</v>
      </c>
      <c r="O578" s="114">
        <v>7.4114822782576101E-3</v>
      </c>
    </row>
    <row r="579" spans="1:15" hidden="1" outlineLevel="2" x14ac:dyDescent="0.25">
      <c r="A579">
        <v>2017</v>
      </c>
      <c r="B579">
        <v>7</v>
      </c>
      <c r="C579" t="s">
        <v>858</v>
      </c>
      <c r="D579">
        <v>24013</v>
      </c>
      <c r="E579" t="s">
        <v>516</v>
      </c>
      <c r="F579" t="s">
        <v>851</v>
      </c>
      <c r="G579" t="s">
        <v>1915</v>
      </c>
      <c r="H579">
        <v>2270006030</v>
      </c>
      <c r="I579" t="s">
        <v>1916</v>
      </c>
      <c r="J579" t="s">
        <v>1963</v>
      </c>
      <c r="K579" t="s">
        <v>1964</v>
      </c>
      <c r="L579" t="s">
        <v>1968</v>
      </c>
      <c r="M579" s="114">
        <v>9.1590255749451899E-5</v>
      </c>
      <c r="N579" s="114">
        <v>7.9101618030108501E-4</v>
      </c>
      <c r="O579" s="114">
        <v>3.2002126681618398E-4</v>
      </c>
    </row>
    <row r="580" spans="1:15" hidden="1" outlineLevel="2" x14ac:dyDescent="0.25">
      <c r="A580">
        <v>2017</v>
      </c>
      <c r="B580">
        <v>7</v>
      </c>
      <c r="C580" t="s">
        <v>858</v>
      </c>
      <c r="D580">
        <v>24013</v>
      </c>
      <c r="E580" t="s">
        <v>516</v>
      </c>
      <c r="F580" t="s">
        <v>851</v>
      </c>
      <c r="G580" t="s">
        <v>1915</v>
      </c>
      <c r="H580">
        <v>2270006035</v>
      </c>
      <c r="I580" t="s">
        <v>1916</v>
      </c>
      <c r="J580" t="s">
        <v>1963</v>
      </c>
      <c r="K580" t="s">
        <v>1964</v>
      </c>
      <c r="L580" t="s">
        <v>1969</v>
      </c>
      <c r="M580" s="114">
        <v>3.7163974781151403E-5</v>
      </c>
      <c r="N580" s="114">
        <v>4.6682867105118898E-4</v>
      </c>
      <c r="O580" s="114">
        <v>1.87484660273185E-4</v>
      </c>
    </row>
    <row r="581" spans="1:15" hidden="1" outlineLevel="2" x14ac:dyDescent="0.25">
      <c r="A581">
        <v>2017</v>
      </c>
      <c r="B581">
        <v>7</v>
      </c>
      <c r="C581" t="s">
        <v>858</v>
      </c>
      <c r="D581">
        <v>24013</v>
      </c>
      <c r="E581" t="s">
        <v>516</v>
      </c>
      <c r="F581" t="s">
        <v>851</v>
      </c>
      <c r="G581" t="s">
        <v>1915</v>
      </c>
      <c r="H581">
        <v>2270007015</v>
      </c>
      <c r="I581" t="s">
        <v>1916</v>
      </c>
      <c r="J581" t="s">
        <v>1970</v>
      </c>
      <c r="K581" t="s">
        <v>697</v>
      </c>
      <c r="L581" t="s">
        <v>1971</v>
      </c>
      <c r="M581" s="114">
        <v>8.9130174046658794E-5</v>
      </c>
      <c r="N581" s="114">
        <v>1.5000560961198101E-3</v>
      </c>
      <c r="O581" s="114">
        <v>6.42942133708857E-4</v>
      </c>
    </row>
    <row r="582" spans="1:15" hidden="1" outlineLevel="2" x14ac:dyDescent="0.25">
      <c r="A582">
        <v>2017</v>
      </c>
      <c r="B582">
        <v>7</v>
      </c>
      <c r="C582" t="s">
        <v>858</v>
      </c>
      <c r="D582">
        <v>24013</v>
      </c>
      <c r="E582" t="s">
        <v>516</v>
      </c>
      <c r="F582" t="s">
        <v>851</v>
      </c>
      <c r="G582" t="s">
        <v>1915</v>
      </c>
      <c r="H582">
        <v>2270010010</v>
      </c>
      <c r="I582" t="s">
        <v>1916</v>
      </c>
      <c r="J582" t="s">
        <v>1941</v>
      </c>
      <c r="K582" t="s">
        <v>696</v>
      </c>
      <c r="L582" t="s">
        <v>2009</v>
      </c>
      <c r="M582" s="114">
        <v>1.9485157361032201E-4</v>
      </c>
      <c r="N582" s="114">
        <v>3.1119022751227E-3</v>
      </c>
      <c r="O582" s="114">
        <v>9.6143307746387996E-4</v>
      </c>
    </row>
    <row r="583" spans="1:15" hidden="1" outlineLevel="2" x14ac:dyDescent="0.25">
      <c r="A583">
        <v>2017</v>
      </c>
      <c r="B583">
        <v>7</v>
      </c>
      <c r="C583" t="s">
        <v>858</v>
      </c>
      <c r="D583">
        <v>24013</v>
      </c>
      <c r="E583" t="s">
        <v>516</v>
      </c>
      <c r="F583" t="s">
        <v>851</v>
      </c>
      <c r="G583" t="s">
        <v>1915</v>
      </c>
      <c r="H583">
        <v>2282020005</v>
      </c>
      <c r="I583" t="s">
        <v>698</v>
      </c>
      <c r="J583" t="s">
        <v>1972</v>
      </c>
      <c r="K583" t="s">
        <v>1972</v>
      </c>
      <c r="L583" t="s">
        <v>1973</v>
      </c>
      <c r="M583" s="114">
        <v>3.05626380395552E-4</v>
      </c>
      <c r="N583" s="114">
        <v>5.8622651267796798E-3</v>
      </c>
      <c r="O583" s="114">
        <v>1.1562067957129299E-3</v>
      </c>
    </row>
    <row r="584" spans="1:15" hidden="1" outlineLevel="2" x14ac:dyDescent="0.25">
      <c r="A584">
        <v>2017</v>
      </c>
      <c r="B584">
        <v>7</v>
      </c>
      <c r="C584" t="s">
        <v>858</v>
      </c>
      <c r="D584">
        <v>24013</v>
      </c>
      <c r="E584" t="s">
        <v>516</v>
      </c>
      <c r="F584" t="s">
        <v>851</v>
      </c>
      <c r="G584" t="s">
        <v>1915</v>
      </c>
      <c r="H584">
        <v>2282020010</v>
      </c>
      <c r="I584" t="s">
        <v>698</v>
      </c>
      <c r="J584" t="s">
        <v>1972</v>
      </c>
      <c r="K584" t="s">
        <v>1972</v>
      </c>
      <c r="L584" t="s">
        <v>1974</v>
      </c>
      <c r="M584" s="114">
        <v>6.6118505301915303E-6</v>
      </c>
      <c r="N584" s="114">
        <v>3.5024413591600003E-5</v>
      </c>
      <c r="O584" s="114">
        <v>2.0767522073583701E-5</v>
      </c>
    </row>
    <row r="585" spans="1:15" hidden="1" outlineLevel="2" x14ac:dyDescent="0.25">
      <c r="A585">
        <v>2017</v>
      </c>
      <c r="B585">
        <v>7</v>
      </c>
      <c r="C585" t="s">
        <v>858</v>
      </c>
      <c r="D585">
        <v>24013</v>
      </c>
      <c r="E585" t="s">
        <v>516</v>
      </c>
      <c r="F585" t="s">
        <v>851</v>
      </c>
      <c r="G585" t="s">
        <v>1915</v>
      </c>
      <c r="H585">
        <v>2285002015</v>
      </c>
      <c r="I585" t="s">
        <v>1975</v>
      </c>
      <c r="J585" t="s">
        <v>1976</v>
      </c>
      <c r="K585" t="s">
        <v>1976</v>
      </c>
      <c r="L585" t="s">
        <v>1976</v>
      </c>
      <c r="M585" s="114">
        <v>2.38762901233258E-4</v>
      </c>
      <c r="N585" s="114">
        <v>1.4502336562145499E-3</v>
      </c>
      <c r="O585" s="114">
        <v>9.8306699510430895E-4</v>
      </c>
    </row>
    <row r="586" spans="1:15" hidden="1" outlineLevel="2" x14ac:dyDescent="0.25">
      <c r="A586">
        <v>2017</v>
      </c>
      <c r="B586">
        <v>7</v>
      </c>
      <c r="C586" t="s">
        <v>858</v>
      </c>
      <c r="D586">
        <v>24013</v>
      </c>
      <c r="E586" t="s">
        <v>516</v>
      </c>
      <c r="F586" t="s">
        <v>851</v>
      </c>
      <c r="G586" t="s">
        <v>1977</v>
      </c>
      <c r="H586">
        <v>2260001010</v>
      </c>
      <c r="I586" t="s">
        <v>1978</v>
      </c>
      <c r="J586" t="s">
        <v>1917</v>
      </c>
      <c r="K586" t="s">
        <v>695</v>
      </c>
      <c r="L586" t="s">
        <v>1979</v>
      </c>
      <c r="M586" s="114">
        <v>0.129273098878912</v>
      </c>
      <c r="N586" s="114">
        <v>1.3819625019095799E-3</v>
      </c>
      <c r="O586" s="114">
        <v>0.13147892802953701</v>
      </c>
    </row>
    <row r="587" spans="1:15" hidden="1" outlineLevel="2" x14ac:dyDescent="0.25">
      <c r="A587">
        <v>2017</v>
      </c>
      <c r="B587">
        <v>7</v>
      </c>
      <c r="C587" t="s">
        <v>858</v>
      </c>
      <c r="D587">
        <v>24013</v>
      </c>
      <c r="E587" t="s">
        <v>516</v>
      </c>
      <c r="F587" t="s">
        <v>851</v>
      </c>
      <c r="G587" t="s">
        <v>1977</v>
      </c>
      <c r="H587">
        <v>2260001030</v>
      </c>
      <c r="I587" t="s">
        <v>1978</v>
      </c>
      <c r="J587" t="s">
        <v>1917</v>
      </c>
      <c r="K587" t="s">
        <v>695</v>
      </c>
      <c r="L587" t="s">
        <v>1980</v>
      </c>
      <c r="M587" s="114">
        <v>3.3109808340668699E-2</v>
      </c>
      <c r="N587" s="114">
        <v>7.0276163751259403E-4</v>
      </c>
      <c r="O587" s="114">
        <v>7.0072203874587999E-2</v>
      </c>
    </row>
    <row r="588" spans="1:15" hidden="1" outlineLevel="2" x14ac:dyDescent="0.25">
      <c r="A588">
        <v>2017</v>
      </c>
      <c r="B588">
        <v>7</v>
      </c>
      <c r="C588" t="s">
        <v>858</v>
      </c>
      <c r="D588">
        <v>24013</v>
      </c>
      <c r="E588" t="s">
        <v>516</v>
      </c>
      <c r="F588" t="s">
        <v>851</v>
      </c>
      <c r="G588" t="s">
        <v>1977</v>
      </c>
      <c r="H588">
        <v>2260001060</v>
      </c>
      <c r="I588" t="s">
        <v>1978</v>
      </c>
      <c r="J588" t="s">
        <v>1917</v>
      </c>
      <c r="K588" t="s">
        <v>695</v>
      </c>
      <c r="L588" t="s">
        <v>1918</v>
      </c>
      <c r="M588" s="114">
        <v>4.1472197299299296E-3</v>
      </c>
      <c r="N588" s="114">
        <v>1.1429073638282699E-3</v>
      </c>
      <c r="O588" s="114">
        <v>0.12877171486616101</v>
      </c>
    </row>
    <row r="589" spans="1:15" hidden="1" outlineLevel="2" x14ac:dyDescent="0.25">
      <c r="A589">
        <v>2017</v>
      </c>
      <c r="B589">
        <v>7</v>
      </c>
      <c r="C589" t="s">
        <v>858</v>
      </c>
      <c r="D589">
        <v>24013</v>
      </c>
      <c r="E589" t="s">
        <v>516</v>
      </c>
      <c r="F589" t="s">
        <v>851</v>
      </c>
      <c r="G589" t="s">
        <v>1977</v>
      </c>
      <c r="H589">
        <v>2260002006</v>
      </c>
      <c r="I589" t="s">
        <v>1978</v>
      </c>
      <c r="J589" t="s">
        <v>1919</v>
      </c>
      <c r="K589" t="s">
        <v>1920</v>
      </c>
      <c r="L589" t="s">
        <v>1922</v>
      </c>
      <c r="M589" s="114">
        <v>3.7153590884315699E-3</v>
      </c>
      <c r="N589" s="114">
        <v>9.3381066108122495E-5</v>
      </c>
      <c r="O589" s="114">
        <v>1.54551630839705E-2</v>
      </c>
    </row>
    <row r="590" spans="1:15" hidden="1" outlineLevel="2" x14ac:dyDescent="0.25">
      <c r="A590">
        <v>2017</v>
      </c>
      <c r="B590">
        <v>7</v>
      </c>
      <c r="C590" t="s">
        <v>858</v>
      </c>
      <c r="D590">
        <v>24013</v>
      </c>
      <c r="E590" t="s">
        <v>516</v>
      </c>
      <c r="F590" t="s">
        <v>851</v>
      </c>
      <c r="G590" t="s">
        <v>1977</v>
      </c>
      <c r="H590">
        <v>2260002009</v>
      </c>
      <c r="I590" t="s">
        <v>1978</v>
      </c>
      <c r="J590" t="s">
        <v>1919</v>
      </c>
      <c r="K590" t="s">
        <v>1920</v>
      </c>
      <c r="L590" t="s">
        <v>1923</v>
      </c>
      <c r="M590" s="114">
        <v>1.3013722075783099E-4</v>
      </c>
      <c r="N590" s="114">
        <v>6.23735729732289E-6</v>
      </c>
      <c r="O590" s="114">
        <v>5.8177683240501199E-4</v>
      </c>
    </row>
    <row r="591" spans="1:15" hidden="1" outlineLevel="2" x14ac:dyDescent="0.25">
      <c r="A591">
        <v>2017</v>
      </c>
      <c r="B591">
        <v>7</v>
      </c>
      <c r="C591" t="s">
        <v>858</v>
      </c>
      <c r="D591">
        <v>24013</v>
      </c>
      <c r="E591" t="s">
        <v>516</v>
      </c>
      <c r="F591" t="s">
        <v>851</v>
      </c>
      <c r="G591" t="s">
        <v>1977</v>
      </c>
      <c r="H591">
        <v>2260002021</v>
      </c>
      <c r="I591" t="s">
        <v>1978</v>
      </c>
      <c r="J591" t="s">
        <v>1919</v>
      </c>
      <c r="K591" t="s">
        <v>1920</v>
      </c>
      <c r="L591" t="s">
        <v>1926</v>
      </c>
      <c r="M591" s="114">
        <v>1.55314885272873E-4</v>
      </c>
      <c r="N591" s="114">
        <v>7.4693363103506297E-6</v>
      </c>
      <c r="O591" s="114">
        <v>7.0231057179626099E-4</v>
      </c>
    </row>
    <row r="592" spans="1:15" hidden="1" outlineLevel="2" x14ac:dyDescent="0.25">
      <c r="A592">
        <v>2017</v>
      </c>
      <c r="B592">
        <v>7</v>
      </c>
      <c r="C592" t="s">
        <v>858</v>
      </c>
      <c r="D592">
        <v>24013</v>
      </c>
      <c r="E592" t="s">
        <v>516</v>
      </c>
      <c r="F592" t="s">
        <v>851</v>
      </c>
      <c r="G592" t="s">
        <v>1977</v>
      </c>
      <c r="H592">
        <v>2260002027</v>
      </c>
      <c r="I592" t="s">
        <v>1978</v>
      </c>
      <c r="J592" t="s">
        <v>1919</v>
      </c>
      <c r="K592" t="s">
        <v>1920</v>
      </c>
      <c r="L592" t="s">
        <v>1928</v>
      </c>
      <c r="M592" s="114">
        <v>1.2823585728086201E-6</v>
      </c>
      <c r="N592" s="114">
        <v>5.2258470439880999E-8</v>
      </c>
      <c r="O592" s="114">
        <v>5.1022626621488598E-6</v>
      </c>
    </row>
    <row r="593" spans="1:15" hidden="1" outlineLevel="2" x14ac:dyDescent="0.25">
      <c r="A593">
        <v>2017</v>
      </c>
      <c r="B593">
        <v>7</v>
      </c>
      <c r="C593" t="s">
        <v>858</v>
      </c>
      <c r="D593">
        <v>24013</v>
      </c>
      <c r="E593" t="s">
        <v>516</v>
      </c>
      <c r="F593" t="s">
        <v>851</v>
      </c>
      <c r="G593" t="s">
        <v>1977</v>
      </c>
      <c r="H593">
        <v>2260002039</v>
      </c>
      <c r="I593" t="s">
        <v>1978</v>
      </c>
      <c r="J593" t="s">
        <v>1919</v>
      </c>
      <c r="K593" t="s">
        <v>1920</v>
      </c>
      <c r="L593" t="s">
        <v>1932</v>
      </c>
      <c r="M593" s="114">
        <v>9.5221325279339908E-3</v>
      </c>
      <c r="N593" s="114">
        <v>2.4544749248889302E-4</v>
      </c>
      <c r="O593" s="114">
        <v>4.0477041155099897E-2</v>
      </c>
    </row>
    <row r="594" spans="1:15" hidden="1" outlineLevel="2" x14ac:dyDescent="0.25">
      <c r="A594">
        <v>2017</v>
      </c>
      <c r="B594">
        <v>7</v>
      </c>
      <c r="C594" t="s">
        <v>858</v>
      </c>
      <c r="D594">
        <v>24013</v>
      </c>
      <c r="E594" t="s">
        <v>516</v>
      </c>
      <c r="F594" t="s">
        <v>851</v>
      </c>
      <c r="G594" t="s">
        <v>1977</v>
      </c>
      <c r="H594">
        <v>2260002054</v>
      </c>
      <c r="I594" t="s">
        <v>1978</v>
      </c>
      <c r="J594" t="s">
        <v>1919</v>
      </c>
      <c r="K594" t="s">
        <v>1920</v>
      </c>
      <c r="L594" t="s">
        <v>1935</v>
      </c>
      <c r="M594" s="114">
        <v>3.1668920151606299E-5</v>
      </c>
      <c r="N594" s="114">
        <v>1.4727989139373699E-6</v>
      </c>
      <c r="O594" s="114">
        <v>1.4379700405697801E-4</v>
      </c>
    </row>
    <row r="595" spans="1:15" hidden="1" outlineLevel="2" x14ac:dyDescent="0.25">
      <c r="A595">
        <v>2017</v>
      </c>
      <c r="B595">
        <v>7</v>
      </c>
      <c r="C595" t="s">
        <v>858</v>
      </c>
      <c r="D595">
        <v>24013</v>
      </c>
      <c r="E595" t="s">
        <v>516</v>
      </c>
      <c r="F595" t="s">
        <v>851</v>
      </c>
      <c r="G595" t="s">
        <v>1977</v>
      </c>
      <c r="H595">
        <v>2260003030</v>
      </c>
      <c r="I595" t="s">
        <v>1978</v>
      </c>
      <c r="J595" t="s">
        <v>1941</v>
      </c>
      <c r="K595" t="s">
        <v>696</v>
      </c>
      <c r="L595" t="s">
        <v>1273</v>
      </c>
      <c r="M595" s="114">
        <v>9.6617208467542098E-5</v>
      </c>
      <c r="N595" s="114">
        <v>4.12451208831044E-6</v>
      </c>
      <c r="O595" s="114">
        <v>4.02697769459337E-4</v>
      </c>
    </row>
    <row r="596" spans="1:15" hidden="1" outlineLevel="2" x14ac:dyDescent="0.25">
      <c r="A596">
        <v>2017</v>
      </c>
      <c r="B596">
        <v>7</v>
      </c>
      <c r="C596" t="s">
        <v>858</v>
      </c>
      <c r="D596">
        <v>24013</v>
      </c>
      <c r="E596" t="s">
        <v>516</v>
      </c>
      <c r="F596" t="s">
        <v>851</v>
      </c>
      <c r="G596" t="s">
        <v>1977</v>
      </c>
      <c r="H596">
        <v>2260003040</v>
      </c>
      <c r="I596" t="s">
        <v>1978</v>
      </c>
      <c r="J596" t="s">
        <v>1941</v>
      </c>
      <c r="K596" t="s">
        <v>696</v>
      </c>
      <c r="L596" t="s">
        <v>1276</v>
      </c>
      <c r="M596" s="114">
        <v>7.1292264940958596E-6</v>
      </c>
      <c r="N596" s="114">
        <v>3.1561327773488301E-7</v>
      </c>
      <c r="O596" s="114">
        <v>3.0814998808637001E-5</v>
      </c>
    </row>
    <row r="597" spans="1:15" hidden="1" outlineLevel="2" x14ac:dyDescent="0.25">
      <c r="A597">
        <v>2017</v>
      </c>
      <c r="B597">
        <v>7</v>
      </c>
      <c r="C597" t="s">
        <v>858</v>
      </c>
      <c r="D597">
        <v>24013</v>
      </c>
      <c r="E597" t="s">
        <v>516</v>
      </c>
      <c r="F597" t="s">
        <v>851</v>
      </c>
      <c r="G597" t="s">
        <v>1977</v>
      </c>
      <c r="H597">
        <v>2260004015</v>
      </c>
      <c r="I597" t="s">
        <v>1978</v>
      </c>
      <c r="J597" t="s">
        <v>1943</v>
      </c>
      <c r="K597" t="s">
        <v>1944</v>
      </c>
      <c r="L597" t="s">
        <v>1981</v>
      </c>
      <c r="M597" s="114">
        <v>1.12704068851599E-3</v>
      </c>
      <c r="N597" s="114">
        <v>4.8944786612992202E-5</v>
      </c>
      <c r="O597" s="114">
        <v>4.2280897032469502E-3</v>
      </c>
    </row>
    <row r="598" spans="1:15" hidden="1" outlineLevel="2" x14ac:dyDescent="0.25">
      <c r="A598">
        <v>2017</v>
      </c>
      <c r="B598">
        <v>7</v>
      </c>
      <c r="C598" t="s">
        <v>858</v>
      </c>
      <c r="D598">
        <v>24013</v>
      </c>
      <c r="E598" t="s">
        <v>516</v>
      </c>
      <c r="F598" t="s">
        <v>851</v>
      </c>
      <c r="G598" t="s">
        <v>1977</v>
      </c>
      <c r="H598">
        <v>2260004016</v>
      </c>
      <c r="I598" t="s">
        <v>1978</v>
      </c>
      <c r="J598" t="s">
        <v>1943</v>
      </c>
      <c r="K598" t="s">
        <v>1944</v>
      </c>
      <c r="L598" t="s">
        <v>1982</v>
      </c>
      <c r="M598" s="114">
        <v>1.2470278966020499E-2</v>
      </c>
      <c r="N598" s="114">
        <v>5.9227824385743599E-4</v>
      </c>
      <c r="O598" s="114">
        <v>5.1721836440265199E-2</v>
      </c>
    </row>
    <row r="599" spans="1:15" hidden="1" outlineLevel="2" x14ac:dyDescent="0.25">
      <c r="A599">
        <v>2017</v>
      </c>
      <c r="B599">
        <v>7</v>
      </c>
      <c r="C599" t="s">
        <v>858</v>
      </c>
      <c r="D599">
        <v>24013</v>
      </c>
      <c r="E599" t="s">
        <v>516</v>
      </c>
      <c r="F599" t="s">
        <v>851</v>
      </c>
      <c r="G599" t="s">
        <v>1977</v>
      </c>
      <c r="H599">
        <v>2260004020</v>
      </c>
      <c r="I599" t="s">
        <v>1978</v>
      </c>
      <c r="J599" t="s">
        <v>1943</v>
      </c>
      <c r="K599" t="s">
        <v>1944</v>
      </c>
      <c r="L599" t="s">
        <v>1983</v>
      </c>
      <c r="M599" s="114">
        <v>1.36270175171376E-2</v>
      </c>
      <c r="N599" s="114">
        <v>4.0898539009503999E-4</v>
      </c>
      <c r="O599" s="114">
        <v>3.6614693701267201E-2</v>
      </c>
    </row>
    <row r="600" spans="1:15" hidden="1" outlineLevel="2" x14ac:dyDescent="0.25">
      <c r="A600">
        <v>2017</v>
      </c>
      <c r="B600">
        <v>7</v>
      </c>
      <c r="C600" t="s">
        <v>858</v>
      </c>
      <c r="D600">
        <v>24013</v>
      </c>
      <c r="E600" t="s">
        <v>516</v>
      </c>
      <c r="F600" t="s">
        <v>851</v>
      </c>
      <c r="G600" t="s">
        <v>1977</v>
      </c>
      <c r="H600">
        <v>2260004021</v>
      </c>
      <c r="I600" t="s">
        <v>1978</v>
      </c>
      <c r="J600" t="s">
        <v>1943</v>
      </c>
      <c r="K600" t="s">
        <v>1944</v>
      </c>
      <c r="L600" t="s">
        <v>1984</v>
      </c>
      <c r="M600" s="114">
        <v>0.15924145013013899</v>
      </c>
      <c r="N600" s="114">
        <v>3.55734082404524E-3</v>
      </c>
      <c r="O600" s="114">
        <v>0.56683719158172596</v>
      </c>
    </row>
    <row r="601" spans="1:15" hidden="1" outlineLevel="2" x14ac:dyDescent="0.25">
      <c r="A601">
        <v>2017</v>
      </c>
      <c r="B601">
        <v>7</v>
      </c>
      <c r="C601" t="s">
        <v>858</v>
      </c>
      <c r="D601">
        <v>24013</v>
      </c>
      <c r="E601" t="s">
        <v>516</v>
      </c>
      <c r="F601" t="s">
        <v>851</v>
      </c>
      <c r="G601" t="s">
        <v>1977</v>
      </c>
      <c r="H601">
        <v>2260004025</v>
      </c>
      <c r="I601" t="s">
        <v>1978</v>
      </c>
      <c r="J601" t="s">
        <v>1943</v>
      </c>
      <c r="K601" t="s">
        <v>1944</v>
      </c>
      <c r="L601" t="s">
        <v>1985</v>
      </c>
      <c r="M601" s="114">
        <v>2.2398403256374901E-2</v>
      </c>
      <c r="N601" s="114">
        <v>9.1601215535774805E-4</v>
      </c>
      <c r="O601" s="114">
        <v>7.4995532631874098E-2</v>
      </c>
    </row>
    <row r="602" spans="1:15" hidden="1" outlineLevel="2" x14ac:dyDescent="0.25">
      <c r="A602">
        <v>2017</v>
      </c>
      <c r="B602">
        <v>7</v>
      </c>
      <c r="C602" t="s">
        <v>858</v>
      </c>
      <c r="D602">
        <v>24013</v>
      </c>
      <c r="E602" t="s">
        <v>516</v>
      </c>
      <c r="F602" t="s">
        <v>851</v>
      </c>
      <c r="G602" t="s">
        <v>1977</v>
      </c>
      <c r="H602">
        <v>2260004026</v>
      </c>
      <c r="I602" t="s">
        <v>1978</v>
      </c>
      <c r="J602" t="s">
        <v>1943</v>
      </c>
      <c r="K602" t="s">
        <v>1944</v>
      </c>
      <c r="L602" t="s">
        <v>1986</v>
      </c>
      <c r="M602" s="114">
        <v>0.12702571565114301</v>
      </c>
      <c r="N602" s="114">
        <v>4.9889675574377196E-3</v>
      </c>
      <c r="O602" s="114">
        <v>0.49496362358331703</v>
      </c>
    </row>
    <row r="603" spans="1:15" hidden="1" outlineLevel="2" x14ac:dyDescent="0.25">
      <c r="A603">
        <v>2017</v>
      </c>
      <c r="B603">
        <v>7</v>
      </c>
      <c r="C603" t="s">
        <v>858</v>
      </c>
      <c r="D603">
        <v>24013</v>
      </c>
      <c r="E603" t="s">
        <v>516</v>
      </c>
      <c r="F603" t="s">
        <v>851</v>
      </c>
      <c r="G603" t="s">
        <v>1977</v>
      </c>
      <c r="H603">
        <v>2260004030</v>
      </c>
      <c r="I603" t="s">
        <v>1978</v>
      </c>
      <c r="J603" t="s">
        <v>1943</v>
      </c>
      <c r="K603" t="s">
        <v>1944</v>
      </c>
      <c r="L603" t="s">
        <v>1987</v>
      </c>
      <c r="M603" s="114">
        <v>1.34969514801924E-2</v>
      </c>
      <c r="N603" s="114">
        <v>5.8555416762828805E-4</v>
      </c>
      <c r="O603" s="114">
        <v>5.1196772605180699E-2</v>
      </c>
    </row>
    <row r="604" spans="1:15" hidden="1" outlineLevel="2" x14ac:dyDescent="0.25">
      <c r="A604">
        <v>2017</v>
      </c>
      <c r="B604">
        <v>7</v>
      </c>
      <c r="C604" t="s">
        <v>858</v>
      </c>
      <c r="D604">
        <v>24013</v>
      </c>
      <c r="E604" t="s">
        <v>516</v>
      </c>
      <c r="F604" t="s">
        <v>851</v>
      </c>
      <c r="G604" t="s">
        <v>1977</v>
      </c>
      <c r="H604">
        <v>2260004031</v>
      </c>
      <c r="I604" t="s">
        <v>1978</v>
      </c>
      <c r="J604" t="s">
        <v>1943</v>
      </c>
      <c r="K604" t="s">
        <v>1944</v>
      </c>
      <c r="L604" t="s">
        <v>1945</v>
      </c>
      <c r="M604" s="114">
        <v>0.12696387010100799</v>
      </c>
      <c r="N604" s="114">
        <v>4.6251706080511204E-3</v>
      </c>
      <c r="O604" s="114">
        <v>0.55155444145202603</v>
      </c>
    </row>
    <row r="605" spans="1:15" hidden="1" outlineLevel="2" x14ac:dyDescent="0.25">
      <c r="A605">
        <v>2017</v>
      </c>
      <c r="B605">
        <v>7</v>
      </c>
      <c r="C605" t="s">
        <v>858</v>
      </c>
      <c r="D605">
        <v>24013</v>
      </c>
      <c r="E605" t="s">
        <v>516</v>
      </c>
      <c r="F605" t="s">
        <v>851</v>
      </c>
      <c r="G605" t="s">
        <v>1977</v>
      </c>
      <c r="H605">
        <v>2260004035</v>
      </c>
      <c r="I605" t="s">
        <v>1978</v>
      </c>
      <c r="J605" t="s">
        <v>1943</v>
      </c>
      <c r="K605" t="s">
        <v>1944</v>
      </c>
      <c r="L605" t="s">
        <v>1988</v>
      </c>
      <c r="M605" s="114">
        <v>7.8514614506275404E-4</v>
      </c>
      <c r="N605" s="114">
        <v>0</v>
      </c>
      <c r="O605" s="114">
        <v>0</v>
      </c>
    </row>
    <row r="606" spans="1:15" hidden="1" outlineLevel="2" x14ac:dyDescent="0.25">
      <c r="A606">
        <v>2017</v>
      </c>
      <c r="B606">
        <v>7</v>
      </c>
      <c r="C606" t="s">
        <v>858</v>
      </c>
      <c r="D606">
        <v>24013</v>
      </c>
      <c r="E606" t="s">
        <v>516</v>
      </c>
      <c r="F606" t="s">
        <v>851</v>
      </c>
      <c r="G606" t="s">
        <v>1977</v>
      </c>
      <c r="H606">
        <v>2260004036</v>
      </c>
      <c r="I606" t="s">
        <v>1978</v>
      </c>
      <c r="J606" t="s">
        <v>1943</v>
      </c>
      <c r="K606" t="s">
        <v>1944</v>
      </c>
      <c r="L606" t="s">
        <v>1946</v>
      </c>
      <c r="M606" s="114">
        <v>2.8787640439986701E-4</v>
      </c>
      <c r="N606" s="114">
        <v>0</v>
      </c>
      <c r="O606" s="114">
        <v>0</v>
      </c>
    </row>
    <row r="607" spans="1:15" hidden="1" outlineLevel="2" x14ac:dyDescent="0.25">
      <c r="A607">
        <v>2017</v>
      </c>
      <c r="B607">
        <v>7</v>
      </c>
      <c r="C607" t="s">
        <v>858</v>
      </c>
      <c r="D607">
        <v>24013</v>
      </c>
      <c r="E607" t="s">
        <v>516</v>
      </c>
      <c r="F607" t="s">
        <v>851</v>
      </c>
      <c r="G607" t="s">
        <v>1977</v>
      </c>
      <c r="H607">
        <v>2260004071</v>
      </c>
      <c r="I607" t="s">
        <v>1978</v>
      </c>
      <c r="J607" t="s">
        <v>1943</v>
      </c>
      <c r="K607" t="s">
        <v>1944</v>
      </c>
      <c r="L607" t="s">
        <v>1950</v>
      </c>
      <c r="M607" s="114">
        <v>4.7266801094458799E-5</v>
      </c>
      <c r="N607" s="114">
        <v>2.4900855351006599E-6</v>
      </c>
      <c r="O607" s="114">
        <v>2.2824288680567401E-4</v>
      </c>
    </row>
    <row r="608" spans="1:15" hidden="1" outlineLevel="2" x14ac:dyDescent="0.25">
      <c r="A608">
        <v>2017</v>
      </c>
      <c r="B608">
        <v>7</v>
      </c>
      <c r="C608" t="s">
        <v>858</v>
      </c>
      <c r="D608">
        <v>24013</v>
      </c>
      <c r="E608" t="s">
        <v>516</v>
      </c>
      <c r="F608" t="s">
        <v>851</v>
      </c>
      <c r="G608" t="s">
        <v>1977</v>
      </c>
      <c r="H608">
        <v>2260005035</v>
      </c>
      <c r="I608" t="s">
        <v>1978</v>
      </c>
      <c r="J608" t="s">
        <v>1952</v>
      </c>
      <c r="K608" t="s">
        <v>1953</v>
      </c>
      <c r="L608" t="s">
        <v>1958</v>
      </c>
      <c r="M608" s="114">
        <v>1.30900471170037E-4</v>
      </c>
      <c r="N608" s="114">
        <v>6.8295070150270501E-6</v>
      </c>
      <c r="O608" s="114">
        <v>5.4360181820811704E-4</v>
      </c>
    </row>
    <row r="609" spans="1:15" hidden="1" outlineLevel="2" x14ac:dyDescent="0.25">
      <c r="A609">
        <v>2017</v>
      </c>
      <c r="B609">
        <v>7</v>
      </c>
      <c r="C609" t="s">
        <v>858</v>
      </c>
      <c r="D609">
        <v>24013</v>
      </c>
      <c r="E609" t="s">
        <v>516</v>
      </c>
      <c r="F609" t="s">
        <v>851</v>
      </c>
      <c r="G609" t="s">
        <v>1977</v>
      </c>
      <c r="H609">
        <v>2260006005</v>
      </c>
      <c r="I609" t="s">
        <v>1978</v>
      </c>
      <c r="J609" t="s">
        <v>1963</v>
      </c>
      <c r="K609" t="s">
        <v>1964</v>
      </c>
      <c r="L609" t="s">
        <v>1274</v>
      </c>
      <c r="M609" s="114">
        <v>1.1277658806534399E-3</v>
      </c>
      <c r="N609" s="114">
        <v>4.31630860475707E-5</v>
      </c>
      <c r="O609" s="114">
        <v>3.9660032489337001E-3</v>
      </c>
    </row>
    <row r="610" spans="1:15" hidden="1" outlineLevel="2" x14ac:dyDescent="0.25">
      <c r="A610">
        <v>2017</v>
      </c>
      <c r="B610">
        <v>7</v>
      </c>
      <c r="C610" t="s">
        <v>858</v>
      </c>
      <c r="D610">
        <v>24013</v>
      </c>
      <c r="E610" t="s">
        <v>516</v>
      </c>
      <c r="F610" t="s">
        <v>851</v>
      </c>
      <c r="G610" t="s">
        <v>1977</v>
      </c>
      <c r="H610">
        <v>2260006010</v>
      </c>
      <c r="I610" t="s">
        <v>1978</v>
      </c>
      <c r="J610" t="s">
        <v>1963</v>
      </c>
      <c r="K610" t="s">
        <v>1964</v>
      </c>
      <c r="L610" t="s">
        <v>1965</v>
      </c>
      <c r="M610" s="114">
        <v>7.9512059151625198E-3</v>
      </c>
      <c r="N610" s="114">
        <v>2.9416212782962199E-4</v>
      </c>
      <c r="O610" s="114">
        <v>2.5749542284756899E-2</v>
      </c>
    </row>
    <row r="611" spans="1:15" hidden="1" outlineLevel="2" x14ac:dyDescent="0.25">
      <c r="A611">
        <v>2017</v>
      </c>
      <c r="B611">
        <v>7</v>
      </c>
      <c r="C611" t="s">
        <v>858</v>
      </c>
      <c r="D611">
        <v>24013</v>
      </c>
      <c r="E611" t="s">
        <v>516</v>
      </c>
      <c r="F611" t="s">
        <v>851</v>
      </c>
      <c r="G611" t="s">
        <v>1977</v>
      </c>
      <c r="H611">
        <v>2260006015</v>
      </c>
      <c r="I611" t="s">
        <v>1978</v>
      </c>
      <c r="J611" t="s">
        <v>1963</v>
      </c>
      <c r="K611" t="s">
        <v>1964</v>
      </c>
      <c r="L611" t="s">
        <v>1966</v>
      </c>
      <c r="M611" s="114">
        <v>2.6761992791626798E-6</v>
      </c>
      <c r="N611" s="114">
        <v>1.01061784718581E-7</v>
      </c>
      <c r="O611" s="114">
        <v>9.86719476259168E-6</v>
      </c>
    </row>
    <row r="612" spans="1:15" hidden="1" outlineLevel="2" x14ac:dyDescent="0.25">
      <c r="A612">
        <v>2017</v>
      </c>
      <c r="B612">
        <v>7</v>
      </c>
      <c r="C612" t="s">
        <v>858</v>
      </c>
      <c r="D612">
        <v>24013</v>
      </c>
      <c r="E612" t="s">
        <v>516</v>
      </c>
      <c r="F612" t="s">
        <v>851</v>
      </c>
      <c r="G612" t="s">
        <v>1977</v>
      </c>
      <c r="H612">
        <v>2260006035</v>
      </c>
      <c r="I612" t="s">
        <v>1978</v>
      </c>
      <c r="J612" t="s">
        <v>1963</v>
      </c>
      <c r="K612" t="s">
        <v>1964</v>
      </c>
      <c r="L612" t="s">
        <v>1969</v>
      </c>
      <c r="M612" s="114">
        <v>4.88672813785396E-5</v>
      </c>
      <c r="N612" s="114">
        <v>1.7628397301905401E-6</v>
      </c>
      <c r="O612" s="114">
        <v>1.72115040186327E-4</v>
      </c>
    </row>
    <row r="613" spans="1:15" hidden="1" outlineLevel="2" x14ac:dyDescent="0.25">
      <c r="A613">
        <v>2017</v>
      </c>
      <c r="B613">
        <v>7</v>
      </c>
      <c r="C613" t="s">
        <v>858</v>
      </c>
      <c r="D613">
        <v>24013</v>
      </c>
      <c r="E613" t="s">
        <v>516</v>
      </c>
      <c r="F613" t="s">
        <v>851</v>
      </c>
      <c r="G613" t="s">
        <v>1977</v>
      </c>
      <c r="H613">
        <v>2260007005</v>
      </c>
      <c r="I613" t="s">
        <v>1978</v>
      </c>
      <c r="J613" t="s">
        <v>1970</v>
      </c>
      <c r="K613" t="s">
        <v>697</v>
      </c>
      <c r="L613" t="s">
        <v>1989</v>
      </c>
      <c r="M613" s="114">
        <v>1.0336168046372099E-3</v>
      </c>
      <c r="N613" s="114">
        <v>2.311146545253E-5</v>
      </c>
      <c r="O613" s="114">
        <v>4.02296212268993E-3</v>
      </c>
    </row>
    <row r="614" spans="1:15" hidden="1" outlineLevel="2" x14ac:dyDescent="0.25">
      <c r="A614">
        <v>2017</v>
      </c>
      <c r="B614">
        <v>7</v>
      </c>
      <c r="C614" t="s">
        <v>858</v>
      </c>
      <c r="D614">
        <v>24013</v>
      </c>
      <c r="E614" t="s">
        <v>516</v>
      </c>
      <c r="F614" t="s">
        <v>851</v>
      </c>
      <c r="G614" t="s">
        <v>1977</v>
      </c>
      <c r="H614">
        <v>2265001010</v>
      </c>
      <c r="I614" t="s">
        <v>1990</v>
      </c>
      <c r="J614" t="s">
        <v>1917</v>
      </c>
      <c r="K614" t="s">
        <v>695</v>
      </c>
      <c r="L614" t="s">
        <v>1979</v>
      </c>
      <c r="M614" s="114">
        <v>5.6208075857284703E-3</v>
      </c>
      <c r="N614" s="114">
        <v>8.3534064469859004E-4</v>
      </c>
      <c r="O614" s="114">
        <v>5.1796913146972698E-2</v>
      </c>
    </row>
    <row r="615" spans="1:15" hidden="1" outlineLevel="2" x14ac:dyDescent="0.25">
      <c r="A615">
        <v>2017</v>
      </c>
      <c r="B615">
        <v>7</v>
      </c>
      <c r="C615" t="s">
        <v>858</v>
      </c>
      <c r="D615">
        <v>24013</v>
      </c>
      <c r="E615" t="s">
        <v>516</v>
      </c>
      <c r="F615" t="s">
        <v>851</v>
      </c>
      <c r="G615" t="s">
        <v>1977</v>
      </c>
      <c r="H615">
        <v>2265001030</v>
      </c>
      <c r="I615" t="s">
        <v>1990</v>
      </c>
      <c r="J615" t="s">
        <v>1917</v>
      </c>
      <c r="K615" t="s">
        <v>695</v>
      </c>
      <c r="L615" t="s">
        <v>1980</v>
      </c>
      <c r="M615" s="114">
        <v>5.77086288540158E-2</v>
      </c>
      <c r="N615" s="114">
        <v>6.1260994989424901E-3</v>
      </c>
      <c r="O615" s="114">
        <v>0.59978869557380698</v>
      </c>
    </row>
    <row r="616" spans="1:15" hidden="1" outlineLevel="2" x14ac:dyDescent="0.25">
      <c r="A616">
        <v>2017</v>
      </c>
      <c r="B616">
        <v>7</v>
      </c>
      <c r="C616" t="s">
        <v>858</v>
      </c>
      <c r="D616">
        <v>24013</v>
      </c>
      <c r="E616" t="s">
        <v>516</v>
      </c>
      <c r="F616" t="s">
        <v>851</v>
      </c>
      <c r="G616" t="s">
        <v>1977</v>
      </c>
      <c r="H616">
        <v>2265001050</v>
      </c>
      <c r="I616" t="s">
        <v>1990</v>
      </c>
      <c r="J616" t="s">
        <v>1917</v>
      </c>
      <c r="K616" t="s">
        <v>695</v>
      </c>
      <c r="L616" t="s">
        <v>1991</v>
      </c>
      <c r="M616" s="114">
        <v>1.5469922330794399E-2</v>
      </c>
      <c r="N616" s="114">
        <v>5.1776096224784903E-3</v>
      </c>
      <c r="O616" s="114">
        <v>0.76824587583541903</v>
      </c>
    </row>
    <row r="617" spans="1:15" hidden="1" outlineLevel="2" x14ac:dyDescent="0.25">
      <c r="A617">
        <v>2017</v>
      </c>
      <c r="B617">
        <v>7</v>
      </c>
      <c r="C617" t="s">
        <v>858</v>
      </c>
      <c r="D617">
        <v>24013</v>
      </c>
      <c r="E617" t="s">
        <v>516</v>
      </c>
      <c r="F617" t="s">
        <v>851</v>
      </c>
      <c r="G617" t="s">
        <v>1977</v>
      </c>
      <c r="H617">
        <v>2265001060</v>
      </c>
      <c r="I617" t="s">
        <v>1990</v>
      </c>
      <c r="J617" t="s">
        <v>1917</v>
      </c>
      <c r="K617" t="s">
        <v>695</v>
      </c>
      <c r="L617" t="s">
        <v>1918</v>
      </c>
      <c r="M617" s="114">
        <v>5.1601200848381303E-3</v>
      </c>
      <c r="N617" s="114">
        <v>1.6772228991612801E-3</v>
      </c>
      <c r="O617" s="114">
        <v>0.15035125613212599</v>
      </c>
    </row>
    <row r="618" spans="1:15" hidden="1" outlineLevel="2" x14ac:dyDescent="0.25">
      <c r="A618">
        <v>2017</v>
      </c>
      <c r="B618">
        <v>7</v>
      </c>
      <c r="C618" t="s">
        <v>858</v>
      </c>
      <c r="D618">
        <v>24013</v>
      </c>
      <c r="E618" t="s">
        <v>516</v>
      </c>
      <c r="F618" t="s">
        <v>851</v>
      </c>
      <c r="G618" t="s">
        <v>1977</v>
      </c>
      <c r="H618">
        <v>2265002003</v>
      </c>
      <c r="I618" t="s">
        <v>1990</v>
      </c>
      <c r="J618" t="s">
        <v>1919</v>
      </c>
      <c r="K618" t="s">
        <v>1920</v>
      </c>
      <c r="L618" t="s">
        <v>1921</v>
      </c>
      <c r="M618" s="114">
        <v>1.6544439800725299E-4</v>
      </c>
      <c r="N618" s="114">
        <v>7.7312700341281002E-5</v>
      </c>
      <c r="O618" s="114">
        <v>8.1768044037744403E-3</v>
      </c>
    </row>
    <row r="619" spans="1:15" hidden="1" outlineLevel="2" x14ac:dyDescent="0.25">
      <c r="A619">
        <v>2017</v>
      </c>
      <c r="B619">
        <v>7</v>
      </c>
      <c r="C619" t="s">
        <v>858</v>
      </c>
      <c r="D619">
        <v>24013</v>
      </c>
      <c r="E619" t="s">
        <v>516</v>
      </c>
      <c r="F619" t="s">
        <v>851</v>
      </c>
      <c r="G619" t="s">
        <v>1977</v>
      </c>
      <c r="H619">
        <v>2265002006</v>
      </c>
      <c r="I619" t="s">
        <v>1990</v>
      </c>
      <c r="J619" t="s">
        <v>1919</v>
      </c>
      <c r="K619" t="s">
        <v>1920</v>
      </c>
      <c r="L619" t="s">
        <v>1922</v>
      </c>
      <c r="M619" s="114">
        <v>1.55002966972795E-6</v>
      </c>
      <c r="N619" s="114">
        <v>4.85057540799971E-7</v>
      </c>
      <c r="O619" s="114">
        <v>7.2599988925503594E-5</v>
      </c>
    </row>
    <row r="620" spans="1:15" hidden="1" outlineLevel="2" x14ac:dyDescent="0.25">
      <c r="A620">
        <v>2017</v>
      </c>
      <c r="B620">
        <v>7</v>
      </c>
      <c r="C620" t="s">
        <v>858</v>
      </c>
      <c r="D620">
        <v>24013</v>
      </c>
      <c r="E620" t="s">
        <v>516</v>
      </c>
      <c r="F620" t="s">
        <v>851</v>
      </c>
      <c r="G620" t="s">
        <v>1977</v>
      </c>
      <c r="H620">
        <v>2265002009</v>
      </c>
      <c r="I620" t="s">
        <v>1990</v>
      </c>
      <c r="J620" t="s">
        <v>1919</v>
      </c>
      <c r="K620" t="s">
        <v>1920</v>
      </c>
      <c r="L620" t="s">
        <v>1923</v>
      </c>
      <c r="M620" s="114">
        <v>4.1363099467162101E-4</v>
      </c>
      <c r="N620" s="114">
        <v>1.20957185572479E-4</v>
      </c>
      <c r="O620" s="114">
        <v>1.4141648774966599E-2</v>
      </c>
    </row>
    <row r="621" spans="1:15" hidden="1" outlineLevel="2" x14ac:dyDescent="0.25">
      <c r="A621">
        <v>2017</v>
      </c>
      <c r="B621">
        <v>7</v>
      </c>
      <c r="C621" t="s">
        <v>858</v>
      </c>
      <c r="D621">
        <v>24013</v>
      </c>
      <c r="E621" t="s">
        <v>516</v>
      </c>
      <c r="F621" t="s">
        <v>851</v>
      </c>
      <c r="G621" t="s">
        <v>1977</v>
      </c>
      <c r="H621">
        <v>2265002015</v>
      </c>
      <c r="I621" t="s">
        <v>1990</v>
      </c>
      <c r="J621" t="s">
        <v>1919</v>
      </c>
      <c r="K621" t="s">
        <v>1920</v>
      </c>
      <c r="L621" t="s">
        <v>1924</v>
      </c>
      <c r="M621" s="114">
        <v>2.8249916128686398E-4</v>
      </c>
      <c r="N621" s="114">
        <v>1.15925504360348E-4</v>
      </c>
      <c r="O621" s="114">
        <v>1.4668755233287799E-2</v>
      </c>
    </row>
    <row r="622" spans="1:15" hidden="1" outlineLevel="2" x14ac:dyDescent="0.25">
      <c r="A622">
        <v>2017</v>
      </c>
      <c r="B622">
        <v>7</v>
      </c>
      <c r="C622" t="s">
        <v>858</v>
      </c>
      <c r="D622">
        <v>24013</v>
      </c>
      <c r="E622" t="s">
        <v>516</v>
      </c>
      <c r="F622" t="s">
        <v>851</v>
      </c>
      <c r="G622" t="s">
        <v>1977</v>
      </c>
      <c r="H622">
        <v>2265002021</v>
      </c>
      <c r="I622" t="s">
        <v>1990</v>
      </c>
      <c r="J622" t="s">
        <v>1919</v>
      </c>
      <c r="K622" t="s">
        <v>1920</v>
      </c>
      <c r="L622" t="s">
        <v>1926</v>
      </c>
      <c r="M622" s="114">
        <v>7.4966785393826296E-4</v>
      </c>
      <c r="N622" s="114">
        <v>2.4561364625697002E-4</v>
      </c>
      <c r="O622" s="114">
        <v>3.11272614635527E-2</v>
      </c>
    </row>
    <row r="623" spans="1:15" hidden="1" outlineLevel="2" x14ac:dyDescent="0.25">
      <c r="A623">
        <v>2017</v>
      </c>
      <c r="B623">
        <v>7</v>
      </c>
      <c r="C623" t="s">
        <v>858</v>
      </c>
      <c r="D623">
        <v>24013</v>
      </c>
      <c r="E623" t="s">
        <v>516</v>
      </c>
      <c r="F623" t="s">
        <v>851</v>
      </c>
      <c r="G623" t="s">
        <v>1977</v>
      </c>
      <c r="H623">
        <v>2265002024</v>
      </c>
      <c r="I623" t="s">
        <v>1990</v>
      </c>
      <c r="J623" t="s">
        <v>1919</v>
      </c>
      <c r="K623" t="s">
        <v>1920</v>
      </c>
      <c r="L623" t="s">
        <v>1927</v>
      </c>
      <c r="M623" s="114">
        <v>2.9682457199697897E-4</v>
      </c>
      <c r="N623" s="114">
        <v>9.8247757705394206E-5</v>
      </c>
      <c r="O623" s="114">
        <v>1.32997867185622E-2</v>
      </c>
    </row>
    <row r="624" spans="1:15" hidden="1" outlineLevel="2" x14ac:dyDescent="0.25">
      <c r="A624">
        <v>2017</v>
      </c>
      <c r="B624">
        <v>7</v>
      </c>
      <c r="C624" t="s">
        <v>858</v>
      </c>
      <c r="D624">
        <v>24013</v>
      </c>
      <c r="E624" t="s">
        <v>516</v>
      </c>
      <c r="F624" t="s">
        <v>851</v>
      </c>
      <c r="G624" t="s">
        <v>1977</v>
      </c>
      <c r="H624">
        <v>2265002027</v>
      </c>
      <c r="I624" t="s">
        <v>1990</v>
      </c>
      <c r="J624" t="s">
        <v>1919</v>
      </c>
      <c r="K624" t="s">
        <v>1920</v>
      </c>
      <c r="L624" t="s">
        <v>1928</v>
      </c>
      <c r="M624" s="114">
        <v>1.4938024974320301E-5</v>
      </c>
      <c r="N624" s="114">
        <v>5.0727644520520698E-6</v>
      </c>
      <c r="O624" s="114">
        <v>6.5091061696875797E-4</v>
      </c>
    </row>
    <row r="625" spans="1:15" hidden="1" outlineLevel="2" x14ac:dyDescent="0.25">
      <c r="A625">
        <v>2017</v>
      </c>
      <c r="B625">
        <v>7</v>
      </c>
      <c r="C625" t="s">
        <v>858</v>
      </c>
      <c r="D625">
        <v>24013</v>
      </c>
      <c r="E625" t="s">
        <v>516</v>
      </c>
      <c r="F625" t="s">
        <v>851</v>
      </c>
      <c r="G625" t="s">
        <v>1977</v>
      </c>
      <c r="H625">
        <v>2265002030</v>
      </c>
      <c r="I625" t="s">
        <v>1990</v>
      </c>
      <c r="J625" t="s">
        <v>1919</v>
      </c>
      <c r="K625" t="s">
        <v>1920</v>
      </c>
      <c r="L625" t="s">
        <v>1929</v>
      </c>
      <c r="M625" s="114">
        <v>5.3605549953772403E-4</v>
      </c>
      <c r="N625" s="114">
        <v>2.4494560420862399E-4</v>
      </c>
      <c r="O625" s="114">
        <v>2.3946698755025898E-2</v>
      </c>
    </row>
    <row r="626" spans="1:15" hidden="1" outlineLevel="2" x14ac:dyDescent="0.25">
      <c r="A626">
        <v>2017</v>
      </c>
      <c r="B626">
        <v>7</v>
      </c>
      <c r="C626" t="s">
        <v>858</v>
      </c>
      <c r="D626">
        <v>24013</v>
      </c>
      <c r="E626" t="s">
        <v>516</v>
      </c>
      <c r="F626" t="s">
        <v>851</v>
      </c>
      <c r="G626" t="s">
        <v>1977</v>
      </c>
      <c r="H626">
        <v>2265002033</v>
      </c>
      <c r="I626" t="s">
        <v>1990</v>
      </c>
      <c r="J626" t="s">
        <v>1919</v>
      </c>
      <c r="K626" t="s">
        <v>1920</v>
      </c>
      <c r="L626" t="s">
        <v>1930</v>
      </c>
      <c r="M626" s="114">
        <v>2.8960486537243902E-4</v>
      </c>
      <c r="N626" s="114">
        <v>1.9160437659593299E-4</v>
      </c>
      <c r="O626" s="114">
        <v>7.6868560863658803E-3</v>
      </c>
    </row>
    <row r="627" spans="1:15" hidden="1" outlineLevel="2" x14ac:dyDescent="0.25">
      <c r="A627">
        <v>2017</v>
      </c>
      <c r="B627">
        <v>7</v>
      </c>
      <c r="C627" t="s">
        <v>858</v>
      </c>
      <c r="D627">
        <v>24013</v>
      </c>
      <c r="E627" t="s">
        <v>516</v>
      </c>
      <c r="F627" t="s">
        <v>851</v>
      </c>
      <c r="G627" t="s">
        <v>1977</v>
      </c>
      <c r="H627">
        <v>2265002039</v>
      </c>
      <c r="I627" t="s">
        <v>1990</v>
      </c>
      <c r="J627" t="s">
        <v>1919</v>
      </c>
      <c r="K627" t="s">
        <v>1920</v>
      </c>
      <c r="L627" t="s">
        <v>1932</v>
      </c>
      <c r="M627" s="114">
        <v>1.14923460660066E-3</v>
      </c>
      <c r="N627" s="114">
        <v>4.2740859498735501E-4</v>
      </c>
      <c r="O627" s="114">
        <v>5.95885645598173E-2</v>
      </c>
    </row>
    <row r="628" spans="1:15" hidden="1" outlineLevel="2" x14ac:dyDescent="0.25">
      <c r="A628">
        <v>2017</v>
      </c>
      <c r="B628">
        <v>7</v>
      </c>
      <c r="C628" t="s">
        <v>858</v>
      </c>
      <c r="D628">
        <v>24013</v>
      </c>
      <c r="E628" t="s">
        <v>516</v>
      </c>
      <c r="F628" t="s">
        <v>851</v>
      </c>
      <c r="G628" t="s">
        <v>1977</v>
      </c>
      <c r="H628">
        <v>2265002042</v>
      </c>
      <c r="I628" t="s">
        <v>1990</v>
      </c>
      <c r="J628" t="s">
        <v>1919</v>
      </c>
      <c r="K628" t="s">
        <v>1920</v>
      </c>
      <c r="L628" t="s">
        <v>1933</v>
      </c>
      <c r="M628" s="114">
        <v>8.9860510493622303E-4</v>
      </c>
      <c r="N628" s="114">
        <v>2.21576672629453E-4</v>
      </c>
      <c r="O628" s="114">
        <v>2.7807054575532699E-2</v>
      </c>
    </row>
    <row r="629" spans="1:15" hidden="1" outlineLevel="2" x14ac:dyDescent="0.25">
      <c r="A629">
        <v>2017</v>
      </c>
      <c r="B629">
        <v>7</v>
      </c>
      <c r="C629" t="s">
        <v>858</v>
      </c>
      <c r="D629">
        <v>24013</v>
      </c>
      <c r="E629" t="s">
        <v>516</v>
      </c>
      <c r="F629" t="s">
        <v>851</v>
      </c>
      <c r="G629" t="s">
        <v>1977</v>
      </c>
      <c r="H629">
        <v>2265002045</v>
      </c>
      <c r="I629" t="s">
        <v>1990</v>
      </c>
      <c r="J629" t="s">
        <v>1919</v>
      </c>
      <c r="K629" t="s">
        <v>1920</v>
      </c>
      <c r="L629" t="s">
        <v>1282</v>
      </c>
      <c r="M629" s="114">
        <v>4.6822701738946601E-5</v>
      </c>
      <c r="N629" s="114">
        <v>6.9405112299136804E-5</v>
      </c>
      <c r="O629" s="114">
        <v>1.28161860629916E-3</v>
      </c>
    </row>
    <row r="630" spans="1:15" hidden="1" outlineLevel="2" x14ac:dyDescent="0.25">
      <c r="A630">
        <v>2017</v>
      </c>
      <c r="B630">
        <v>7</v>
      </c>
      <c r="C630" t="s">
        <v>858</v>
      </c>
      <c r="D630">
        <v>24013</v>
      </c>
      <c r="E630" t="s">
        <v>516</v>
      </c>
      <c r="F630" t="s">
        <v>851</v>
      </c>
      <c r="G630" t="s">
        <v>1977</v>
      </c>
      <c r="H630">
        <v>2265002054</v>
      </c>
      <c r="I630" t="s">
        <v>1990</v>
      </c>
      <c r="J630" t="s">
        <v>1919</v>
      </c>
      <c r="K630" t="s">
        <v>1920</v>
      </c>
      <c r="L630" t="s">
        <v>1935</v>
      </c>
      <c r="M630" s="114">
        <v>8.0294781227507897E-5</v>
      </c>
      <c r="N630" s="114">
        <v>3.48982725881797E-5</v>
      </c>
      <c r="O630" s="114">
        <v>3.6792540922760998E-3</v>
      </c>
    </row>
    <row r="631" spans="1:15" hidden="1" outlineLevel="2" x14ac:dyDescent="0.25">
      <c r="A631">
        <v>2017</v>
      </c>
      <c r="B631">
        <v>7</v>
      </c>
      <c r="C631" t="s">
        <v>858</v>
      </c>
      <c r="D631">
        <v>24013</v>
      </c>
      <c r="E631" t="s">
        <v>516</v>
      </c>
      <c r="F631" t="s">
        <v>851</v>
      </c>
      <c r="G631" t="s">
        <v>1977</v>
      </c>
      <c r="H631">
        <v>2265002057</v>
      </c>
      <c r="I631" t="s">
        <v>1990</v>
      </c>
      <c r="J631" t="s">
        <v>1919</v>
      </c>
      <c r="K631" t="s">
        <v>1920</v>
      </c>
      <c r="L631" t="s">
        <v>1936</v>
      </c>
      <c r="M631" s="114">
        <v>3.3623196854959403E-5</v>
      </c>
      <c r="N631" s="114">
        <v>6.06527009949787E-5</v>
      </c>
      <c r="O631" s="114">
        <v>8.9051524992100905E-4</v>
      </c>
    </row>
    <row r="632" spans="1:15" hidden="1" outlineLevel="2" x14ac:dyDescent="0.25">
      <c r="A632">
        <v>2017</v>
      </c>
      <c r="B632">
        <v>7</v>
      </c>
      <c r="C632" t="s">
        <v>858</v>
      </c>
      <c r="D632">
        <v>24013</v>
      </c>
      <c r="E632" t="s">
        <v>516</v>
      </c>
      <c r="F632" t="s">
        <v>851</v>
      </c>
      <c r="G632" t="s">
        <v>1977</v>
      </c>
      <c r="H632">
        <v>2265002060</v>
      </c>
      <c r="I632" t="s">
        <v>1990</v>
      </c>
      <c r="J632" t="s">
        <v>1919</v>
      </c>
      <c r="K632" t="s">
        <v>1920</v>
      </c>
      <c r="L632" t="s">
        <v>1283</v>
      </c>
      <c r="M632" s="114">
        <v>2.93244917042301E-5</v>
      </c>
      <c r="N632" s="114">
        <v>6.83151738485321E-5</v>
      </c>
      <c r="O632" s="114">
        <v>8.4352723206393399E-4</v>
      </c>
    </row>
    <row r="633" spans="1:15" hidden="1" outlineLevel="2" x14ac:dyDescent="0.25">
      <c r="A633">
        <v>2017</v>
      </c>
      <c r="B633">
        <v>7</v>
      </c>
      <c r="C633" t="s">
        <v>858</v>
      </c>
      <c r="D633">
        <v>24013</v>
      </c>
      <c r="E633" t="s">
        <v>516</v>
      </c>
      <c r="F633" t="s">
        <v>851</v>
      </c>
      <c r="G633" t="s">
        <v>1977</v>
      </c>
      <c r="H633">
        <v>2265002066</v>
      </c>
      <c r="I633" t="s">
        <v>1990</v>
      </c>
      <c r="J633" t="s">
        <v>1919</v>
      </c>
      <c r="K633" t="s">
        <v>1920</v>
      </c>
      <c r="L633" t="s">
        <v>1278</v>
      </c>
      <c r="M633" s="114">
        <v>3.6342970917435701E-4</v>
      </c>
      <c r="N633" s="114">
        <v>1.3620742538478201E-4</v>
      </c>
      <c r="O633" s="114">
        <v>2.00359707232565E-2</v>
      </c>
    </row>
    <row r="634" spans="1:15" hidden="1" outlineLevel="2" x14ac:dyDescent="0.25">
      <c r="A634">
        <v>2017</v>
      </c>
      <c r="B634">
        <v>7</v>
      </c>
      <c r="C634" t="s">
        <v>858</v>
      </c>
      <c r="D634">
        <v>24013</v>
      </c>
      <c r="E634" t="s">
        <v>516</v>
      </c>
      <c r="F634" t="s">
        <v>851</v>
      </c>
      <c r="G634" t="s">
        <v>1977</v>
      </c>
      <c r="H634">
        <v>2265002072</v>
      </c>
      <c r="I634" t="s">
        <v>1990</v>
      </c>
      <c r="J634" t="s">
        <v>1919</v>
      </c>
      <c r="K634" t="s">
        <v>1920</v>
      </c>
      <c r="L634" t="s">
        <v>1279</v>
      </c>
      <c r="M634" s="114">
        <v>2.6828551830249098E-4</v>
      </c>
      <c r="N634" s="114">
        <v>2.84058936813381E-4</v>
      </c>
      <c r="O634" s="114">
        <v>9.9776731804013304E-3</v>
      </c>
    </row>
    <row r="635" spans="1:15" hidden="1" outlineLevel="2" x14ac:dyDescent="0.25">
      <c r="A635">
        <v>2017</v>
      </c>
      <c r="B635">
        <v>7</v>
      </c>
      <c r="C635" t="s">
        <v>858</v>
      </c>
      <c r="D635">
        <v>24013</v>
      </c>
      <c r="E635" t="s">
        <v>516</v>
      </c>
      <c r="F635" t="s">
        <v>851</v>
      </c>
      <c r="G635" t="s">
        <v>1977</v>
      </c>
      <c r="H635">
        <v>2265002078</v>
      </c>
      <c r="I635" t="s">
        <v>1990</v>
      </c>
      <c r="J635" t="s">
        <v>1919</v>
      </c>
      <c r="K635" t="s">
        <v>1920</v>
      </c>
      <c r="L635" t="s">
        <v>1939</v>
      </c>
      <c r="M635" s="114">
        <v>1.6431426627150399E-4</v>
      </c>
      <c r="N635" s="114">
        <v>4.5236508412926903E-5</v>
      </c>
      <c r="O635" s="114">
        <v>4.8531493521295497E-3</v>
      </c>
    </row>
    <row r="636" spans="1:15" hidden="1" outlineLevel="2" x14ac:dyDescent="0.25">
      <c r="A636">
        <v>2017</v>
      </c>
      <c r="B636">
        <v>7</v>
      </c>
      <c r="C636" t="s">
        <v>858</v>
      </c>
      <c r="D636">
        <v>24013</v>
      </c>
      <c r="E636" t="s">
        <v>516</v>
      </c>
      <c r="F636" t="s">
        <v>851</v>
      </c>
      <c r="G636" t="s">
        <v>1977</v>
      </c>
      <c r="H636">
        <v>2265002081</v>
      </c>
      <c r="I636" t="s">
        <v>1990</v>
      </c>
      <c r="J636" t="s">
        <v>1919</v>
      </c>
      <c r="K636" t="s">
        <v>1920</v>
      </c>
      <c r="L636" t="s">
        <v>1940</v>
      </c>
      <c r="M636" s="114">
        <v>8.3612568671065395E-5</v>
      </c>
      <c r="N636" s="114">
        <v>1.37473633003538E-4</v>
      </c>
      <c r="O636" s="114">
        <v>1.9441930053289999E-3</v>
      </c>
    </row>
    <row r="637" spans="1:15" hidden="1" outlineLevel="2" x14ac:dyDescent="0.25">
      <c r="A637">
        <v>2017</v>
      </c>
      <c r="B637">
        <v>7</v>
      </c>
      <c r="C637" t="s">
        <v>858</v>
      </c>
      <c r="D637">
        <v>24013</v>
      </c>
      <c r="E637" t="s">
        <v>516</v>
      </c>
      <c r="F637" t="s">
        <v>851</v>
      </c>
      <c r="G637" t="s">
        <v>1977</v>
      </c>
      <c r="H637">
        <v>2265003010</v>
      </c>
      <c r="I637" t="s">
        <v>1990</v>
      </c>
      <c r="J637" t="s">
        <v>1941</v>
      </c>
      <c r="K637" t="s">
        <v>696</v>
      </c>
      <c r="L637" t="s">
        <v>1277</v>
      </c>
      <c r="M637" s="114">
        <v>7.4072649374556899E-4</v>
      </c>
      <c r="N637" s="114">
        <v>8.1043092359323098E-4</v>
      </c>
      <c r="O637" s="114">
        <v>2.56822952069342E-2</v>
      </c>
    </row>
    <row r="638" spans="1:15" hidden="1" outlineLevel="2" x14ac:dyDescent="0.25">
      <c r="A638">
        <v>2017</v>
      </c>
      <c r="B638">
        <v>7</v>
      </c>
      <c r="C638" t="s">
        <v>858</v>
      </c>
      <c r="D638">
        <v>24013</v>
      </c>
      <c r="E638" t="s">
        <v>516</v>
      </c>
      <c r="F638" t="s">
        <v>851</v>
      </c>
      <c r="G638" t="s">
        <v>1977</v>
      </c>
      <c r="H638">
        <v>2265003020</v>
      </c>
      <c r="I638" t="s">
        <v>1990</v>
      </c>
      <c r="J638" t="s">
        <v>1941</v>
      </c>
      <c r="K638" t="s">
        <v>696</v>
      </c>
      <c r="L638" t="s">
        <v>1275</v>
      </c>
      <c r="M638" s="114">
        <v>5.4028625027058297E-4</v>
      </c>
      <c r="N638" s="114">
        <v>1.33538385853171E-3</v>
      </c>
      <c r="O638" s="114">
        <v>1.5833967830985798E-2</v>
      </c>
    </row>
    <row r="639" spans="1:15" hidden="1" outlineLevel="2" x14ac:dyDescent="0.25">
      <c r="A639">
        <v>2017</v>
      </c>
      <c r="B639">
        <v>7</v>
      </c>
      <c r="C639" t="s">
        <v>858</v>
      </c>
      <c r="D639">
        <v>24013</v>
      </c>
      <c r="E639" t="s">
        <v>516</v>
      </c>
      <c r="F639" t="s">
        <v>851</v>
      </c>
      <c r="G639" t="s">
        <v>1977</v>
      </c>
      <c r="H639">
        <v>2265003030</v>
      </c>
      <c r="I639" t="s">
        <v>1990</v>
      </c>
      <c r="J639" t="s">
        <v>1941</v>
      </c>
      <c r="K639" t="s">
        <v>696</v>
      </c>
      <c r="L639" t="s">
        <v>1273</v>
      </c>
      <c r="M639" s="114">
        <v>4.4517670463051201E-4</v>
      </c>
      <c r="N639" s="114">
        <v>2.7086649060947799E-4</v>
      </c>
      <c r="O639" s="114">
        <v>1.9126961240544901E-2</v>
      </c>
    </row>
    <row r="640" spans="1:15" hidden="1" outlineLevel="2" x14ac:dyDescent="0.25">
      <c r="A640">
        <v>2017</v>
      </c>
      <c r="B640">
        <v>7</v>
      </c>
      <c r="C640" t="s">
        <v>858</v>
      </c>
      <c r="D640">
        <v>24013</v>
      </c>
      <c r="E640" t="s">
        <v>516</v>
      </c>
      <c r="F640" t="s">
        <v>851</v>
      </c>
      <c r="G640" t="s">
        <v>1977</v>
      </c>
      <c r="H640">
        <v>2265003040</v>
      </c>
      <c r="I640" t="s">
        <v>1990</v>
      </c>
      <c r="J640" t="s">
        <v>1941</v>
      </c>
      <c r="K640" t="s">
        <v>696</v>
      </c>
      <c r="L640" t="s">
        <v>1276</v>
      </c>
      <c r="M640" s="114">
        <v>1.8576865460531199E-3</v>
      </c>
      <c r="N640" s="114">
        <v>5.5177356261992805E-4</v>
      </c>
      <c r="O640" s="114">
        <v>5.92444650828838E-2</v>
      </c>
    </row>
    <row r="641" spans="1:15" hidden="1" outlineLevel="2" x14ac:dyDescent="0.25">
      <c r="A641">
        <v>2017</v>
      </c>
      <c r="B641">
        <v>7</v>
      </c>
      <c r="C641" t="s">
        <v>858</v>
      </c>
      <c r="D641">
        <v>24013</v>
      </c>
      <c r="E641" t="s">
        <v>516</v>
      </c>
      <c r="F641" t="s">
        <v>851</v>
      </c>
      <c r="G641" t="s">
        <v>1977</v>
      </c>
      <c r="H641">
        <v>2265003050</v>
      </c>
      <c r="I641" t="s">
        <v>1990</v>
      </c>
      <c r="J641" t="s">
        <v>1941</v>
      </c>
      <c r="K641" t="s">
        <v>696</v>
      </c>
      <c r="L641" t="s">
        <v>1280</v>
      </c>
      <c r="M641" s="114">
        <v>4.7863998482000598E-5</v>
      </c>
      <c r="N641" s="114">
        <v>4.4592892663786201E-5</v>
      </c>
      <c r="O641" s="114">
        <v>1.9134403555654E-3</v>
      </c>
    </row>
    <row r="642" spans="1:15" hidden="1" outlineLevel="2" x14ac:dyDescent="0.25">
      <c r="A642">
        <v>2017</v>
      </c>
      <c r="B642">
        <v>7</v>
      </c>
      <c r="C642" t="s">
        <v>858</v>
      </c>
      <c r="D642">
        <v>24013</v>
      </c>
      <c r="E642" t="s">
        <v>516</v>
      </c>
      <c r="F642" t="s">
        <v>851</v>
      </c>
      <c r="G642" t="s">
        <v>1977</v>
      </c>
      <c r="H642">
        <v>2265003060</v>
      </c>
      <c r="I642" t="s">
        <v>1990</v>
      </c>
      <c r="J642" t="s">
        <v>1941</v>
      </c>
      <c r="K642" t="s">
        <v>696</v>
      </c>
      <c r="L642" t="s">
        <v>1942</v>
      </c>
      <c r="M642" s="114">
        <v>7.07703482873967E-5</v>
      </c>
      <c r="N642" s="114">
        <v>2.3606419745192401E-5</v>
      </c>
      <c r="O642" s="114">
        <v>3.63358343020082E-3</v>
      </c>
    </row>
    <row r="643" spans="1:15" hidden="1" outlineLevel="2" x14ac:dyDescent="0.25">
      <c r="A643">
        <v>2017</v>
      </c>
      <c r="B643">
        <v>7</v>
      </c>
      <c r="C643" t="s">
        <v>858</v>
      </c>
      <c r="D643">
        <v>24013</v>
      </c>
      <c r="E643" t="s">
        <v>516</v>
      </c>
      <c r="F643" t="s">
        <v>851</v>
      </c>
      <c r="G643" t="s">
        <v>1977</v>
      </c>
      <c r="H643">
        <v>2265003070</v>
      </c>
      <c r="I643" t="s">
        <v>1990</v>
      </c>
      <c r="J643" t="s">
        <v>1941</v>
      </c>
      <c r="K643" t="s">
        <v>696</v>
      </c>
      <c r="L643" t="s">
        <v>1272</v>
      </c>
      <c r="M643" s="114">
        <v>3.6086691544312503E-5</v>
      </c>
      <c r="N643" s="114">
        <v>9.8673182947095497E-5</v>
      </c>
      <c r="O643" s="114">
        <v>1.09674957639072E-3</v>
      </c>
    </row>
    <row r="644" spans="1:15" hidden="1" outlineLevel="2" x14ac:dyDescent="0.25">
      <c r="A644">
        <v>2017</v>
      </c>
      <c r="B644">
        <v>7</v>
      </c>
      <c r="C644" t="s">
        <v>858</v>
      </c>
      <c r="D644">
        <v>24013</v>
      </c>
      <c r="E644" t="s">
        <v>516</v>
      </c>
      <c r="F644" t="s">
        <v>851</v>
      </c>
      <c r="G644" t="s">
        <v>1977</v>
      </c>
      <c r="H644">
        <v>2265004010</v>
      </c>
      <c r="I644" t="s">
        <v>1990</v>
      </c>
      <c r="J644" t="s">
        <v>1943</v>
      </c>
      <c r="K644" t="s">
        <v>1944</v>
      </c>
      <c r="L644" t="s">
        <v>1992</v>
      </c>
      <c r="M644" s="114">
        <v>5.3312656988424599E-2</v>
      </c>
      <c r="N644" s="114">
        <v>6.7085376940667603E-3</v>
      </c>
      <c r="O644" s="114">
        <v>0.62822026014328003</v>
      </c>
    </row>
    <row r="645" spans="1:15" hidden="1" outlineLevel="2" x14ac:dyDescent="0.25">
      <c r="A645">
        <v>2017</v>
      </c>
      <c r="B645">
        <v>7</v>
      </c>
      <c r="C645" t="s">
        <v>858</v>
      </c>
      <c r="D645">
        <v>24013</v>
      </c>
      <c r="E645" t="s">
        <v>516</v>
      </c>
      <c r="F645" t="s">
        <v>851</v>
      </c>
      <c r="G645" t="s">
        <v>1977</v>
      </c>
      <c r="H645">
        <v>2265004011</v>
      </c>
      <c r="I645" t="s">
        <v>1990</v>
      </c>
      <c r="J645" t="s">
        <v>1943</v>
      </c>
      <c r="K645" t="s">
        <v>1944</v>
      </c>
      <c r="L645" t="s">
        <v>1993</v>
      </c>
      <c r="M645" s="114">
        <v>6.5322940528858495E-2</v>
      </c>
      <c r="N645" s="114">
        <v>1.11093858722597E-2</v>
      </c>
      <c r="O645" s="114">
        <v>1.06079046428204</v>
      </c>
    </row>
    <row r="646" spans="1:15" hidden="1" outlineLevel="2" x14ac:dyDescent="0.25">
      <c r="A646">
        <v>2017</v>
      </c>
      <c r="B646">
        <v>7</v>
      </c>
      <c r="C646" t="s">
        <v>858</v>
      </c>
      <c r="D646">
        <v>24013</v>
      </c>
      <c r="E646" t="s">
        <v>516</v>
      </c>
      <c r="F646" t="s">
        <v>851</v>
      </c>
      <c r="G646" t="s">
        <v>1977</v>
      </c>
      <c r="H646">
        <v>2265004015</v>
      </c>
      <c r="I646" t="s">
        <v>1990</v>
      </c>
      <c r="J646" t="s">
        <v>1943</v>
      </c>
      <c r="K646" t="s">
        <v>1944</v>
      </c>
      <c r="L646" t="s">
        <v>1981</v>
      </c>
      <c r="M646" s="114">
        <v>4.7865008891676596E-3</v>
      </c>
      <c r="N646" s="114">
        <v>5.7696070871315897E-4</v>
      </c>
      <c r="O646" s="114">
        <v>5.4032037034630803E-2</v>
      </c>
    </row>
    <row r="647" spans="1:15" hidden="1" outlineLevel="2" x14ac:dyDescent="0.25">
      <c r="A647">
        <v>2017</v>
      </c>
      <c r="B647">
        <v>7</v>
      </c>
      <c r="C647" t="s">
        <v>858</v>
      </c>
      <c r="D647">
        <v>24013</v>
      </c>
      <c r="E647" t="s">
        <v>516</v>
      </c>
      <c r="F647" t="s">
        <v>851</v>
      </c>
      <c r="G647" t="s">
        <v>1977</v>
      </c>
      <c r="H647">
        <v>2265004016</v>
      </c>
      <c r="I647" t="s">
        <v>1990</v>
      </c>
      <c r="J647" t="s">
        <v>1943</v>
      </c>
      <c r="K647" t="s">
        <v>1944</v>
      </c>
      <c r="L647" t="s">
        <v>1982</v>
      </c>
      <c r="M647" s="114">
        <v>4.5530429641075898E-2</v>
      </c>
      <c r="N647" s="114">
        <v>6.6529727773740896E-3</v>
      </c>
      <c r="O647" s="114">
        <v>0.63283149898052204</v>
      </c>
    </row>
    <row r="648" spans="1:15" hidden="1" outlineLevel="2" x14ac:dyDescent="0.25">
      <c r="A648">
        <v>2017</v>
      </c>
      <c r="B648">
        <v>7</v>
      </c>
      <c r="C648" t="s">
        <v>858</v>
      </c>
      <c r="D648">
        <v>24013</v>
      </c>
      <c r="E648" t="s">
        <v>516</v>
      </c>
      <c r="F648" t="s">
        <v>851</v>
      </c>
      <c r="G648" t="s">
        <v>1977</v>
      </c>
      <c r="H648">
        <v>2265004025</v>
      </c>
      <c r="I648" t="s">
        <v>1990</v>
      </c>
      <c r="J648" t="s">
        <v>1943</v>
      </c>
      <c r="K648" t="s">
        <v>1944</v>
      </c>
      <c r="L648" t="s">
        <v>1985</v>
      </c>
      <c r="M648" s="114">
        <v>3.4361962968887399E-4</v>
      </c>
      <c r="N648" s="114">
        <v>3.5371242120163502E-5</v>
      </c>
      <c r="O648" s="114">
        <v>3.3662540372461098E-3</v>
      </c>
    </row>
    <row r="649" spans="1:15" hidden="1" outlineLevel="2" x14ac:dyDescent="0.25">
      <c r="A649">
        <v>2017</v>
      </c>
      <c r="B649">
        <v>7</v>
      </c>
      <c r="C649" t="s">
        <v>858</v>
      </c>
      <c r="D649">
        <v>24013</v>
      </c>
      <c r="E649" t="s">
        <v>516</v>
      </c>
      <c r="F649" t="s">
        <v>851</v>
      </c>
      <c r="G649" t="s">
        <v>1977</v>
      </c>
      <c r="H649">
        <v>2265004026</v>
      </c>
      <c r="I649" t="s">
        <v>1990</v>
      </c>
      <c r="J649" t="s">
        <v>1943</v>
      </c>
      <c r="K649" t="s">
        <v>1944</v>
      </c>
      <c r="L649" t="s">
        <v>1986</v>
      </c>
      <c r="M649" s="114">
        <v>1.75663115567204E-3</v>
      </c>
      <c r="N649" s="114">
        <v>2.5519674454699298E-4</v>
      </c>
      <c r="O649" s="114">
        <v>3.07092415168881E-2</v>
      </c>
    </row>
    <row r="650" spans="1:15" hidden="1" outlineLevel="2" x14ac:dyDescent="0.25">
      <c r="A650">
        <v>2017</v>
      </c>
      <c r="B650">
        <v>7</v>
      </c>
      <c r="C650" t="s">
        <v>858</v>
      </c>
      <c r="D650">
        <v>24013</v>
      </c>
      <c r="E650" t="s">
        <v>516</v>
      </c>
      <c r="F650" t="s">
        <v>851</v>
      </c>
      <c r="G650" t="s">
        <v>1977</v>
      </c>
      <c r="H650">
        <v>2265004030</v>
      </c>
      <c r="I650" t="s">
        <v>1990</v>
      </c>
      <c r="J650" t="s">
        <v>1943</v>
      </c>
      <c r="K650" t="s">
        <v>1944</v>
      </c>
      <c r="L650" t="s">
        <v>1987</v>
      </c>
      <c r="M650" s="114">
        <v>4.3287315065754201E-4</v>
      </c>
      <c r="N650" s="114">
        <v>6.7448618210619302E-5</v>
      </c>
      <c r="O650" s="114">
        <v>6.4208244439214503E-3</v>
      </c>
    </row>
    <row r="651" spans="1:15" hidden="1" outlineLevel="2" x14ac:dyDescent="0.25">
      <c r="A651">
        <v>2017</v>
      </c>
      <c r="B651">
        <v>7</v>
      </c>
      <c r="C651" t="s">
        <v>858</v>
      </c>
      <c r="D651">
        <v>24013</v>
      </c>
      <c r="E651" t="s">
        <v>516</v>
      </c>
      <c r="F651" t="s">
        <v>851</v>
      </c>
      <c r="G651" t="s">
        <v>1977</v>
      </c>
      <c r="H651">
        <v>2265004031</v>
      </c>
      <c r="I651" t="s">
        <v>1990</v>
      </c>
      <c r="J651" t="s">
        <v>1943</v>
      </c>
      <c r="K651" t="s">
        <v>1944</v>
      </c>
      <c r="L651" t="s">
        <v>1945</v>
      </c>
      <c r="M651" s="114">
        <v>4.1268444844717998E-2</v>
      </c>
      <c r="N651" s="114">
        <v>1.1759072076529299E-2</v>
      </c>
      <c r="O651" s="114">
        <v>1.3270035684108701</v>
      </c>
    </row>
    <row r="652" spans="1:15" hidden="1" outlineLevel="2" x14ac:dyDescent="0.25">
      <c r="A652">
        <v>2017</v>
      </c>
      <c r="B652">
        <v>7</v>
      </c>
      <c r="C652" t="s">
        <v>858</v>
      </c>
      <c r="D652">
        <v>24013</v>
      </c>
      <c r="E652" t="s">
        <v>516</v>
      </c>
      <c r="F652" t="s">
        <v>851</v>
      </c>
      <c r="G652" t="s">
        <v>1977</v>
      </c>
      <c r="H652">
        <v>2265004035</v>
      </c>
      <c r="I652" t="s">
        <v>1990</v>
      </c>
      <c r="J652" t="s">
        <v>1943</v>
      </c>
      <c r="K652" t="s">
        <v>1944</v>
      </c>
      <c r="L652" t="s">
        <v>1988</v>
      </c>
      <c r="M652" s="114">
        <v>1.82905379188014E-3</v>
      </c>
      <c r="N652" s="114">
        <v>0</v>
      </c>
      <c r="O652" s="114">
        <v>0</v>
      </c>
    </row>
    <row r="653" spans="1:15" hidden="1" outlineLevel="2" x14ac:dyDescent="0.25">
      <c r="A653">
        <v>2017</v>
      </c>
      <c r="B653">
        <v>7</v>
      </c>
      <c r="C653" t="s">
        <v>858</v>
      </c>
      <c r="D653">
        <v>24013</v>
      </c>
      <c r="E653" t="s">
        <v>516</v>
      </c>
      <c r="F653" t="s">
        <v>851</v>
      </c>
      <c r="G653" t="s">
        <v>1977</v>
      </c>
      <c r="H653">
        <v>2265004036</v>
      </c>
      <c r="I653" t="s">
        <v>1990</v>
      </c>
      <c r="J653" t="s">
        <v>1943</v>
      </c>
      <c r="K653" t="s">
        <v>1944</v>
      </c>
      <c r="L653" t="s">
        <v>1946</v>
      </c>
      <c r="M653" s="114">
        <v>6.8343601560627598E-4</v>
      </c>
      <c r="N653" s="114">
        <v>0</v>
      </c>
      <c r="O653" s="114">
        <v>0</v>
      </c>
    </row>
    <row r="654" spans="1:15" hidden="1" outlineLevel="2" x14ac:dyDescent="0.25">
      <c r="A654">
        <v>2017</v>
      </c>
      <c r="B654">
        <v>7</v>
      </c>
      <c r="C654" t="s">
        <v>858</v>
      </c>
      <c r="D654">
        <v>24013</v>
      </c>
      <c r="E654" t="s">
        <v>516</v>
      </c>
      <c r="F654" t="s">
        <v>851</v>
      </c>
      <c r="G654" t="s">
        <v>1977</v>
      </c>
      <c r="H654">
        <v>2265004040</v>
      </c>
      <c r="I654" t="s">
        <v>1990</v>
      </c>
      <c r="J654" t="s">
        <v>1943</v>
      </c>
      <c r="K654" t="s">
        <v>1944</v>
      </c>
      <c r="L654" t="s">
        <v>1994</v>
      </c>
      <c r="M654" s="114">
        <v>6.7707280421416298E-3</v>
      </c>
      <c r="N654" s="114">
        <v>1.39943388057873E-3</v>
      </c>
      <c r="O654" s="114">
        <v>0.19453351944684999</v>
      </c>
    </row>
    <row r="655" spans="1:15" hidden="1" outlineLevel="2" x14ac:dyDescent="0.25">
      <c r="A655">
        <v>2017</v>
      </c>
      <c r="B655">
        <v>7</v>
      </c>
      <c r="C655" t="s">
        <v>858</v>
      </c>
      <c r="D655">
        <v>24013</v>
      </c>
      <c r="E655" t="s">
        <v>516</v>
      </c>
      <c r="F655" t="s">
        <v>851</v>
      </c>
      <c r="G655" t="s">
        <v>1977</v>
      </c>
      <c r="H655">
        <v>2265004041</v>
      </c>
      <c r="I655" t="s">
        <v>1990</v>
      </c>
      <c r="J655" t="s">
        <v>1943</v>
      </c>
      <c r="K655" t="s">
        <v>1944</v>
      </c>
      <c r="L655" t="s">
        <v>1995</v>
      </c>
      <c r="M655" s="114">
        <v>4.5150369719522097E-3</v>
      </c>
      <c r="N655" s="114">
        <v>1.3892543793190301E-3</v>
      </c>
      <c r="O655" s="114">
        <v>0.21299459412694</v>
      </c>
    </row>
    <row r="656" spans="1:15" hidden="1" outlineLevel="2" x14ac:dyDescent="0.25">
      <c r="A656">
        <v>2017</v>
      </c>
      <c r="B656">
        <v>7</v>
      </c>
      <c r="C656" t="s">
        <v>858</v>
      </c>
      <c r="D656">
        <v>24013</v>
      </c>
      <c r="E656" t="s">
        <v>516</v>
      </c>
      <c r="F656" t="s">
        <v>851</v>
      </c>
      <c r="G656" t="s">
        <v>1977</v>
      </c>
      <c r="H656">
        <v>2265004046</v>
      </c>
      <c r="I656" t="s">
        <v>1990</v>
      </c>
      <c r="J656" t="s">
        <v>1943</v>
      </c>
      <c r="K656" t="s">
        <v>1944</v>
      </c>
      <c r="L656" t="s">
        <v>1947</v>
      </c>
      <c r="M656" s="114">
        <v>6.7121651086381497E-3</v>
      </c>
      <c r="N656" s="114">
        <v>2.1561582689173498E-3</v>
      </c>
      <c r="O656" s="114">
        <v>0.25234274193644501</v>
      </c>
    </row>
    <row r="657" spans="1:15" hidden="1" outlineLevel="2" x14ac:dyDescent="0.25">
      <c r="A657">
        <v>2017</v>
      </c>
      <c r="B657">
        <v>7</v>
      </c>
      <c r="C657" t="s">
        <v>858</v>
      </c>
      <c r="D657">
        <v>24013</v>
      </c>
      <c r="E657" t="s">
        <v>516</v>
      </c>
      <c r="F657" t="s">
        <v>851</v>
      </c>
      <c r="G657" t="s">
        <v>1977</v>
      </c>
      <c r="H657">
        <v>2265004051</v>
      </c>
      <c r="I657" t="s">
        <v>1990</v>
      </c>
      <c r="J657" t="s">
        <v>1943</v>
      </c>
      <c r="K657" t="s">
        <v>1944</v>
      </c>
      <c r="L657" t="s">
        <v>1996</v>
      </c>
      <c r="M657" s="114">
        <v>5.3088798565568097E-3</v>
      </c>
      <c r="N657" s="114">
        <v>7.7781162690371297E-4</v>
      </c>
      <c r="O657" s="114">
        <v>7.3293868452310604E-2</v>
      </c>
    </row>
    <row r="658" spans="1:15" hidden="1" outlineLevel="2" x14ac:dyDescent="0.25">
      <c r="A658">
        <v>2017</v>
      </c>
      <c r="B658">
        <v>7</v>
      </c>
      <c r="C658" t="s">
        <v>858</v>
      </c>
      <c r="D658">
        <v>24013</v>
      </c>
      <c r="E658" t="s">
        <v>516</v>
      </c>
      <c r="F658" t="s">
        <v>851</v>
      </c>
      <c r="G658" t="s">
        <v>1977</v>
      </c>
      <c r="H658">
        <v>2265004055</v>
      </c>
      <c r="I658" t="s">
        <v>1990</v>
      </c>
      <c r="J658" t="s">
        <v>1943</v>
      </c>
      <c r="K658" t="s">
        <v>1944</v>
      </c>
      <c r="L658" t="s">
        <v>1997</v>
      </c>
      <c r="M658" s="114">
        <v>7.3633292689919499E-2</v>
      </c>
      <c r="N658" s="114">
        <v>1.8714271485805501E-2</v>
      </c>
      <c r="O658" s="114">
        <v>2.6062695980071999</v>
      </c>
    </row>
    <row r="659" spans="1:15" hidden="1" outlineLevel="2" x14ac:dyDescent="0.25">
      <c r="A659">
        <v>2017</v>
      </c>
      <c r="B659">
        <v>7</v>
      </c>
      <c r="C659" t="s">
        <v>858</v>
      </c>
      <c r="D659">
        <v>24013</v>
      </c>
      <c r="E659" t="s">
        <v>516</v>
      </c>
      <c r="F659" t="s">
        <v>851</v>
      </c>
      <c r="G659" t="s">
        <v>1977</v>
      </c>
      <c r="H659">
        <v>2265004056</v>
      </c>
      <c r="I659" t="s">
        <v>1990</v>
      </c>
      <c r="J659" t="s">
        <v>1943</v>
      </c>
      <c r="K659" t="s">
        <v>1944</v>
      </c>
      <c r="L659" t="s">
        <v>1948</v>
      </c>
      <c r="M659" s="114">
        <v>5.8549227687763099E-2</v>
      </c>
      <c r="N659" s="114">
        <v>1.88782596960664E-2</v>
      </c>
      <c r="O659" s="114">
        <v>2.8960155248641999</v>
      </c>
    </row>
    <row r="660" spans="1:15" hidden="1" outlineLevel="2" x14ac:dyDescent="0.25">
      <c r="A660">
        <v>2017</v>
      </c>
      <c r="B660">
        <v>7</v>
      </c>
      <c r="C660" t="s">
        <v>858</v>
      </c>
      <c r="D660">
        <v>24013</v>
      </c>
      <c r="E660" t="s">
        <v>516</v>
      </c>
      <c r="F660" t="s">
        <v>851</v>
      </c>
      <c r="G660" t="s">
        <v>1977</v>
      </c>
      <c r="H660">
        <v>2265004066</v>
      </c>
      <c r="I660" t="s">
        <v>1990</v>
      </c>
      <c r="J660" t="s">
        <v>1943</v>
      </c>
      <c r="K660" t="s">
        <v>1944</v>
      </c>
      <c r="L660" t="s">
        <v>1949</v>
      </c>
      <c r="M660" s="114">
        <v>6.1655724996398896E-3</v>
      </c>
      <c r="N660" s="114">
        <v>3.2016636687330902E-3</v>
      </c>
      <c r="O660" s="114">
        <v>0.29981724917888602</v>
      </c>
    </row>
    <row r="661" spans="1:15" hidden="1" outlineLevel="2" x14ac:dyDescent="0.25">
      <c r="A661">
        <v>2017</v>
      </c>
      <c r="B661">
        <v>7</v>
      </c>
      <c r="C661" t="s">
        <v>858</v>
      </c>
      <c r="D661">
        <v>24013</v>
      </c>
      <c r="E661" t="s">
        <v>516</v>
      </c>
      <c r="F661" t="s">
        <v>851</v>
      </c>
      <c r="G661" t="s">
        <v>1977</v>
      </c>
      <c r="H661">
        <v>2265004071</v>
      </c>
      <c r="I661" t="s">
        <v>1990</v>
      </c>
      <c r="J661" t="s">
        <v>1943</v>
      </c>
      <c r="K661" t="s">
        <v>1944</v>
      </c>
      <c r="L661" t="s">
        <v>1950</v>
      </c>
      <c r="M661" s="114">
        <v>0.170542979976815</v>
      </c>
      <c r="N661" s="114">
        <v>6.0539855621755102E-2</v>
      </c>
      <c r="O661" s="114">
        <v>8.0367777347564697</v>
      </c>
    </row>
    <row r="662" spans="1:15" hidden="1" outlineLevel="2" x14ac:dyDescent="0.25">
      <c r="A662">
        <v>2017</v>
      </c>
      <c r="B662">
        <v>7</v>
      </c>
      <c r="C662" t="s">
        <v>858</v>
      </c>
      <c r="D662">
        <v>24013</v>
      </c>
      <c r="E662" t="s">
        <v>516</v>
      </c>
      <c r="F662" t="s">
        <v>851</v>
      </c>
      <c r="G662" t="s">
        <v>1977</v>
      </c>
      <c r="H662">
        <v>2265004075</v>
      </c>
      <c r="I662" t="s">
        <v>1990</v>
      </c>
      <c r="J662" t="s">
        <v>1943</v>
      </c>
      <c r="K662" t="s">
        <v>1944</v>
      </c>
      <c r="L662" t="s">
        <v>1998</v>
      </c>
      <c r="M662" s="114">
        <v>3.5358345932650099E-3</v>
      </c>
      <c r="N662" s="114">
        <v>7.7005504863336704E-4</v>
      </c>
      <c r="O662" s="114">
        <v>7.8475020825862898E-2</v>
      </c>
    </row>
    <row r="663" spans="1:15" hidden="1" outlineLevel="2" x14ac:dyDescent="0.25">
      <c r="A663">
        <v>2017</v>
      </c>
      <c r="B663">
        <v>7</v>
      </c>
      <c r="C663" t="s">
        <v>858</v>
      </c>
      <c r="D663">
        <v>24013</v>
      </c>
      <c r="E663" t="s">
        <v>516</v>
      </c>
      <c r="F663" t="s">
        <v>851</v>
      </c>
      <c r="G663" t="s">
        <v>1977</v>
      </c>
      <c r="H663">
        <v>2265004076</v>
      </c>
      <c r="I663" t="s">
        <v>1990</v>
      </c>
      <c r="J663" t="s">
        <v>1943</v>
      </c>
      <c r="K663" t="s">
        <v>1944</v>
      </c>
      <c r="L663" t="s">
        <v>1951</v>
      </c>
      <c r="M663" s="114">
        <v>1.06859668163679E-2</v>
      </c>
      <c r="N663" s="114">
        <v>2.3834996391087801E-3</v>
      </c>
      <c r="O663" s="114">
        <v>0.243182487785816</v>
      </c>
    </row>
    <row r="664" spans="1:15" hidden="1" outlineLevel="2" x14ac:dyDescent="0.25">
      <c r="A664">
        <v>2017</v>
      </c>
      <c r="B664">
        <v>7</v>
      </c>
      <c r="C664" t="s">
        <v>858</v>
      </c>
      <c r="D664">
        <v>24013</v>
      </c>
      <c r="E664" t="s">
        <v>516</v>
      </c>
      <c r="F664" t="s">
        <v>851</v>
      </c>
      <c r="G664" t="s">
        <v>1977</v>
      </c>
      <c r="H664">
        <v>2265005010</v>
      </c>
      <c r="I664" t="s">
        <v>1990</v>
      </c>
      <c r="J664" t="s">
        <v>1952</v>
      </c>
      <c r="K664" t="s">
        <v>1953</v>
      </c>
      <c r="L664" t="s">
        <v>1954</v>
      </c>
      <c r="M664" s="114">
        <v>3.3732036705202999E-5</v>
      </c>
      <c r="N664" s="114">
        <v>1.2368357374725699E-5</v>
      </c>
      <c r="O664" s="114">
        <v>1.89397082431242E-3</v>
      </c>
    </row>
    <row r="665" spans="1:15" hidden="1" outlineLevel="2" x14ac:dyDescent="0.25">
      <c r="A665">
        <v>2017</v>
      </c>
      <c r="B665">
        <v>7</v>
      </c>
      <c r="C665" t="s">
        <v>858</v>
      </c>
      <c r="D665">
        <v>24013</v>
      </c>
      <c r="E665" t="s">
        <v>516</v>
      </c>
      <c r="F665" t="s">
        <v>851</v>
      </c>
      <c r="G665" t="s">
        <v>1977</v>
      </c>
      <c r="H665">
        <v>2265005015</v>
      </c>
      <c r="I665" t="s">
        <v>1990</v>
      </c>
      <c r="J665" t="s">
        <v>1952</v>
      </c>
      <c r="K665" t="s">
        <v>1953</v>
      </c>
      <c r="L665" t="s">
        <v>1271</v>
      </c>
      <c r="M665" s="114">
        <v>4.3941968300487099E-5</v>
      </c>
      <c r="N665" s="114">
        <v>5.4359034947992802E-5</v>
      </c>
      <c r="O665" s="114">
        <v>2.0619475690182298E-3</v>
      </c>
    </row>
    <row r="666" spans="1:15" hidden="1" outlineLevel="2" x14ac:dyDescent="0.25">
      <c r="A666">
        <v>2017</v>
      </c>
      <c r="B666">
        <v>7</v>
      </c>
      <c r="C666" t="s">
        <v>858</v>
      </c>
      <c r="D666">
        <v>24013</v>
      </c>
      <c r="E666" t="s">
        <v>516</v>
      </c>
      <c r="F666" t="s">
        <v>851</v>
      </c>
      <c r="G666" t="s">
        <v>1977</v>
      </c>
      <c r="H666">
        <v>2265005020</v>
      </c>
      <c r="I666" t="s">
        <v>1990</v>
      </c>
      <c r="J666" t="s">
        <v>1952</v>
      </c>
      <c r="K666" t="s">
        <v>1953</v>
      </c>
      <c r="L666" t="s">
        <v>1955</v>
      </c>
      <c r="M666" s="114">
        <v>1.76976670250573E-6</v>
      </c>
      <c r="N666" s="114">
        <v>2.6326481474825401E-6</v>
      </c>
      <c r="O666" s="114">
        <v>3.5626791031972998E-5</v>
      </c>
    </row>
    <row r="667" spans="1:15" hidden="1" outlineLevel="2" x14ac:dyDescent="0.25">
      <c r="A667">
        <v>2017</v>
      </c>
      <c r="B667">
        <v>7</v>
      </c>
      <c r="C667" t="s">
        <v>858</v>
      </c>
      <c r="D667">
        <v>24013</v>
      </c>
      <c r="E667" t="s">
        <v>516</v>
      </c>
      <c r="F667" t="s">
        <v>851</v>
      </c>
      <c r="G667" t="s">
        <v>1977</v>
      </c>
      <c r="H667">
        <v>2265005025</v>
      </c>
      <c r="I667" t="s">
        <v>1990</v>
      </c>
      <c r="J667" t="s">
        <v>1952</v>
      </c>
      <c r="K667" t="s">
        <v>1953</v>
      </c>
      <c r="L667" t="s">
        <v>1956</v>
      </c>
      <c r="M667" s="114">
        <v>1.80276111446886E-4</v>
      </c>
      <c r="N667" s="114">
        <v>2.3610360221937299E-4</v>
      </c>
      <c r="O667" s="114">
        <v>3.195442375727E-3</v>
      </c>
    </row>
    <row r="668" spans="1:15" hidden="1" outlineLevel="2" x14ac:dyDescent="0.25">
      <c r="A668">
        <v>2017</v>
      </c>
      <c r="B668">
        <v>7</v>
      </c>
      <c r="C668" t="s">
        <v>858</v>
      </c>
      <c r="D668">
        <v>24013</v>
      </c>
      <c r="E668" t="s">
        <v>516</v>
      </c>
      <c r="F668" t="s">
        <v>851</v>
      </c>
      <c r="G668" t="s">
        <v>1977</v>
      </c>
      <c r="H668">
        <v>2265005030</v>
      </c>
      <c r="I668" t="s">
        <v>1990</v>
      </c>
      <c r="J668" t="s">
        <v>1952</v>
      </c>
      <c r="K668" t="s">
        <v>1953</v>
      </c>
      <c r="L668" t="s">
        <v>1957</v>
      </c>
      <c r="M668" s="114">
        <v>3.1277350814207198E-5</v>
      </c>
      <c r="N668" s="114">
        <v>1.14223175842199E-5</v>
      </c>
      <c r="O668" s="114">
        <v>1.5636585303582301E-3</v>
      </c>
    </row>
    <row r="669" spans="1:15" hidden="1" outlineLevel="2" x14ac:dyDescent="0.25">
      <c r="A669">
        <v>2017</v>
      </c>
      <c r="B669">
        <v>7</v>
      </c>
      <c r="C669" t="s">
        <v>858</v>
      </c>
      <c r="D669">
        <v>24013</v>
      </c>
      <c r="E669" t="s">
        <v>516</v>
      </c>
      <c r="F669" t="s">
        <v>851</v>
      </c>
      <c r="G669" t="s">
        <v>1977</v>
      </c>
      <c r="H669">
        <v>2265005035</v>
      </c>
      <c r="I669" t="s">
        <v>1990</v>
      </c>
      <c r="J669" t="s">
        <v>1952</v>
      </c>
      <c r="K669" t="s">
        <v>1953</v>
      </c>
      <c r="L669" t="s">
        <v>1958</v>
      </c>
      <c r="M669" s="114">
        <v>4.9558828038698299E-4</v>
      </c>
      <c r="N669" s="114">
        <v>3.1919608591124399E-4</v>
      </c>
      <c r="O669" s="114">
        <v>1.45178912207484E-2</v>
      </c>
    </row>
    <row r="670" spans="1:15" hidden="1" outlineLevel="2" x14ac:dyDescent="0.25">
      <c r="A670">
        <v>2017</v>
      </c>
      <c r="B670">
        <v>7</v>
      </c>
      <c r="C670" t="s">
        <v>858</v>
      </c>
      <c r="D670">
        <v>24013</v>
      </c>
      <c r="E670" t="s">
        <v>516</v>
      </c>
      <c r="F670" t="s">
        <v>851</v>
      </c>
      <c r="G670" t="s">
        <v>1977</v>
      </c>
      <c r="H670">
        <v>2265005040</v>
      </c>
      <c r="I670" t="s">
        <v>1990</v>
      </c>
      <c r="J670" t="s">
        <v>1952</v>
      </c>
      <c r="K670" t="s">
        <v>1953</v>
      </c>
      <c r="L670" t="s">
        <v>1959</v>
      </c>
      <c r="M670" s="114">
        <v>2.3688074479650801E-3</v>
      </c>
      <c r="N670" s="114">
        <v>4.2453660717001201E-4</v>
      </c>
      <c r="O670" s="114">
        <v>6.5444100648164694E-2</v>
      </c>
    </row>
    <row r="671" spans="1:15" hidden="1" outlineLevel="2" x14ac:dyDescent="0.25">
      <c r="A671">
        <v>2017</v>
      </c>
      <c r="B671">
        <v>7</v>
      </c>
      <c r="C671" t="s">
        <v>858</v>
      </c>
      <c r="D671">
        <v>24013</v>
      </c>
      <c r="E671" t="s">
        <v>516</v>
      </c>
      <c r="F671" t="s">
        <v>851</v>
      </c>
      <c r="G671" t="s">
        <v>1977</v>
      </c>
      <c r="H671">
        <v>2265005045</v>
      </c>
      <c r="I671" t="s">
        <v>1990</v>
      </c>
      <c r="J671" t="s">
        <v>1952</v>
      </c>
      <c r="K671" t="s">
        <v>1953</v>
      </c>
      <c r="L671" t="s">
        <v>1960</v>
      </c>
      <c r="M671" s="114">
        <v>2.5862328790893203E-4</v>
      </c>
      <c r="N671" s="114">
        <v>3.7391536898212502E-4</v>
      </c>
      <c r="O671" s="114">
        <v>5.06059965118766E-3</v>
      </c>
    </row>
    <row r="672" spans="1:15" hidden="1" outlineLevel="2" x14ac:dyDescent="0.25">
      <c r="A672">
        <v>2017</v>
      </c>
      <c r="B672">
        <v>7</v>
      </c>
      <c r="C672" t="s">
        <v>858</v>
      </c>
      <c r="D672">
        <v>24013</v>
      </c>
      <c r="E672" t="s">
        <v>516</v>
      </c>
      <c r="F672" t="s">
        <v>851</v>
      </c>
      <c r="G672" t="s">
        <v>1977</v>
      </c>
      <c r="H672">
        <v>2265005055</v>
      </c>
      <c r="I672" t="s">
        <v>1990</v>
      </c>
      <c r="J672" t="s">
        <v>1952</v>
      </c>
      <c r="K672" t="s">
        <v>1953</v>
      </c>
      <c r="L672" t="s">
        <v>1961</v>
      </c>
      <c r="M672" s="114">
        <v>3.1119717982619499E-4</v>
      </c>
      <c r="N672" s="114">
        <v>4.2433332419022901E-4</v>
      </c>
      <c r="O672" s="114">
        <v>8.3961901254952006E-3</v>
      </c>
    </row>
    <row r="673" spans="1:15" hidden="1" outlineLevel="2" x14ac:dyDescent="0.25">
      <c r="A673">
        <v>2017</v>
      </c>
      <c r="B673">
        <v>7</v>
      </c>
      <c r="C673" t="s">
        <v>858</v>
      </c>
      <c r="D673">
        <v>24013</v>
      </c>
      <c r="E673" t="s">
        <v>516</v>
      </c>
      <c r="F673" t="s">
        <v>851</v>
      </c>
      <c r="G673" t="s">
        <v>1977</v>
      </c>
      <c r="H673">
        <v>2265005060</v>
      </c>
      <c r="I673" t="s">
        <v>1990</v>
      </c>
      <c r="J673" t="s">
        <v>1952</v>
      </c>
      <c r="K673" t="s">
        <v>1953</v>
      </c>
      <c r="L673" t="s">
        <v>1962</v>
      </c>
      <c r="M673" s="114">
        <v>4.1234081884722302E-5</v>
      </c>
      <c r="N673" s="114">
        <v>7.8937760918051895E-5</v>
      </c>
      <c r="O673" s="114">
        <v>1.27507909201086E-3</v>
      </c>
    </row>
    <row r="674" spans="1:15" hidden="1" outlineLevel="2" x14ac:dyDescent="0.25">
      <c r="A674">
        <v>2017</v>
      </c>
      <c r="B674">
        <v>7</v>
      </c>
      <c r="C674" t="s">
        <v>858</v>
      </c>
      <c r="D674">
        <v>24013</v>
      </c>
      <c r="E674" t="s">
        <v>516</v>
      </c>
      <c r="F674" t="s">
        <v>851</v>
      </c>
      <c r="G674" t="s">
        <v>1977</v>
      </c>
      <c r="H674">
        <v>2265006005</v>
      </c>
      <c r="I674" t="s">
        <v>1990</v>
      </c>
      <c r="J674" t="s">
        <v>1963</v>
      </c>
      <c r="K674" t="s">
        <v>1964</v>
      </c>
      <c r="L674" t="s">
        <v>1274</v>
      </c>
      <c r="M674" s="114">
        <v>2.88168616461917E-2</v>
      </c>
      <c r="N674" s="114">
        <v>7.72988004609942E-3</v>
      </c>
      <c r="O674" s="114">
        <v>0.99220630526542697</v>
      </c>
    </row>
    <row r="675" spans="1:15" hidden="1" outlineLevel="2" x14ac:dyDescent="0.25">
      <c r="A675">
        <v>2017</v>
      </c>
      <c r="B675">
        <v>7</v>
      </c>
      <c r="C675" t="s">
        <v>858</v>
      </c>
      <c r="D675">
        <v>24013</v>
      </c>
      <c r="E675" t="s">
        <v>516</v>
      </c>
      <c r="F675" t="s">
        <v>851</v>
      </c>
      <c r="G675" t="s">
        <v>1977</v>
      </c>
      <c r="H675">
        <v>2265006010</v>
      </c>
      <c r="I675" t="s">
        <v>1990</v>
      </c>
      <c r="J675" t="s">
        <v>1963</v>
      </c>
      <c r="K675" t="s">
        <v>1964</v>
      </c>
      <c r="L675" t="s">
        <v>1965</v>
      </c>
      <c r="M675" s="114">
        <v>6.25714327316018E-3</v>
      </c>
      <c r="N675" s="114">
        <v>2.01330694835633E-3</v>
      </c>
      <c r="O675" s="114">
        <v>0.194557275623083</v>
      </c>
    </row>
    <row r="676" spans="1:15" hidden="1" outlineLevel="2" x14ac:dyDescent="0.25">
      <c r="A676">
        <v>2017</v>
      </c>
      <c r="B676">
        <v>7</v>
      </c>
      <c r="C676" t="s">
        <v>858</v>
      </c>
      <c r="D676">
        <v>24013</v>
      </c>
      <c r="E676" t="s">
        <v>516</v>
      </c>
      <c r="F676" t="s">
        <v>851</v>
      </c>
      <c r="G676" t="s">
        <v>1977</v>
      </c>
      <c r="H676">
        <v>2265006015</v>
      </c>
      <c r="I676" t="s">
        <v>1990</v>
      </c>
      <c r="J676" t="s">
        <v>1963</v>
      </c>
      <c r="K676" t="s">
        <v>1964</v>
      </c>
      <c r="L676" t="s">
        <v>1966</v>
      </c>
      <c r="M676" s="114">
        <v>2.57368287850568E-3</v>
      </c>
      <c r="N676" s="114">
        <v>1.0002310882555299E-3</v>
      </c>
      <c r="O676" s="114">
        <v>9.2870196327567101E-2</v>
      </c>
    </row>
    <row r="677" spans="1:15" hidden="1" outlineLevel="2" x14ac:dyDescent="0.25">
      <c r="A677">
        <v>2017</v>
      </c>
      <c r="B677">
        <v>7</v>
      </c>
      <c r="C677" t="s">
        <v>858</v>
      </c>
      <c r="D677">
        <v>24013</v>
      </c>
      <c r="E677" t="s">
        <v>516</v>
      </c>
      <c r="F677" t="s">
        <v>851</v>
      </c>
      <c r="G677" t="s">
        <v>1977</v>
      </c>
      <c r="H677">
        <v>2265006025</v>
      </c>
      <c r="I677" t="s">
        <v>1990</v>
      </c>
      <c r="J677" t="s">
        <v>1963</v>
      </c>
      <c r="K677" t="s">
        <v>1964</v>
      </c>
      <c r="L677" t="s">
        <v>1967</v>
      </c>
      <c r="M677" s="114">
        <v>5.8544071889628001E-3</v>
      </c>
      <c r="N677" s="114">
        <v>2.0364820957183799E-3</v>
      </c>
      <c r="O677" s="114">
        <v>0.25486623123288199</v>
      </c>
    </row>
    <row r="678" spans="1:15" hidden="1" outlineLevel="2" x14ac:dyDescent="0.25">
      <c r="A678">
        <v>2017</v>
      </c>
      <c r="B678">
        <v>7</v>
      </c>
      <c r="C678" t="s">
        <v>858</v>
      </c>
      <c r="D678">
        <v>24013</v>
      </c>
      <c r="E678" t="s">
        <v>516</v>
      </c>
      <c r="F678" t="s">
        <v>851</v>
      </c>
      <c r="G678" t="s">
        <v>1977</v>
      </c>
      <c r="H678">
        <v>2265006030</v>
      </c>
      <c r="I678" t="s">
        <v>1990</v>
      </c>
      <c r="J678" t="s">
        <v>1963</v>
      </c>
      <c r="K678" t="s">
        <v>1964</v>
      </c>
      <c r="L678" t="s">
        <v>1968</v>
      </c>
      <c r="M678" s="114">
        <v>1.2093638693215799E-2</v>
      </c>
      <c r="N678" s="114">
        <v>3.0802115797996499E-3</v>
      </c>
      <c r="O678" s="114">
        <v>0.39131671935319901</v>
      </c>
    </row>
    <row r="679" spans="1:15" hidden="1" outlineLevel="2" x14ac:dyDescent="0.25">
      <c r="A679">
        <v>2017</v>
      </c>
      <c r="B679">
        <v>7</v>
      </c>
      <c r="C679" t="s">
        <v>858</v>
      </c>
      <c r="D679">
        <v>24013</v>
      </c>
      <c r="E679" t="s">
        <v>516</v>
      </c>
      <c r="F679" t="s">
        <v>851</v>
      </c>
      <c r="G679" t="s">
        <v>1977</v>
      </c>
      <c r="H679">
        <v>2265006035</v>
      </c>
      <c r="I679" t="s">
        <v>1990</v>
      </c>
      <c r="J679" t="s">
        <v>1963</v>
      </c>
      <c r="K679" t="s">
        <v>1964</v>
      </c>
      <c r="L679" t="s">
        <v>1969</v>
      </c>
      <c r="M679" s="114">
        <v>4.21744993950313E-4</v>
      </c>
      <c r="N679" s="114">
        <v>1.4306365665106601E-4</v>
      </c>
      <c r="O679" s="114">
        <v>1.9931084942072599E-2</v>
      </c>
    </row>
    <row r="680" spans="1:15" hidden="1" outlineLevel="2" x14ac:dyDescent="0.25">
      <c r="A680">
        <v>2017</v>
      </c>
      <c r="B680">
        <v>7</v>
      </c>
      <c r="C680" t="s">
        <v>858</v>
      </c>
      <c r="D680">
        <v>24013</v>
      </c>
      <c r="E680" t="s">
        <v>516</v>
      </c>
      <c r="F680" t="s">
        <v>851</v>
      </c>
      <c r="G680" t="s">
        <v>1977</v>
      </c>
      <c r="H680">
        <v>2265007010</v>
      </c>
      <c r="I680" t="s">
        <v>1990</v>
      </c>
      <c r="J680" t="s">
        <v>1970</v>
      </c>
      <c r="K680" t="s">
        <v>697</v>
      </c>
      <c r="L680" t="s">
        <v>1999</v>
      </c>
      <c r="M680" s="114">
        <v>2.5107360873732898E-4</v>
      </c>
      <c r="N680" s="114">
        <v>7.47431968193268E-5</v>
      </c>
      <c r="O680" s="114">
        <v>7.1800418663770004E-3</v>
      </c>
    </row>
    <row r="681" spans="1:15" hidden="1" outlineLevel="2" x14ac:dyDescent="0.25">
      <c r="A681">
        <v>2017</v>
      </c>
      <c r="B681">
        <v>7</v>
      </c>
      <c r="C681" t="s">
        <v>858</v>
      </c>
      <c r="D681">
        <v>24013</v>
      </c>
      <c r="E681" t="s">
        <v>516</v>
      </c>
      <c r="F681" t="s">
        <v>851</v>
      </c>
      <c r="G681" t="s">
        <v>1977</v>
      </c>
      <c r="H681">
        <v>2265007015</v>
      </c>
      <c r="I681" t="s">
        <v>1990</v>
      </c>
      <c r="J681" t="s">
        <v>1970</v>
      </c>
      <c r="K681" t="s">
        <v>697</v>
      </c>
      <c r="L681" t="s">
        <v>1971</v>
      </c>
      <c r="M681" s="114">
        <v>1.5841952566431099E-6</v>
      </c>
      <c r="N681" s="114">
        <v>4.7178563278293998E-7</v>
      </c>
      <c r="O681" s="114">
        <v>5.22494956385344E-5</v>
      </c>
    </row>
    <row r="682" spans="1:15" hidden="1" outlineLevel="2" x14ac:dyDescent="0.25">
      <c r="A682">
        <v>2017</v>
      </c>
      <c r="B682">
        <v>7</v>
      </c>
      <c r="C682" t="s">
        <v>858</v>
      </c>
      <c r="D682">
        <v>24013</v>
      </c>
      <c r="E682" t="s">
        <v>516</v>
      </c>
      <c r="F682" t="s">
        <v>851</v>
      </c>
      <c r="G682" t="s">
        <v>1977</v>
      </c>
      <c r="H682">
        <v>2265010010</v>
      </c>
      <c r="I682" t="s">
        <v>1990</v>
      </c>
      <c r="J682" t="s">
        <v>1941</v>
      </c>
      <c r="K682" t="s">
        <v>696</v>
      </c>
      <c r="L682" t="s">
        <v>2009</v>
      </c>
      <c r="M682" s="114">
        <v>1.8036744235416799E-4</v>
      </c>
      <c r="N682" s="114">
        <v>6.6756078012986095E-5</v>
      </c>
      <c r="O682" s="114">
        <v>9.6814809367060696E-3</v>
      </c>
    </row>
    <row r="683" spans="1:15" hidden="1" outlineLevel="2" x14ac:dyDescent="0.25">
      <c r="A683">
        <v>2017</v>
      </c>
      <c r="B683">
        <v>7</v>
      </c>
      <c r="C683" t="s">
        <v>858</v>
      </c>
      <c r="D683">
        <v>24013</v>
      </c>
      <c r="E683" t="s">
        <v>516</v>
      </c>
      <c r="F683" t="s">
        <v>851</v>
      </c>
      <c r="G683" t="s">
        <v>1977</v>
      </c>
      <c r="H683">
        <v>2282005010</v>
      </c>
      <c r="I683" t="s">
        <v>698</v>
      </c>
      <c r="J683" t="s">
        <v>1972</v>
      </c>
      <c r="K683" t="s">
        <v>1972</v>
      </c>
      <c r="L683" t="s">
        <v>1974</v>
      </c>
      <c r="M683" s="114">
        <v>9.3394923237610797E-2</v>
      </c>
      <c r="N683" s="114">
        <v>1.47343198768795E-2</v>
      </c>
      <c r="O683" s="114">
        <v>0.27013644576072698</v>
      </c>
    </row>
    <row r="684" spans="1:15" hidden="1" outlineLevel="2" x14ac:dyDescent="0.25">
      <c r="A684">
        <v>2017</v>
      </c>
      <c r="B684">
        <v>7</v>
      </c>
      <c r="C684" t="s">
        <v>858</v>
      </c>
      <c r="D684">
        <v>24013</v>
      </c>
      <c r="E684" t="s">
        <v>516</v>
      </c>
      <c r="F684" t="s">
        <v>851</v>
      </c>
      <c r="G684" t="s">
        <v>1977</v>
      </c>
      <c r="H684">
        <v>2282005015</v>
      </c>
      <c r="I684" t="s">
        <v>698</v>
      </c>
      <c r="J684" t="s">
        <v>1972</v>
      </c>
      <c r="K684" t="s">
        <v>1972</v>
      </c>
      <c r="L684" t="s">
        <v>2000</v>
      </c>
      <c r="M684" s="114">
        <v>1.700726657009E-2</v>
      </c>
      <c r="N684" s="114">
        <v>6.5721608698368099E-3</v>
      </c>
      <c r="O684" s="114">
        <v>0.129236314445734</v>
      </c>
    </row>
    <row r="685" spans="1:15" hidden="1" outlineLevel="2" x14ac:dyDescent="0.25">
      <c r="A685">
        <v>2017</v>
      </c>
      <c r="B685">
        <v>7</v>
      </c>
      <c r="C685" t="s">
        <v>858</v>
      </c>
      <c r="D685">
        <v>24013</v>
      </c>
      <c r="E685" t="s">
        <v>516</v>
      </c>
      <c r="F685" t="s">
        <v>851</v>
      </c>
      <c r="G685" t="s">
        <v>1977</v>
      </c>
      <c r="H685">
        <v>2282010005</v>
      </c>
      <c r="I685" t="s">
        <v>698</v>
      </c>
      <c r="J685" t="s">
        <v>1972</v>
      </c>
      <c r="K685" t="s">
        <v>1972</v>
      </c>
      <c r="L685" t="s">
        <v>1973</v>
      </c>
      <c r="M685" s="114">
        <v>4.93465185726905E-3</v>
      </c>
      <c r="N685" s="114">
        <v>6.1832870123907898E-3</v>
      </c>
      <c r="O685" s="114">
        <v>7.6731611043214798E-2</v>
      </c>
    </row>
    <row r="686" spans="1:15" hidden="1" outlineLevel="2" x14ac:dyDescent="0.25">
      <c r="A686">
        <v>2017</v>
      </c>
      <c r="B686">
        <v>7</v>
      </c>
      <c r="C686" t="s">
        <v>858</v>
      </c>
      <c r="D686">
        <v>24013</v>
      </c>
      <c r="E686" t="s">
        <v>516</v>
      </c>
      <c r="F686" t="s">
        <v>851</v>
      </c>
      <c r="G686" t="s">
        <v>1977</v>
      </c>
      <c r="H686">
        <v>2285004015</v>
      </c>
      <c r="I686" t="s">
        <v>1975</v>
      </c>
      <c r="J686" t="s">
        <v>1976</v>
      </c>
      <c r="K686" t="s">
        <v>1976</v>
      </c>
      <c r="L686" t="s">
        <v>1976</v>
      </c>
      <c r="M686" s="114">
        <v>5.8362680574575199E-5</v>
      </c>
      <c r="N686" s="114">
        <v>1.9406979390623699E-5</v>
      </c>
      <c r="O686" s="114">
        <v>2.5822526367846898E-3</v>
      </c>
    </row>
    <row r="687" spans="1:15" hidden="1" outlineLevel="2" x14ac:dyDescent="0.25">
      <c r="A687">
        <v>2017</v>
      </c>
      <c r="B687">
        <v>7</v>
      </c>
      <c r="C687" t="s">
        <v>858</v>
      </c>
      <c r="D687">
        <v>24013</v>
      </c>
      <c r="E687" t="s">
        <v>516</v>
      </c>
      <c r="F687" t="s">
        <v>851</v>
      </c>
      <c r="G687" t="s">
        <v>2001</v>
      </c>
      <c r="H687">
        <v>2267001060</v>
      </c>
      <c r="I687" t="s">
        <v>2002</v>
      </c>
      <c r="J687" t="s">
        <v>1917</v>
      </c>
      <c r="K687" t="s">
        <v>2003</v>
      </c>
      <c r="L687" t="s">
        <v>1918</v>
      </c>
      <c r="M687" s="114">
        <v>7.6407304732129005E-5</v>
      </c>
      <c r="N687" s="114">
        <v>3.4818306448869402E-4</v>
      </c>
      <c r="O687" s="114">
        <v>1.6711413627490399E-3</v>
      </c>
    </row>
    <row r="688" spans="1:15" hidden="1" outlineLevel="2" x14ac:dyDescent="0.25">
      <c r="A688">
        <v>2017</v>
      </c>
      <c r="B688">
        <v>7</v>
      </c>
      <c r="C688" t="s">
        <v>858</v>
      </c>
      <c r="D688">
        <v>24013</v>
      </c>
      <c r="E688" t="s">
        <v>516</v>
      </c>
      <c r="F688" t="s">
        <v>851</v>
      </c>
      <c r="G688" t="s">
        <v>2001</v>
      </c>
      <c r="H688">
        <v>2267002003</v>
      </c>
      <c r="I688" t="s">
        <v>2002</v>
      </c>
      <c r="J688" t="s">
        <v>1919</v>
      </c>
      <c r="K688" t="s">
        <v>2003</v>
      </c>
      <c r="L688" t="s">
        <v>1921</v>
      </c>
      <c r="M688" s="114">
        <v>5.1911311231833696E-6</v>
      </c>
      <c r="N688" s="114">
        <v>2.51893789027235E-5</v>
      </c>
      <c r="O688" s="114">
        <v>1.58593522428419E-4</v>
      </c>
    </row>
    <row r="689" spans="1:15" hidden="1" outlineLevel="2" x14ac:dyDescent="0.25">
      <c r="A689">
        <v>2017</v>
      </c>
      <c r="B689">
        <v>7</v>
      </c>
      <c r="C689" t="s">
        <v>858</v>
      </c>
      <c r="D689">
        <v>24013</v>
      </c>
      <c r="E689" t="s">
        <v>516</v>
      </c>
      <c r="F689" t="s">
        <v>851</v>
      </c>
      <c r="G689" t="s">
        <v>2001</v>
      </c>
      <c r="H689">
        <v>2267002015</v>
      </c>
      <c r="I689" t="s">
        <v>2002</v>
      </c>
      <c r="J689" t="s">
        <v>1919</v>
      </c>
      <c r="K689" t="s">
        <v>2003</v>
      </c>
      <c r="L689" t="s">
        <v>1924</v>
      </c>
      <c r="M689" s="114">
        <v>2.7841699754560502E-6</v>
      </c>
      <c r="N689" s="114">
        <v>1.8948901242765701E-5</v>
      </c>
      <c r="O689" s="114">
        <v>1.1875882046297199E-4</v>
      </c>
    </row>
    <row r="690" spans="1:15" hidden="1" outlineLevel="2" x14ac:dyDescent="0.25">
      <c r="A690">
        <v>2017</v>
      </c>
      <c r="B690">
        <v>7</v>
      </c>
      <c r="C690" t="s">
        <v>858</v>
      </c>
      <c r="D690">
        <v>24013</v>
      </c>
      <c r="E690" t="s">
        <v>516</v>
      </c>
      <c r="F690" t="s">
        <v>851</v>
      </c>
      <c r="G690" t="s">
        <v>2001</v>
      </c>
      <c r="H690">
        <v>2267002021</v>
      </c>
      <c r="I690" t="s">
        <v>2002</v>
      </c>
      <c r="J690" t="s">
        <v>1919</v>
      </c>
      <c r="K690" t="s">
        <v>2003</v>
      </c>
      <c r="L690" t="s">
        <v>1926</v>
      </c>
      <c r="M690" s="114">
        <v>4.1279682250206002E-6</v>
      </c>
      <c r="N690" s="114">
        <v>1.8022379890680899E-5</v>
      </c>
      <c r="O690" s="114">
        <v>1.0213268433290101E-4</v>
      </c>
    </row>
    <row r="691" spans="1:15" hidden="1" outlineLevel="2" x14ac:dyDescent="0.25">
      <c r="A691">
        <v>2017</v>
      </c>
      <c r="B691">
        <v>7</v>
      </c>
      <c r="C691" t="s">
        <v>858</v>
      </c>
      <c r="D691">
        <v>24013</v>
      </c>
      <c r="E691" t="s">
        <v>516</v>
      </c>
      <c r="F691" t="s">
        <v>851</v>
      </c>
      <c r="G691" t="s">
        <v>2001</v>
      </c>
      <c r="H691">
        <v>2267002024</v>
      </c>
      <c r="I691" t="s">
        <v>2002</v>
      </c>
      <c r="J691" t="s">
        <v>1919</v>
      </c>
      <c r="K691" t="s">
        <v>2003</v>
      </c>
      <c r="L691" t="s">
        <v>1927</v>
      </c>
      <c r="M691" s="114">
        <v>7.5574479119211404E-7</v>
      </c>
      <c r="N691" s="114">
        <v>3.7798537277922202E-6</v>
      </c>
      <c r="O691" s="114">
        <v>2.4018964722927201E-5</v>
      </c>
    </row>
    <row r="692" spans="1:15" hidden="1" outlineLevel="2" x14ac:dyDescent="0.25">
      <c r="A692">
        <v>2017</v>
      </c>
      <c r="B692">
        <v>7</v>
      </c>
      <c r="C692" t="s">
        <v>858</v>
      </c>
      <c r="D692">
        <v>24013</v>
      </c>
      <c r="E692" t="s">
        <v>516</v>
      </c>
      <c r="F692" t="s">
        <v>851</v>
      </c>
      <c r="G692" t="s">
        <v>2001</v>
      </c>
      <c r="H692">
        <v>2267002030</v>
      </c>
      <c r="I692" t="s">
        <v>2002</v>
      </c>
      <c r="J692" t="s">
        <v>1919</v>
      </c>
      <c r="K692" t="s">
        <v>2003</v>
      </c>
      <c r="L692" t="s">
        <v>1929</v>
      </c>
      <c r="M692" s="114">
        <v>1.6727253012049901E-5</v>
      </c>
      <c r="N692" s="114">
        <v>8.05243835202418E-5</v>
      </c>
      <c r="O692" s="114">
        <v>5.0980686501134198E-4</v>
      </c>
    </row>
    <row r="693" spans="1:15" hidden="1" outlineLevel="2" x14ac:dyDescent="0.25">
      <c r="A693">
        <v>2017</v>
      </c>
      <c r="B693">
        <v>7</v>
      </c>
      <c r="C693" t="s">
        <v>858</v>
      </c>
      <c r="D693">
        <v>24013</v>
      </c>
      <c r="E693" t="s">
        <v>516</v>
      </c>
      <c r="F693" t="s">
        <v>851</v>
      </c>
      <c r="G693" t="s">
        <v>2001</v>
      </c>
      <c r="H693">
        <v>2267002033</v>
      </c>
      <c r="I693" t="s">
        <v>2002</v>
      </c>
      <c r="J693" t="s">
        <v>1919</v>
      </c>
      <c r="K693" t="s">
        <v>2003</v>
      </c>
      <c r="L693" t="s">
        <v>1930</v>
      </c>
      <c r="M693" s="114">
        <v>3.1996230973163599E-5</v>
      </c>
      <c r="N693" s="114">
        <v>1.41168171467143E-4</v>
      </c>
      <c r="O693" s="114">
        <v>6.6605678875930596E-4</v>
      </c>
    </row>
    <row r="694" spans="1:15" hidden="1" outlineLevel="2" x14ac:dyDescent="0.25">
      <c r="A694">
        <v>2017</v>
      </c>
      <c r="B694">
        <v>7</v>
      </c>
      <c r="C694" t="s">
        <v>858</v>
      </c>
      <c r="D694">
        <v>24013</v>
      </c>
      <c r="E694" t="s">
        <v>516</v>
      </c>
      <c r="F694" t="s">
        <v>851</v>
      </c>
      <c r="G694" t="s">
        <v>2001</v>
      </c>
      <c r="H694">
        <v>2267002039</v>
      </c>
      <c r="I694" t="s">
        <v>2002</v>
      </c>
      <c r="J694" t="s">
        <v>1919</v>
      </c>
      <c r="K694" t="s">
        <v>2003</v>
      </c>
      <c r="L694" t="s">
        <v>1932</v>
      </c>
      <c r="M694" s="114">
        <v>3.47520870036533E-6</v>
      </c>
      <c r="N694" s="114">
        <v>2.7630660497379698E-5</v>
      </c>
      <c r="O694" s="114">
        <v>1.5218354565149601E-4</v>
      </c>
    </row>
    <row r="695" spans="1:15" hidden="1" outlineLevel="2" x14ac:dyDescent="0.25">
      <c r="A695">
        <v>2017</v>
      </c>
      <c r="B695">
        <v>7</v>
      </c>
      <c r="C695" t="s">
        <v>858</v>
      </c>
      <c r="D695">
        <v>24013</v>
      </c>
      <c r="E695" t="s">
        <v>516</v>
      </c>
      <c r="F695" t="s">
        <v>851</v>
      </c>
      <c r="G695" t="s">
        <v>2001</v>
      </c>
      <c r="H695">
        <v>2267002045</v>
      </c>
      <c r="I695" t="s">
        <v>2002</v>
      </c>
      <c r="J695" t="s">
        <v>1919</v>
      </c>
      <c r="K695" t="s">
        <v>2003</v>
      </c>
      <c r="L695" t="s">
        <v>1282</v>
      </c>
      <c r="M695" s="114">
        <v>1.6129345510762502E-5</v>
      </c>
      <c r="N695" s="114">
        <v>6.9864340730418903E-5</v>
      </c>
      <c r="O695" s="114">
        <v>4.0608654671814298E-4</v>
      </c>
    </row>
    <row r="696" spans="1:15" hidden="1" outlineLevel="2" x14ac:dyDescent="0.25">
      <c r="A696">
        <v>2017</v>
      </c>
      <c r="B696">
        <v>7</v>
      </c>
      <c r="C696" t="s">
        <v>858</v>
      </c>
      <c r="D696">
        <v>24013</v>
      </c>
      <c r="E696" t="s">
        <v>516</v>
      </c>
      <c r="F696" t="s">
        <v>851</v>
      </c>
      <c r="G696" t="s">
        <v>2001</v>
      </c>
      <c r="H696">
        <v>2267002054</v>
      </c>
      <c r="I696" t="s">
        <v>2002</v>
      </c>
      <c r="J696" t="s">
        <v>1919</v>
      </c>
      <c r="K696" t="s">
        <v>2003</v>
      </c>
      <c r="L696" t="s">
        <v>1935</v>
      </c>
      <c r="M696" s="114">
        <v>2.4111506888857501E-6</v>
      </c>
      <c r="N696" s="114">
        <v>1.0467798119862E-5</v>
      </c>
      <c r="O696" s="114">
        <v>6.3071117438084898E-5</v>
      </c>
    </row>
    <row r="697" spans="1:15" hidden="1" outlineLevel="2" x14ac:dyDescent="0.25">
      <c r="A697">
        <v>2017</v>
      </c>
      <c r="B697">
        <v>7</v>
      </c>
      <c r="C697" t="s">
        <v>858</v>
      </c>
      <c r="D697">
        <v>24013</v>
      </c>
      <c r="E697" t="s">
        <v>516</v>
      </c>
      <c r="F697" t="s">
        <v>851</v>
      </c>
      <c r="G697" t="s">
        <v>2001</v>
      </c>
      <c r="H697">
        <v>2267002057</v>
      </c>
      <c r="I697" t="s">
        <v>2002</v>
      </c>
      <c r="J697" t="s">
        <v>1919</v>
      </c>
      <c r="K697" t="s">
        <v>2003</v>
      </c>
      <c r="L697" t="s">
        <v>1936</v>
      </c>
      <c r="M697" s="114">
        <v>1.3214336433975399E-5</v>
      </c>
      <c r="N697" s="114">
        <v>6.1372760683298097E-5</v>
      </c>
      <c r="O697" s="114">
        <v>3.9126876072259598E-4</v>
      </c>
    </row>
    <row r="698" spans="1:15" hidden="1" outlineLevel="2" x14ac:dyDescent="0.25">
      <c r="A698">
        <v>2017</v>
      </c>
      <c r="B698">
        <v>7</v>
      </c>
      <c r="C698" t="s">
        <v>858</v>
      </c>
      <c r="D698">
        <v>24013</v>
      </c>
      <c r="E698" t="s">
        <v>516</v>
      </c>
      <c r="F698" t="s">
        <v>851</v>
      </c>
      <c r="G698" t="s">
        <v>2001</v>
      </c>
      <c r="H698">
        <v>2267002060</v>
      </c>
      <c r="I698" t="s">
        <v>2002</v>
      </c>
      <c r="J698" t="s">
        <v>1919</v>
      </c>
      <c r="K698" t="s">
        <v>2003</v>
      </c>
      <c r="L698" t="s">
        <v>1283</v>
      </c>
      <c r="M698" s="114">
        <v>1.08864686296783E-5</v>
      </c>
      <c r="N698" s="114">
        <v>6.5506508690305095E-5</v>
      </c>
      <c r="O698" s="114">
        <v>4.3274791096337102E-4</v>
      </c>
    </row>
    <row r="699" spans="1:15" hidden="1" outlineLevel="2" x14ac:dyDescent="0.25">
      <c r="A699">
        <v>2017</v>
      </c>
      <c r="B699">
        <v>7</v>
      </c>
      <c r="C699" t="s">
        <v>858</v>
      </c>
      <c r="D699">
        <v>24013</v>
      </c>
      <c r="E699" t="s">
        <v>516</v>
      </c>
      <c r="F699" t="s">
        <v>851</v>
      </c>
      <c r="G699" t="s">
        <v>2001</v>
      </c>
      <c r="H699">
        <v>2267002066</v>
      </c>
      <c r="I699" t="s">
        <v>2002</v>
      </c>
      <c r="J699" t="s">
        <v>1919</v>
      </c>
      <c r="K699" t="s">
        <v>2003</v>
      </c>
      <c r="L699" t="s">
        <v>1278</v>
      </c>
      <c r="M699" s="114">
        <v>7.6602079290832805E-7</v>
      </c>
      <c r="N699" s="114">
        <v>5.4121097718962102E-6</v>
      </c>
      <c r="O699" s="114">
        <v>3.4434187455190099E-5</v>
      </c>
    </row>
    <row r="700" spans="1:15" hidden="1" outlineLevel="2" x14ac:dyDescent="0.25">
      <c r="A700">
        <v>2017</v>
      </c>
      <c r="B700">
        <v>7</v>
      </c>
      <c r="C700" t="s">
        <v>858</v>
      </c>
      <c r="D700">
        <v>24013</v>
      </c>
      <c r="E700" t="s">
        <v>516</v>
      </c>
      <c r="F700" t="s">
        <v>851</v>
      </c>
      <c r="G700" t="s">
        <v>2001</v>
      </c>
      <c r="H700">
        <v>2267002072</v>
      </c>
      <c r="I700" t="s">
        <v>2002</v>
      </c>
      <c r="J700" t="s">
        <v>1919</v>
      </c>
      <c r="K700" t="s">
        <v>2003</v>
      </c>
      <c r="L700" t="s">
        <v>1279</v>
      </c>
      <c r="M700" s="114">
        <v>5.6807870350894498E-5</v>
      </c>
      <c r="N700" s="114">
        <v>2.4885851962608302E-4</v>
      </c>
      <c r="O700" s="114">
        <v>1.3744322059210401E-3</v>
      </c>
    </row>
    <row r="701" spans="1:15" hidden="1" outlineLevel="2" x14ac:dyDescent="0.25">
      <c r="A701">
        <v>2017</v>
      </c>
      <c r="B701">
        <v>7</v>
      </c>
      <c r="C701" t="s">
        <v>858</v>
      </c>
      <c r="D701">
        <v>24013</v>
      </c>
      <c r="E701" t="s">
        <v>516</v>
      </c>
      <c r="F701" t="s">
        <v>851</v>
      </c>
      <c r="G701" t="s">
        <v>2001</v>
      </c>
      <c r="H701">
        <v>2267002081</v>
      </c>
      <c r="I701" t="s">
        <v>2002</v>
      </c>
      <c r="J701" t="s">
        <v>1919</v>
      </c>
      <c r="K701" t="s">
        <v>2003</v>
      </c>
      <c r="L701" t="s">
        <v>1940</v>
      </c>
      <c r="M701" s="114">
        <v>3.16646479632254E-5</v>
      </c>
      <c r="N701" s="114">
        <v>1.3613361625175501E-4</v>
      </c>
      <c r="O701" s="114">
        <v>7.3771248571574699E-4</v>
      </c>
    </row>
    <row r="702" spans="1:15" hidden="1" outlineLevel="2" x14ac:dyDescent="0.25">
      <c r="A702">
        <v>2017</v>
      </c>
      <c r="B702">
        <v>7</v>
      </c>
      <c r="C702" t="s">
        <v>858</v>
      </c>
      <c r="D702">
        <v>24013</v>
      </c>
      <c r="E702" t="s">
        <v>516</v>
      </c>
      <c r="F702" t="s">
        <v>851</v>
      </c>
      <c r="G702" t="s">
        <v>2001</v>
      </c>
      <c r="H702">
        <v>2267003010</v>
      </c>
      <c r="I702" t="s">
        <v>2002</v>
      </c>
      <c r="J702" t="s">
        <v>1941</v>
      </c>
      <c r="K702" t="s">
        <v>2003</v>
      </c>
      <c r="L702" t="s">
        <v>1277</v>
      </c>
      <c r="M702" s="114">
        <v>1.53425031385268E-4</v>
      </c>
      <c r="N702" s="114">
        <v>7.1555751492269305E-4</v>
      </c>
      <c r="O702" s="114">
        <v>3.9273220463655898E-3</v>
      </c>
    </row>
    <row r="703" spans="1:15" hidden="1" outlineLevel="2" x14ac:dyDescent="0.25">
      <c r="A703">
        <v>2017</v>
      </c>
      <c r="B703">
        <v>7</v>
      </c>
      <c r="C703" t="s">
        <v>858</v>
      </c>
      <c r="D703">
        <v>24013</v>
      </c>
      <c r="E703" t="s">
        <v>516</v>
      </c>
      <c r="F703" t="s">
        <v>851</v>
      </c>
      <c r="G703" t="s">
        <v>2001</v>
      </c>
      <c r="H703">
        <v>2267003020</v>
      </c>
      <c r="I703" t="s">
        <v>2002</v>
      </c>
      <c r="J703" t="s">
        <v>1941</v>
      </c>
      <c r="K703" t="s">
        <v>2003</v>
      </c>
      <c r="L703" t="s">
        <v>1275</v>
      </c>
      <c r="M703" s="114">
        <v>3.0501911187457201E-3</v>
      </c>
      <c r="N703" s="114">
        <v>2.06039962358773E-2</v>
      </c>
      <c r="O703" s="114">
        <v>0.124483136460185</v>
      </c>
    </row>
    <row r="704" spans="1:15" hidden="1" outlineLevel="2" x14ac:dyDescent="0.25">
      <c r="A704">
        <v>2017</v>
      </c>
      <c r="B704">
        <v>7</v>
      </c>
      <c r="C704" t="s">
        <v>858</v>
      </c>
      <c r="D704">
        <v>24013</v>
      </c>
      <c r="E704" t="s">
        <v>516</v>
      </c>
      <c r="F704" t="s">
        <v>851</v>
      </c>
      <c r="G704" t="s">
        <v>2001</v>
      </c>
      <c r="H704">
        <v>2267003030</v>
      </c>
      <c r="I704" t="s">
        <v>2002</v>
      </c>
      <c r="J704" t="s">
        <v>1941</v>
      </c>
      <c r="K704" t="s">
        <v>2003</v>
      </c>
      <c r="L704" t="s">
        <v>1273</v>
      </c>
      <c r="M704" s="114">
        <v>1.8159325840372299E-5</v>
      </c>
      <c r="N704" s="114">
        <v>1.3623587619804301E-4</v>
      </c>
      <c r="O704" s="114">
        <v>7.6755556801799696E-4</v>
      </c>
    </row>
    <row r="705" spans="1:15" hidden="1" outlineLevel="2" x14ac:dyDescent="0.25">
      <c r="A705">
        <v>2017</v>
      </c>
      <c r="B705">
        <v>7</v>
      </c>
      <c r="C705" t="s">
        <v>858</v>
      </c>
      <c r="D705">
        <v>24013</v>
      </c>
      <c r="E705" t="s">
        <v>516</v>
      </c>
      <c r="F705" t="s">
        <v>851</v>
      </c>
      <c r="G705" t="s">
        <v>2001</v>
      </c>
      <c r="H705">
        <v>2267003040</v>
      </c>
      <c r="I705" t="s">
        <v>2002</v>
      </c>
      <c r="J705" t="s">
        <v>1941</v>
      </c>
      <c r="K705" t="s">
        <v>2003</v>
      </c>
      <c r="L705" t="s">
        <v>1276</v>
      </c>
      <c r="M705" s="114">
        <v>6.0746535464062398E-6</v>
      </c>
      <c r="N705" s="114">
        <v>4.4188042011228397E-5</v>
      </c>
      <c r="O705" s="114">
        <v>2.6008141503552901E-4</v>
      </c>
    </row>
    <row r="706" spans="1:15" hidden="1" outlineLevel="2" x14ac:dyDescent="0.25">
      <c r="A706">
        <v>2017</v>
      </c>
      <c r="B706">
        <v>7</v>
      </c>
      <c r="C706" t="s">
        <v>858</v>
      </c>
      <c r="D706">
        <v>24013</v>
      </c>
      <c r="E706" t="s">
        <v>516</v>
      </c>
      <c r="F706" t="s">
        <v>851</v>
      </c>
      <c r="G706" t="s">
        <v>2001</v>
      </c>
      <c r="H706">
        <v>2267003050</v>
      </c>
      <c r="I706" t="s">
        <v>2002</v>
      </c>
      <c r="J706" t="s">
        <v>1941</v>
      </c>
      <c r="K706" t="s">
        <v>2003</v>
      </c>
      <c r="L706" t="s">
        <v>1280</v>
      </c>
      <c r="M706" s="114">
        <v>6.48621998777799E-6</v>
      </c>
      <c r="N706" s="114">
        <v>3.0609654459112803E-5</v>
      </c>
      <c r="O706" s="114">
        <v>1.8953749531647201E-4</v>
      </c>
    </row>
    <row r="707" spans="1:15" hidden="1" outlineLevel="2" x14ac:dyDescent="0.25">
      <c r="A707">
        <v>2017</v>
      </c>
      <c r="B707">
        <v>7</v>
      </c>
      <c r="C707" t="s">
        <v>858</v>
      </c>
      <c r="D707">
        <v>24013</v>
      </c>
      <c r="E707" t="s">
        <v>516</v>
      </c>
      <c r="F707" t="s">
        <v>851</v>
      </c>
      <c r="G707" t="s">
        <v>2001</v>
      </c>
      <c r="H707">
        <v>2267003070</v>
      </c>
      <c r="I707" t="s">
        <v>2002</v>
      </c>
      <c r="J707" t="s">
        <v>1941</v>
      </c>
      <c r="K707" t="s">
        <v>2003</v>
      </c>
      <c r="L707" t="s">
        <v>1272</v>
      </c>
      <c r="M707" s="114">
        <v>9.1042118128825694E-6</v>
      </c>
      <c r="N707" s="114">
        <v>7.6555874329642406E-5</v>
      </c>
      <c r="O707" s="114">
        <v>3.9527381886728103E-4</v>
      </c>
    </row>
    <row r="708" spans="1:15" hidden="1" outlineLevel="2" x14ac:dyDescent="0.25">
      <c r="A708">
        <v>2017</v>
      </c>
      <c r="B708">
        <v>7</v>
      </c>
      <c r="C708" t="s">
        <v>858</v>
      </c>
      <c r="D708">
        <v>24013</v>
      </c>
      <c r="E708" t="s">
        <v>516</v>
      </c>
      <c r="F708" t="s">
        <v>851</v>
      </c>
      <c r="G708" t="s">
        <v>2001</v>
      </c>
      <c r="H708">
        <v>2267004066</v>
      </c>
      <c r="I708" t="s">
        <v>2002</v>
      </c>
      <c r="J708" t="s">
        <v>1943</v>
      </c>
      <c r="K708" t="s">
        <v>2003</v>
      </c>
      <c r="L708" t="s">
        <v>1949</v>
      </c>
      <c r="M708" s="114">
        <v>1.77502752762848E-4</v>
      </c>
      <c r="N708" s="114">
        <v>1.23374193208292E-3</v>
      </c>
      <c r="O708" s="114">
        <v>7.4681830592453497E-3</v>
      </c>
    </row>
    <row r="709" spans="1:15" hidden="1" outlineLevel="2" x14ac:dyDescent="0.25">
      <c r="A709">
        <v>2017</v>
      </c>
      <c r="B709">
        <v>7</v>
      </c>
      <c r="C709" t="s">
        <v>858</v>
      </c>
      <c r="D709">
        <v>24013</v>
      </c>
      <c r="E709" t="s">
        <v>516</v>
      </c>
      <c r="F709" t="s">
        <v>851</v>
      </c>
      <c r="G709" t="s">
        <v>2001</v>
      </c>
      <c r="H709">
        <v>2267005055</v>
      </c>
      <c r="I709" t="s">
        <v>2002</v>
      </c>
      <c r="J709" t="s">
        <v>1952</v>
      </c>
      <c r="K709" t="s">
        <v>2003</v>
      </c>
      <c r="L709" t="s">
        <v>1961</v>
      </c>
      <c r="M709" s="114">
        <v>1.00186254314849E-6</v>
      </c>
      <c r="N709" s="114">
        <v>4.3948703023488599E-6</v>
      </c>
      <c r="O709" s="114">
        <v>1.9313206621518499E-5</v>
      </c>
    </row>
    <row r="710" spans="1:15" hidden="1" outlineLevel="2" x14ac:dyDescent="0.25">
      <c r="A710">
        <v>2017</v>
      </c>
      <c r="B710">
        <v>7</v>
      </c>
      <c r="C710" t="s">
        <v>858</v>
      </c>
      <c r="D710">
        <v>24013</v>
      </c>
      <c r="E710" t="s">
        <v>516</v>
      </c>
      <c r="F710" t="s">
        <v>851</v>
      </c>
      <c r="G710" t="s">
        <v>2001</v>
      </c>
      <c r="H710">
        <v>2267005060</v>
      </c>
      <c r="I710" t="s">
        <v>2002</v>
      </c>
      <c r="J710" t="s">
        <v>1952</v>
      </c>
      <c r="K710" t="s">
        <v>2003</v>
      </c>
      <c r="L710" t="s">
        <v>1962</v>
      </c>
      <c r="M710" s="114">
        <v>1.45160749198681E-7</v>
      </c>
      <c r="N710" s="114">
        <v>1.05272718542437E-6</v>
      </c>
      <c r="O710" s="114">
        <v>6.5418317944931897E-6</v>
      </c>
    </row>
    <row r="711" spans="1:15" hidden="1" outlineLevel="2" x14ac:dyDescent="0.25">
      <c r="A711">
        <v>2017</v>
      </c>
      <c r="B711">
        <v>7</v>
      </c>
      <c r="C711" t="s">
        <v>858</v>
      </c>
      <c r="D711">
        <v>24013</v>
      </c>
      <c r="E711" t="s">
        <v>516</v>
      </c>
      <c r="F711" t="s">
        <v>851</v>
      </c>
      <c r="G711" t="s">
        <v>2001</v>
      </c>
      <c r="H711">
        <v>2267006005</v>
      </c>
      <c r="I711" t="s">
        <v>2002</v>
      </c>
      <c r="J711" t="s">
        <v>1963</v>
      </c>
      <c r="K711" t="s">
        <v>2003</v>
      </c>
      <c r="L711" t="s">
        <v>1274</v>
      </c>
      <c r="M711" s="114">
        <v>6.7120590028935101E-4</v>
      </c>
      <c r="N711" s="114">
        <v>3.9599753799848302E-3</v>
      </c>
      <c r="O711" s="114">
        <v>1.40213523991406E-2</v>
      </c>
    </row>
    <row r="712" spans="1:15" hidden="1" outlineLevel="2" x14ac:dyDescent="0.25">
      <c r="A712">
        <v>2017</v>
      </c>
      <c r="B712">
        <v>7</v>
      </c>
      <c r="C712" t="s">
        <v>858</v>
      </c>
      <c r="D712">
        <v>24013</v>
      </c>
      <c r="E712" t="s">
        <v>516</v>
      </c>
      <c r="F712" t="s">
        <v>851</v>
      </c>
      <c r="G712" t="s">
        <v>2001</v>
      </c>
      <c r="H712">
        <v>2267006010</v>
      </c>
      <c r="I712" t="s">
        <v>2002</v>
      </c>
      <c r="J712" t="s">
        <v>1963</v>
      </c>
      <c r="K712" t="s">
        <v>2003</v>
      </c>
      <c r="L712" t="s">
        <v>1965</v>
      </c>
      <c r="M712" s="114">
        <v>7.8978333704071702E-5</v>
      </c>
      <c r="N712" s="114">
        <v>4.8684814100852198E-4</v>
      </c>
      <c r="O712" s="114">
        <v>2.0185881294310102E-3</v>
      </c>
    </row>
    <row r="713" spans="1:15" hidden="1" outlineLevel="2" x14ac:dyDescent="0.25">
      <c r="A713">
        <v>2017</v>
      </c>
      <c r="B713">
        <v>7</v>
      </c>
      <c r="C713" t="s">
        <v>858</v>
      </c>
      <c r="D713">
        <v>24013</v>
      </c>
      <c r="E713" t="s">
        <v>516</v>
      </c>
      <c r="F713" t="s">
        <v>851</v>
      </c>
      <c r="G713" t="s">
        <v>2001</v>
      </c>
      <c r="H713">
        <v>2267006015</v>
      </c>
      <c r="I713" t="s">
        <v>2002</v>
      </c>
      <c r="J713" t="s">
        <v>1963</v>
      </c>
      <c r="K713" t="s">
        <v>2003</v>
      </c>
      <c r="L713" t="s">
        <v>1966</v>
      </c>
      <c r="M713" s="114">
        <v>4.1179989125339503E-5</v>
      </c>
      <c r="N713" s="114">
        <v>2.88110491965199E-4</v>
      </c>
      <c r="O713" s="114">
        <v>1.59008800983429E-3</v>
      </c>
    </row>
    <row r="714" spans="1:15" hidden="1" outlineLevel="2" x14ac:dyDescent="0.25">
      <c r="A714">
        <v>2017</v>
      </c>
      <c r="B714">
        <v>7</v>
      </c>
      <c r="C714" t="s">
        <v>858</v>
      </c>
      <c r="D714">
        <v>24013</v>
      </c>
      <c r="E714" t="s">
        <v>516</v>
      </c>
      <c r="F714" t="s">
        <v>851</v>
      </c>
      <c r="G714" t="s">
        <v>2001</v>
      </c>
      <c r="H714">
        <v>2267006025</v>
      </c>
      <c r="I714" t="s">
        <v>2002</v>
      </c>
      <c r="J714" t="s">
        <v>1963</v>
      </c>
      <c r="K714" t="s">
        <v>2003</v>
      </c>
      <c r="L714" t="s">
        <v>1967</v>
      </c>
      <c r="M714" s="114">
        <v>6.8173207978361502E-5</v>
      </c>
      <c r="N714" s="114">
        <v>3.7177360354689897E-4</v>
      </c>
      <c r="O714" s="114">
        <v>2.32470623450354E-3</v>
      </c>
    </row>
    <row r="715" spans="1:15" hidden="1" outlineLevel="2" x14ac:dyDescent="0.25">
      <c r="A715">
        <v>2017</v>
      </c>
      <c r="B715">
        <v>7</v>
      </c>
      <c r="C715" t="s">
        <v>858</v>
      </c>
      <c r="D715">
        <v>24013</v>
      </c>
      <c r="E715" t="s">
        <v>516</v>
      </c>
      <c r="F715" t="s">
        <v>851</v>
      </c>
      <c r="G715" t="s">
        <v>2001</v>
      </c>
      <c r="H715">
        <v>2267006030</v>
      </c>
      <c r="I715" t="s">
        <v>2002</v>
      </c>
      <c r="J715" t="s">
        <v>1963</v>
      </c>
      <c r="K715" t="s">
        <v>2003</v>
      </c>
      <c r="L715" t="s">
        <v>1968</v>
      </c>
      <c r="M715" s="114">
        <v>2.3598954257408898E-6</v>
      </c>
      <c r="N715" s="114">
        <v>1.09017198610672E-5</v>
      </c>
      <c r="O715" s="114">
        <v>6.2544679167331196E-5</v>
      </c>
    </row>
    <row r="716" spans="1:15" hidden="1" outlineLevel="2" x14ac:dyDescent="0.25">
      <c r="A716">
        <v>2017</v>
      </c>
      <c r="B716">
        <v>7</v>
      </c>
      <c r="C716" t="s">
        <v>858</v>
      </c>
      <c r="D716">
        <v>24013</v>
      </c>
      <c r="E716" t="s">
        <v>516</v>
      </c>
      <c r="F716" t="s">
        <v>851</v>
      </c>
      <c r="G716" t="s">
        <v>2001</v>
      </c>
      <c r="H716">
        <v>2267006035</v>
      </c>
      <c r="I716" t="s">
        <v>2002</v>
      </c>
      <c r="J716" t="s">
        <v>1963</v>
      </c>
      <c r="K716" t="s">
        <v>2003</v>
      </c>
      <c r="L716" t="s">
        <v>1969</v>
      </c>
      <c r="M716" s="114">
        <v>5.5940835075318805E-7</v>
      </c>
      <c r="N716" s="114">
        <v>3.9998658394324602E-6</v>
      </c>
      <c r="O716" s="114">
        <v>2.15344198295497E-5</v>
      </c>
    </row>
    <row r="717" spans="1:15" hidden="1" outlineLevel="2" x14ac:dyDescent="0.25">
      <c r="A717">
        <v>2017</v>
      </c>
      <c r="B717">
        <v>7</v>
      </c>
      <c r="C717" t="s">
        <v>858</v>
      </c>
      <c r="D717">
        <v>24013</v>
      </c>
      <c r="E717" t="s">
        <v>516</v>
      </c>
      <c r="F717" t="s">
        <v>851</v>
      </c>
      <c r="G717" t="s">
        <v>2001</v>
      </c>
      <c r="H717">
        <v>2268002081</v>
      </c>
      <c r="I717" t="s">
        <v>2004</v>
      </c>
      <c r="J717" t="s">
        <v>1919</v>
      </c>
      <c r="K717" t="s">
        <v>2005</v>
      </c>
      <c r="L717" t="s">
        <v>1940</v>
      </c>
      <c r="M717" s="114">
        <v>4.7975613455264499E-6</v>
      </c>
      <c r="N717" s="114">
        <v>5.7912900501833098E-6</v>
      </c>
      <c r="O717" s="114">
        <v>3.1365321774501401E-5</v>
      </c>
    </row>
    <row r="718" spans="1:15" hidden="1" outlineLevel="2" x14ac:dyDescent="0.25">
      <c r="A718">
        <v>2017</v>
      </c>
      <c r="B718">
        <v>7</v>
      </c>
      <c r="C718" t="s">
        <v>858</v>
      </c>
      <c r="D718">
        <v>24013</v>
      </c>
      <c r="E718" t="s">
        <v>516</v>
      </c>
      <c r="F718" t="s">
        <v>851</v>
      </c>
      <c r="G718" t="s">
        <v>2001</v>
      </c>
      <c r="H718">
        <v>2268003020</v>
      </c>
      <c r="I718" t="s">
        <v>2004</v>
      </c>
      <c r="J718" t="s">
        <v>1941</v>
      </c>
      <c r="K718" t="s">
        <v>2005</v>
      </c>
      <c r="L718" t="s">
        <v>1275</v>
      </c>
      <c r="M718" s="114">
        <v>8.7897080629773005E-4</v>
      </c>
      <c r="N718" s="114">
        <v>1.65815424406901E-3</v>
      </c>
      <c r="O718" s="114">
        <v>9.6750740194693208E-3</v>
      </c>
    </row>
    <row r="719" spans="1:15" hidden="1" outlineLevel="2" x14ac:dyDescent="0.25">
      <c r="A719">
        <v>2017</v>
      </c>
      <c r="B719">
        <v>7</v>
      </c>
      <c r="C719" t="s">
        <v>858</v>
      </c>
      <c r="D719">
        <v>24013</v>
      </c>
      <c r="E719" t="s">
        <v>516</v>
      </c>
      <c r="F719" t="s">
        <v>851</v>
      </c>
      <c r="G719" t="s">
        <v>2001</v>
      </c>
      <c r="H719">
        <v>2268003030</v>
      </c>
      <c r="I719" t="s">
        <v>2004</v>
      </c>
      <c r="J719" t="s">
        <v>1941</v>
      </c>
      <c r="K719" t="s">
        <v>2005</v>
      </c>
      <c r="L719" t="s">
        <v>1273</v>
      </c>
      <c r="M719" s="114">
        <v>7.1381136734771602E-7</v>
      </c>
      <c r="N719" s="114">
        <v>1.3700603176403101E-6</v>
      </c>
      <c r="O719" s="114">
        <v>7.9854254408928699E-6</v>
      </c>
    </row>
    <row r="720" spans="1:15" hidden="1" outlineLevel="2" x14ac:dyDescent="0.25">
      <c r="A720">
        <v>2017</v>
      </c>
      <c r="B720">
        <v>7</v>
      </c>
      <c r="C720" t="s">
        <v>858</v>
      </c>
      <c r="D720">
        <v>24013</v>
      </c>
      <c r="E720" t="s">
        <v>516</v>
      </c>
      <c r="F720" t="s">
        <v>851</v>
      </c>
      <c r="G720" t="s">
        <v>2001</v>
      </c>
      <c r="H720">
        <v>2268003040</v>
      </c>
      <c r="I720" t="s">
        <v>2004</v>
      </c>
      <c r="J720" t="s">
        <v>1941</v>
      </c>
      <c r="K720" t="s">
        <v>2005</v>
      </c>
      <c r="L720" t="s">
        <v>1276</v>
      </c>
      <c r="M720" s="114">
        <v>3.5870893366762899E-7</v>
      </c>
      <c r="N720" s="114">
        <v>7.1325526107557401E-7</v>
      </c>
      <c r="O720" s="114">
        <v>4.1116647935268702E-6</v>
      </c>
    </row>
    <row r="721" spans="1:15" hidden="1" outlineLevel="2" x14ac:dyDescent="0.25">
      <c r="A721">
        <v>2017</v>
      </c>
      <c r="B721">
        <v>7</v>
      </c>
      <c r="C721" t="s">
        <v>858</v>
      </c>
      <c r="D721">
        <v>24013</v>
      </c>
      <c r="E721" t="s">
        <v>516</v>
      </c>
      <c r="F721" t="s">
        <v>851</v>
      </c>
      <c r="G721" t="s">
        <v>2001</v>
      </c>
      <c r="H721">
        <v>2268003060</v>
      </c>
      <c r="I721" t="s">
        <v>2004</v>
      </c>
      <c r="J721" t="s">
        <v>1941</v>
      </c>
      <c r="K721" t="s">
        <v>2005</v>
      </c>
      <c r="L721" t="s">
        <v>1942</v>
      </c>
      <c r="M721" s="114">
        <v>3.9202293393714197E-6</v>
      </c>
      <c r="N721" s="114">
        <v>7.3935530053859102E-6</v>
      </c>
      <c r="O721" s="114">
        <v>4.0128248656401397E-5</v>
      </c>
    </row>
    <row r="722" spans="1:15" hidden="1" outlineLevel="2" x14ac:dyDescent="0.25">
      <c r="A722">
        <v>2017</v>
      </c>
      <c r="B722">
        <v>7</v>
      </c>
      <c r="C722" t="s">
        <v>858</v>
      </c>
      <c r="D722">
        <v>24013</v>
      </c>
      <c r="E722" t="s">
        <v>516</v>
      </c>
      <c r="F722" t="s">
        <v>851</v>
      </c>
      <c r="G722" t="s">
        <v>2001</v>
      </c>
      <c r="H722">
        <v>2268003070</v>
      </c>
      <c r="I722" t="s">
        <v>2004</v>
      </c>
      <c r="J722" t="s">
        <v>1941</v>
      </c>
      <c r="K722" t="s">
        <v>2005</v>
      </c>
      <c r="L722" t="s">
        <v>1272</v>
      </c>
      <c r="M722" s="114">
        <v>3.2833494287842798E-6</v>
      </c>
      <c r="N722" s="114">
        <v>7.5998143529432102E-6</v>
      </c>
      <c r="O722" s="114">
        <v>3.7472402254934402E-5</v>
      </c>
    </row>
    <row r="723" spans="1:15" hidden="1" outlineLevel="2" x14ac:dyDescent="0.25">
      <c r="A723">
        <v>2017</v>
      </c>
      <c r="B723">
        <v>7</v>
      </c>
      <c r="C723" t="s">
        <v>858</v>
      </c>
      <c r="D723">
        <v>24013</v>
      </c>
      <c r="E723" t="s">
        <v>516</v>
      </c>
      <c r="F723" t="s">
        <v>851</v>
      </c>
      <c r="G723" t="s">
        <v>2001</v>
      </c>
      <c r="H723">
        <v>2268005055</v>
      </c>
      <c r="I723" t="s">
        <v>2004</v>
      </c>
      <c r="J723" t="s">
        <v>1952</v>
      </c>
      <c r="K723" t="s">
        <v>2005</v>
      </c>
      <c r="L723" t="s">
        <v>1961</v>
      </c>
      <c r="M723" s="114">
        <v>8.5747361140420304E-6</v>
      </c>
      <c r="N723" s="114">
        <v>1.0568032848823301E-5</v>
      </c>
      <c r="O723" s="114">
        <v>4.64019003629801E-5</v>
      </c>
    </row>
    <row r="724" spans="1:15" hidden="1" outlineLevel="2" x14ac:dyDescent="0.25">
      <c r="A724">
        <v>2017</v>
      </c>
      <c r="B724">
        <v>7</v>
      </c>
      <c r="C724" t="s">
        <v>858</v>
      </c>
      <c r="D724">
        <v>24013</v>
      </c>
      <c r="E724" t="s">
        <v>516</v>
      </c>
      <c r="F724" t="s">
        <v>851</v>
      </c>
      <c r="G724" t="s">
        <v>2001</v>
      </c>
      <c r="H724">
        <v>2268005060</v>
      </c>
      <c r="I724" t="s">
        <v>2004</v>
      </c>
      <c r="J724" t="s">
        <v>1952</v>
      </c>
      <c r="K724" t="s">
        <v>2005</v>
      </c>
      <c r="L724" t="s">
        <v>1962</v>
      </c>
      <c r="M724" s="114">
        <v>6.3648860304965597E-5</v>
      </c>
      <c r="N724" s="114">
        <v>1.2840900853916499E-4</v>
      </c>
      <c r="O724" s="114">
        <v>7.6389015885069999E-4</v>
      </c>
    </row>
    <row r="725" spans="1:15" hidden="1" outlineLevel="2" x14ac:dyDescent="0.25">
      <c r="A725">
        <v>2017</v>
      </c>
      <c r="B725">
        <v>7</v>
      </c>
      <c r="C725" t="s">
        <v>858</v>
      </c>
      <c r="D725">
        <v>24013</v>
      </c>
      <c r="E725" t="s">
        <v>516</v>
      </c>
      <c r="F725" t="s">
        <v>851</v>
      </c>
      <c r="G725" t="s">
        <v>2001</v>
      </c>
      <c r="H725">
        <v>2268006005</v>
      </c>
      <c r="I725" t="s">
        <v>2004</v>
      </c>
      <c r="J725" t="s">
        <v>1963</v>
      </c>
      <c r="K725" t="s">
        <v>2005</v>
      </c>
      <c r="L725" t="s">
        <v>1274</v>
      </c>
      <c r="M725" s="114">
        <v>9.45601746934699E-4</v>
      </c>
      <c r="N725" s="114">
        <v>1.56643177615479E-3</v>
      </c>
      <c r="O725" s="114">
        <v>5.4060688707977499E-3</v>
      </c>
    </row>
    <row r="726" spans="1:15" hidden="1" outlineLevel="2" x14ac:dyDescent="0.25">
      <c r="A726">
        <v>2017</v>
      </c>
      <c r="B726">
        <v>7</v>
      </c>
      <c r="C726" t="s">
        <v>858</v>
      </c>
      <c r="D726">
        <v>24013</v>
      </c>
      <c r="E726" t="s">
        <v>516</v>
      </c>
      <c r="F726" t="s">
        <v>851</v>
      </c>
      <c r="G726" t="s">
        <v>2001</v>
      </c>
      <c r="H726">
        <v>2268006010</v>
      </c>
      <c r="I726" t="s">
        <v>2004</v>
      </c>
      <c r="J726" t="s">
        <v>1963</v>
      </c>
      <c r="K726" t="s">
        <v>2005</v>
      </c>
      <c r="L726" t="s">
        <v>1965</v>
      </c>
      <c r="M726" s="114">
        <v>2.8594859600161699E-5</v>
      </c>
      <c r="N726" s="114">
        <v>4.8419443373859401E-5</v>
      </c>
      <c r="O726" s="114">
        <v>1.9011484255315701E-4</v>
      </c>
    </row>
    <row r="727" spans="1:15" hidden="1" outlineLevel="2" x14ac:dyDescent="0.25">
      <c r="A727">
        <v>2017</v>
      </c>
      <c r="B727">
        <v>7</v>
      </c>
      <c r="C727" t="s">
        <v>858</v>
      </c>
      <c r="D727">
        <v>24013</v>
      </c>
      <c r="E727" t="s">
        <v>516</v>
      </c>
      <c r="F727" t="s">
        <v>851</v>
      </c>
      <c r="G727" t="s">
        <v>2001</v>
      </c>
      <c r="H727">
        <v>2268006015</v>
      </c>
      <c r="I727" t="s">
        <v>2004</v>
      </c>
      <c r="J727" t="s">
        <v>1963</v>
      </c>
      <c r="K727" t="s">
        <v>2005</v>
      </c>
      <c r="L727" t="s">
        <v>1966</v>
      </c>
      <c r="M727" s="114">
        <v>1.48629066245576E-5</v>
      </c>
      <c r="N727" s="114">
        <v>2.89403301394486E-5</v>
      </c>
      <c r="O727" s="114">
        <v>1.5680135038564899E-4</v>
      </c>
    </row>
    <row r="728" spans="1:15" hidden="1" outlineLevel="2" x14ac:dyDescent="0.25">
      <c r="A728">
        <v>2017</v>
      </c>
      <c r="B728">
        <v>7</v>
      </c>
      <c r="C728" t="s">
        <v>858</v>
      </c>
      <c r="D728">
        <v>24013</v>
      </c>
      <c r="E728" t="s">
        <v>516</v>
      </c>
      <c r="F728" t="s">
        <v>851</v>
      </c>
      <c r="G728" t="s">
        <v>2001</v>
      </c>
      <c r="H728">
        <v>2268006020</v>
      </c>
      <c r="I728" t="s">
        <v>2004</v>
      </c>
      <c r="J728" t="s">
        <v>1963</v>
      </c>
      <c r="K728" t="s">
        <v>2005</v>
      </c>
      <c r="L728" t="s">
        <v>2006</v>
      </c>
      <c r="M728" s="114">
        <v>2.9065200942568503E-4</v>
      </c>
      <c r="N728" s="114">
        <v>6.0325828235363599E-4</v>
      </c>
      <c r="O728" s="114">
        <v>3.1422515166923399E-3</v>
      </c>
    </row>
    <row r="729" spans="1:15" hidden="1" outlineLevel="2" x14ac:dyDescent="0.25">
      <c r="A729">
        <v>2017</v>
      </c>
      <c r="B729">
        <v>7</v>
      </c>
      <c r="C729" t="s">
        <v>858</v>
      </c>
      <c r="D729">
        <v>24013</v>
      </c>
      <c r="E729" t="s">
        <v>516</v>
      </c>
      <c r="F729" t="s">
        <v>851</v>
      </c>
      <c r="G729" t="s">
        <v>2001</v>
      </c>
      <c r="H729">
        <v>2268010010</v>
      </c>
      <c r="I729" t="s">
        <v>2004</v>
      </c>
      <c r="J729" t="s">
        <v>1941</v>
      </c>
      <c r="K729" t="s">
        <v>2005</v>
      </c>
      <c r="L729" t="s">
        <v>2009</v>
      </c>
      <c r="M729" s="114">
        <v>2.3305703962250801E-5</v>
      </c>
      <c r="N729" s="114">
        <v>5.1100494601996602E-5</v>
      </c>
      <c r="O729" s="114">
        <v>2.5882670888677201E-4</v>
      </c>
    </row>
    <row r="730" spans="1:15" hidden="1" outlineLevel="2" x14ac:dyDescent="0.25">
      <c r="A730">
        <v>2017</v>
      </c>
      <c r="B730">
        <v>7</v>
      </c>
      <c r="C730" t="s">
        <v>858</v>
      </c>
      <c r="D730">
        <v>24013</v>
      </c>
      <c r="E730" t="s">
        <v>516</v>
      </c>
      <c r="F730" t="s">
        <v>851</v>
      </c>
      <c r="G730" t="s">
        <v>2001</v>
      </c>
      <c r="H730">
        <v>2285006015</v>
      </c>
      <c r="I730" t="s">
        <v>1975</v>
      </c>
      <c r="J730" t="s">
        <v>1976</v>
      </c>
      <c r="K730" t="s">
        <v>2003</v>
      </c>
      <c r="L730" t="s">
        <v>1976</v>
      </c>
      <c r="M730" s="114">
        <v>3.2981197195525201E-7</v>
      </c>
      <c r="N730" s="114">
        <v>1.55842234050851E-6</v>
      </c>
      <c r="O730" s="114">
        <v>1.08636994582412E-5</v>
      </c>
    </row>
    <row r="731" spans="1:15" hidden="1" outlineLevel="2" x14ac:dyDescent="0.25">
      <c r="A731">
        <v>2017</v>
      </c>
      <c r="B731">
        <v>7</v>
      </c>
      <c r="C731" t="s">
        <v>858</v>
      </c>
      <c r="D731">
        <v>24013</v>
      </c>
      <c r="E731" t="s">
        <v>516</v>
      </c>
      <c r="F731" t="s">
        <v>849</v>
      </c>
      <c r="G731" t="s">
        <v>1915</v>
      </c>
      <c r="H731">
        <v>2270008005</v>
      </c>
      <c r="I731" t="s">
        <v>1916</v>
      </c>
      <c r="J731" t="s">
        <v>2007</v>
      </c>
      <c r="K731" t="s">
        <v>2008</v>
      </c>
      <c r="L731" t="s">
        <v>2007</v>
      </c>
      <c r="M731" s="114">
        <v>2.23305000357499E-6</v>
      </c>
      <c r="N731" s="114">
        <v>3.4562807741167503E-5</v>
      </c>
      <c r="O731" s="114">
        <v>1.53248997776245E-5</v>
      </c>
    </row>
    <row r="732" spans="1:15" hidden="1" outlineLevel="2" x14ac:dyDescent="0.25">
      <c r="A732">
        <v>2017</v>
      </c>
      <c r="B732">
        <v>7</v>
      </c>
      <c r="C732" t="s">
        <v>858</v>
      </c>
      <c r="D732">
        <v>24013</v>
      </c>
      <c r="E732" t="s">
        <v>516</v>
      </c>
      <c r="F732" t="s">
        <v>849</v>
      </c>
      <c r="G732" t="s">
        <v>1977</v>
      </c>
      <c r="H732">
        <v>2265008005</v>
      </c>
      <c r="I732" t="s">
        <v>1990</v>
      </c>
      <c r="J732" t="s">
        <v>2007</v>
      </c>
      <c r="K732" t="s">
        <v>2008</v>
      </c>
      <c r="L732" t="s">
        <v>2007</v>
      </c>
      <c r="M732" s="114">
        <v>5.5672407914264501E-7</v>
      </c>
      <c r="N732" s="114">
        <v>4.4052173109321302E-7</v>
      </c>
      <c r="O732" s="114">
        <v>2.0640784441639001E-5</v>
      </c>
    </row>
    <row r="733" spans="1:15" hidden="1" outlineLevel="2" x14ac:dyDescent="0.25">
      <c r="A733">
        <v>2017</v>
      </c>
      <c r="B733">
        <v>7</v>
      </c>
      <c r="C733" t="s">
        <v>858</v>
      </c>
      <c r="D733">
        <v>24013</v>
      </c>
      <c r="E733" t="s">
        <v>516</v>
      </c>
      <c r="F733" t="s">
        <v>849</v>
      </c>
      <c r="G733" t="s">
        <v>2001</v>
      </c>
      <c r="H733">
        <v>2267008005</v>
      </c>
      <c r="I733" t="s">
        <v>2002</v>
      </c>
      <c r="J733" t="s">
        <v>2007</v>
      </c>
      <c r="K733" t="s">
        <v>2003</v>
      </c>
      <c r="L733" t="s">
        <v>2007</v>
      </c>
      <c r="M733" s="114">
        <v>3.8064262533610302E-8</v>
      </c>
      <c r="N733" s="114">
        <v>2.77368030765501E-7</v>
      </c>
      <c r="O733" s="114">
        <v>1.66025131420611E-6</v>
      </c>
    </row>
    <row r="734" spans="1:15" ht="13" outlineLevel="1" collapsed="1" x14ac:dyDescent="0.3">
      <c r="C734" s="1" t="s">
        <v>2302</v>
      </c>
      <c r="M734" s="114">
        <f>SUBTOTAL(9,M525:M733)</f>
        <v>1.575592111391142</v>
      </c>
      <c r="N734" s="114">
        <f>SUBTOTAL(9,N525:N733)</f>
        <v>0.96648703153288307</v>
      </c>
      <c r="O734" s="114">
        <f>SUBTOTAL(9,O525:O733)</f>
        <v>25.90433621161776</v>
      </c>
    </row>
    <row r="735" spans="1:15" hidden="1" outlineLevel="2" x14ac:dyDescent="0.25">
      <c r="A735">
        <v>2017</v>
      </c>
      <c r="B735">
        <v>7</v>
      </c>
      <c r="C735" t="s">
        <v>859</v>
      </c>
      <c r="D735">
        <v>24025</v>
      </c>
      <c r="E735" t="s">
        <v>516</v>
      </c>
      <c r="F735" t="s">
        <v>851</v>
      </c>
      <c r="G735" t="s">
        <v>1915</v>
      </c>
      <c r="H735">
        <v>2270001060</v>
      </c>
      <c r="I735" t="s">
        <v>1916</v>
      </c>
      <c r="J735" t="s">
        <v>1917</v>
      </c>
      <c r="K735" t="s">
        <v>695</v>
      </c>
      <c r="L735" t="s">
        <v>1918</v>
      </c>
      <c r="M735" s="114">
        <v>1.63786717075709E-3</v>
      </c>
      <c r="N735" s="114">
        <v>6.87813526019454E-3</v>
      </c>
      <c r="O735" s="114">
        <v>6.2716545071452899E-3</v>
      </c>
    </row>
    <row r="736" spans="1:15" hidden="1" outlineLevel="2" x14ac:dyDescent="0.25">
      <c r="A736">
        <v>2017</v>
      </c>
      <c r="B736">
        <v>7</v>
      </c>
      <c r="C736" t="s">
        <v>859</v>
      </c>
      <c r="D736">
        <v>24025</v>
      </c>
      <c r="E736" t="s">
        <v>516</v>
      </c>
      <c r="F736" t="s">
        <v>851</v>
      </c>
      <c r="G736" t="s">
        <v>1915</v>
      </c>
      <c r="H736">
        <v>2270002003</v>
      </c>
      <c r="I736" t="s">
        <v>1916</v>
      </c>
      <c r="J736" t="s">
        <v>1919</v>
      </c>
      <c r="K736" t="s">
        <v>1920</v>
      </c>
      <c r="L736" t="s">
        <v>1921</v>
      </c>
      <c r="M736" s="114">
        <v>3.2280838797760198E-4</v>
      </c>
      <c r="N736" s="114">
        <v>5.0547954742796702E-3</v>
      </c>
      <c r="O736" s="114">
        <v>1.86043919529766E-3</v>
      </c>
    </row>
    <row r="737" spans="1:15" hidden="1" outlineLevel="2" x14ac:dyDescent="0.25">
      <c r="A737">
        <v>2017</v>
      </c>
      <c r="B737">
        <v>7</v>
      </c>
      <c r="C737" t="s">
        <v>859</v>
      </c>
      <c r="D737">
        <v>24025</v>
      </c>
      <c r="E737" t="s">
        <v>516</v>
      </c>
      <c r="F737" t="s">
        <v>851</v>
      </c>
      <c r="G737" t="s">
        <v>1915</v>
      </c>
      <c r="H737">
        <v>2270002006</v>
      </c>
      <c r="I737" t="s">
        <v>1916</v>
      </c>
      <c r="J737" t="s">
        <v>1919</v>
      </c>
      <c r="K737" t="s">
        <v>1920</v>
      </c>
      <c r="L737" t="s">
        <v>1922</v>
      </c>
      <c r="M737" s="114">
        <v>3.43946263114958E-6</v>
      </c>
      <c r="N737" s="114">
        <v>1.9562756278901402E-5</v>
      </c>
      <c r="O737" s="114">
        <v>1.36719236252247E-5</v>
      </c>
    </row>
    <row r="738" spans="1:15" hidden="1" outlineLevel="2" x14ac:dyDescent="0.25">
      <c r="A738">
        <v>2017</v>
      </c>
      <c r="B738">
        <v>7</v>
      </c>
      <c r="C738" t="s">
        <v>859</v>
      </c>
      <c r="D738">
        <v>24025</v>
      </c>
      <c r="E738" t="s">
        <v>516</v>
      </c>
      <c r="F738" t="s">
        <v>851</v>
      </c>
      <c r="G738" t="s">
        <v>1915</v>
      </c>
      <c r="H738">
        <v>2270002009</v>
      </c>
      <c r="I738" t="s">
        <v>1916</v>
      </c>
      <c r="J738" t="s">
        <v>1919</v>
      </c>
      <c r="K738" t="s">
        <v>1920</v>
      </c>
      <c r="L738" t="s">
        <v>1923</v>
      </c>
      <c r="M738" s="114">
        <v>4.8538355258642703E-5</v>
      </c>
      <c r="N738" s="114">
        <v>3.0224463625927499E-4</v>
      </c>
      <c r="O738" s="114">
        <v>1.88707235793117E-4</v>
      </c>
    </row>
    <row r="739" spans="1:15" hidden="1" outlineLevel="2" x14ac:dyDescent="0.25">
      <c r="A739">
        <v>2017</v>
      </c>
      <c r="B739">
        <v>7</v>
      </c>
      <c r="C739" t="s">
        <v>859</v>
      </c>
      <c r="D739">
        <v>24025</v>
      </c>
      <c r="E739" t="s">
        <v>516</v>
      </c>
      <c r="F739" t="s">
        <v>851</v>
      </c>
      <c r="G739" t="s">
        <v>1915</v>
      </c>
      <c r="H739">
        <v>2270002015</v>
      </c>
      <c r="I739" t="s">
        <v>1916</v>
      </c>
      <c r="J739" t="s">
        <v>1919</v>
      </c>
      <c r="K739" t="s">
        <v>1920</v>
      </c>
      <c r="L739" t="s">
        <v>1924</v>
      </c>
      <c r="M739" s="114">
        <v>1.0047448975001299E-3</v>
      </c>
      <c r="N739" s="114">
        <v>1.46079726982862E-2</v>
      </c>
      <c r="O739" s="114">
        <v>5.9068575501441999E-3</v>
      </c>
    </row>
    <row r="740" spans="1:15" hidden="1" outlineLevel="2" x14ac:dyDescent="0.25">
      <c r="A740">
        <v>2017</v>
      </c>
      <c r="B740">
        <v>7</v>
      </c>
      <c r="C740" t="s">
        <v>859</v>
      </c>
      <c r="D740">
        <v>24025</v>
      </c>
      <c r="E740" t="s">
        <v>516</v>
      </c>
      <c r="F740" t="s">
        <v>851</v>
      </c>
      <c r="G740" t="s">
        <v>1915</v>
      </c>
      <c r="H740">
        <v>2270002018</v>
      </c>
      <c r="I740" t="s">
        <v>1916</v>
      </c>
      <c r="J740" t="s">
        <v>1919</v>
      </c>
      <c r="K740" t="s">
        <v>1920</v>
      </c>
      <c r="L740" t="s">
        <v>1925</v>
      </c>
      <c r="M740" s="114">
        <v>8.3615427956829102E-4</v>
      </c>
      <c r="N740" s="114">
        <v>1.5940471785143E-2</v>
      </c>
      <c r="O740" s="114">
        <v>6.8805086193606301E-3</v>
      </c>
    </row>
    <row r="741" spans="1:15" hidden="1" outlineLevel="2" x14ac:dyDescent="0.25">
      <c r="A741">
        <v>2017</v>
      </c>
      <c r="B741">
        <v>7</v>
      </c>
      <c r="C741" t="s">
        <v>859</v>
      </c>
      <c r="D741">
        <v>24025</v>
      </c>
      <c r="E741" t="s">
        <v>516</v>
      </c>
      <c r="F741" t="s">
        <v>851</v>
      </c>
      <c r="G741" t="s">
        <v>1915</v>
      </c>
      <c r="H741">
        <v>2270002021</v>
      </c>
      <c r="I741" t="s">
        <v>1916</v>
      </c>
      <c r="J741" t="s">
        <v>1919</v>
      </c>
      <c r="K741" t="s">
        <v>1920</v>
      </c>
      <c r="L741" t="s">
        <v>1926</v>
      </c>
      <c r="M741" s="114">
        <v>9.8930231501981298E-5</v>
      </c>
      <c r="N741" s="114">
        <v>1.1153865052619899E-3</v>
      </c>
      <c r="O741" s="114">
        <v>4.9756055523175703E-4</v>
      </c>
    </row>
    <row r="742" spans="1:15" hidden="1" outlineLevel="2" x14ac:dyDescent="0.25">
      <c r="A742">
        <v>2017</v>
      </c>
      <c r="B742">
        <v>7</v>
      </c>
      <c r="C742" t="s">
        <v>859</v>
      </c>
      <c r="D742">
        <v>24025</v>
      </c>
      <c r="E742" t="s">
        <v>516</v>
      </c>
      <c r="F742" t="s">
        <v>851</v>
      </c>
      <c r="G742" t="s">
        <v>1915</v>
      </c>
      <c r="H742">
        <v>2270002024</v>
      </c>
      <c r="I742" t="s">
        <v>1916</v>
      </c>
      <c r="J742" t="s">
        <v>1919</v>
      </c>
      <c r="K742" t="s">
        <v>1920</v>
      </c>
      <c r="L742" t="s">
        <v>1927</v>
      </c>
      <c r="M742" s="114">
        <v>9.1116360351861699E-5</v>
      </c>
      <c r="N742" s="114">
        <v>1.3073587324470299E-3</v>
      </c>
      <c r="O742" s="114">
        <v>6.1456565163098297E-4</v>
      </c>
    </row>
    <row r="743" spans="1:15" hidden="1" outlineLevel="2" x14ac:dyDescent="0.25">
      <c r="A743">
        <v>2017</v>
      </c>
      <c r="B743">
        <v>7</v>
      </c>
      <c r="C743" t="s">
        <v>859</v>
      </c>
      <c r="D743">
        <v>24025</v>
      </c>
      <c r="E743" t="s">
        <v>516</v>
      </c>
      <c r="F743" t="s">
        <v>851</v>
      </c>
      <c r="G743" t="s">
        <v>1915</v>
      </c>
      <c r="H743">
        <v>2270002027</v>
      </c>
      <c r="I743" t="s">
        <v>1916</v>
      </c>
      <c r="J743" t="s">
        <v>1919</v>
      </c>
      <c r="K743" t="s">
        <v>1920</v>
      </c>
      <c r="L743" t="s">
        <v>1928</v>
      </c>
      <c r="M743" s="114">
        <v>2.94368713809945E-4</v>
      </c>
      <c r="N743" s="114">
        <v>2.8433755505830002E-3</v>
      </c>
      <c r="O743" s="114">
        <v>1.15777061728295E-3</v>
      </c>
    </row>
    <row r="744" spans="1:15" hidden="1" outlineLevel="2" x14ac:dyDescent="0.25">
      <c r="A744">
        <v>2017</v>
      </c>
      <c r="B744">
        <v>7</v>
      </c>
      <c r="C744" t="s">
        <v>859</v>
      </c>
      <c r="D744">
        <v>24025</v>
      </c>
      <c r="E744" t="s">
        <v>516</v>
      </c>
      <c r="F744" t="s">
        <v>851</v>
      </c>
      <c r="G744" t="s">
        <v>1915</v>
      </c>
      <c r="H744">
        <v>2270002030</v>
      </c>
      <c r="I744" t="s">
        <v>1916</v>
      </c>
      <c r="J744" t="s">
        <v>1919</v>
      </c>
      <c r="K744" t="s">
        <v>1920</v>
      </c>
      <c r="L744" t="s">
        <v>1929</v>
      </c>
      <c r="M744" s="114">
        <v>8.9197325632994805E-4</v>
      </c>
      <c r="N744" s="114">
        <v>1.0825284756720101E-2</v>
      </c>
      <c r="O744" s="114">
        <v>5.6315370602533204E-3</v>
      </c>
    </row>
    <row r="745" spans="1:15" hidden="1" outlineLevel="2" x14ac:dyDescent="0.25">
      <c r="A745">
        <v>2017</v>
      </c>
      <c r="B745">
        <v>7</v>
      </c>
      <c r="C745" t="s">
        <v>859</v>
      </c>
      <c r="D745">
        <v>24025</v>
      </c>
      <c r="E745" t="s">
        <v>516</v>
      </c>
      <c r="F745" t="s">
        <v>851</v>
      </c>
      <c r="G745" t="s">
        <v>1915</v>
      </c>
      <c r="H745">
        <v>2270002033</v>
      </c>
      <c r="I745" t="s">
        <v>1916</v>
      </c>
      <c r="J745" t="s">
        <v>1919</v>
      </c>
      <c r="K745" t="s">
        <v>1920</v>
      </c>
      <c r="L745" t="s">
        <v>1930</v>
      </c>
      <c r="M745" s="114">
        <v>1.6512086372131301E-3</v>
      </c>
      <c r="N745" s="114">
        <v>2.1744945086538799E-2</v>
      </c>
      <c r="O745" s="114">
        <v>6.6088530002161904E-3</v>
      </c>
    </row>
    <row r="746" spans="1:15" hidden="1" outlineLevel="2" x14ac:dyDescent="0.25">
      <c r="A746">
        <v>2017</v>
      </c>
      <c r="B746">
        <v>7</v>
      </c>
      <c r="C746" t="s">
        <v>859</v>
      </c>
      <c r="D746">
        <v>24025</v>
      </c>
      <c r="E746" t="s">
        <v>516</v>
      </c>
      <c r="F746" t="s">
        <v>851</v>
      </c>
      <c r="G746" t="s">
        <v>1915</v>
      </c>
      <c r="H746">
        <v>2270002036</v>
      </c>
      <c r="I746" t="s">
        <v>1916</v>
      </c>
      <c r="J746" t="s">
        <v>1919</v>
      </c>
      <c r="K746" t="s">
        <v>1920</v>
      </c>
      <c r="L746" t="s">
        <v>1931</v>
      </c>
      <c r="M746" s="114">
        <v>2.0067611299055001E-3</v>
      </c>
      <c r="N746" s="114">
        <v>4.0426749270409297E-2</v>
      </c>
      <c r="O746" s="114">
        <v>1.2742599705234199E-2</v>
      </c>
    </row>
    <row r="747" spans="1:15" hidden="1" outlineLevel="2" x14ac:dyDescent="0.25">
      <c r="A747">
        <v>2017</v>
      </c>
      <c r="B747">
        <v>7</v>
      </c>
      <c r="C747" t="s">
        <v>859</v>
      </c>
      <c r="D747">
        <v>24025</v>
      </c>
      <c r="E747" t="s">
        <v>516</v>
      </c>
      <c r="F747" t="s">
        <v>851</v>
      </c>
      <c r="G747" t="s">
        <v>1915</v>
      </c>
      <c r="H747">
        <v>2270002039</v>
      </c>
      <c r="I747" t="s">
        <v>1916</v>
      </c>
      <c r="J747" t="s">
        <v>1919</v>
      </c>
      <c r="K747" t="s">
        <v>1920</v>
      </c>
      <c r="L747" t="s">
        <v>1932</v>
      </c>
      <c r="M747" s="114">
        <v>6.4137406326381097E-5</v>
      </c>
      <c r="N747" s="114">
        <v>7.0151603722479205E-4</v>
      </c>
      <c r="O747" s="114">
        <v>3.92573201679625E-4</v>
      </c>
    </row>
    <row r="748" spans="1:15" hidden="1" outlineLevel="2" x14ac:dyDescent="0.25">
      <c r="A748">
        <v>2017</v>
      </c>
      <c r="B748">
        <v>7</v>
      </c>
      <c r="C748" t="s">
        <v>859</v>
      </c>
      <c r="D748">
        <v>24025</v>
      </c>
      <c r="E748" t="s">
        <v>516</v>
      </c>
      <c r="F748" t="s">
        <v>851</v>
      </c>
      <c r="G748" t="s">
        <v>1915</v>
      </c>
      <c r="H748">
        <v>2270002042</v>
      </c>
      <c r="I748" t="s">
        <v>1916</v>
      </c>
      <c r="J748" t="s">
        <v>1919</v>
      </c>
      <c r="K748" t="s">
        <v>1920</v>
      </c>
      <c r="L748" t="s">
        <v>1933</v>
      </c>
      <c r="M748" s="114">
        <v>9.1589388858892603E-5</v>
      </c>
      <c r="N748" s="114">
        <v>8.3756374078802797E-4</v>
      </c>
      <c r="O748" s="114">
        <v>3.6675143201137E-4</v>
      </c>
    </row>
    <row r="749" spans="1:15" hidden="1" outlineLevel="2" x14ac:dyDescent="0.25">
      <c r="A749">
        <v>2017</v>
      </c>
      <c r="B749">
        <v>7</v>
      </c>
      <c r="C749" t="s">
        <v>859</v>
      </c>
      <c r="D749">
        <v>24025</v>
      </c>
      <c r="E749" t="s">
        <v>516</v>
      </c>
      <c r="F749" t="s">
        <v>851</v>
      </c>
      <c r="G749" t="s">
        <v>1915</v>
      </c>
      <c r="H749">
        <v>2270002045</v>
      </c>
      <c r="I749" t="s">
        <v>1916</v>
      </c>
      <c r="J749" t="s">
        <v>1919</v>
      </c>
      <c r="K749" t="s">
        <v>1920</v>
      </c>
      <c r="L749" t="s">
        <v>1282</v>
      </c>
      <c r="M749" s="114">
        <v>1.04370241069773E-3</v>
      </c>
      <c r="N749" s="114">
        <v>1.7879200167953999E-2</v>
      </c>
      <c r="O749" s="114">
        <v>4.2596454732120002E-3</v>
      </c>
    </row>
    <row r="750" spans="1:15" hidden="1" outlineLevel="2" x14ac:dyDescent="0.25">
      <c r="A750">
        <v>2017</v>
      </c>
      <c r="B750">
        <v>7</v>
      </c>
      <c r="C750" t="s">
        <v>859</v>
      </c>
      <c r="D750">
        <v>24025</v>
      </c>
      <c r="E750" t="s">
        <v>516</v>
      </c>
      <c r="F750" t="s">
        <v>851</v>
      </c>
      <c r="G750" t="s">
        <v>1915</v>
      </c>
      <c r="H750">
        <v>2270002048</v>
      </c>
      <c r="I750" t="s">
        <v>1916</v>
      </c>
      <c r="J750" t="s">
        <v>1919</v>
      </c>
      <c r="K750" t="s">
        <v>1920</v>
      </c>
      <c r="L750" t="s">
        <v>1934</v>
      </c>
      <c r="M750" s="114">
        <v>5.3426902695719004E-4</v>
      </c>
      <c r="N750" s="114">
        <v>9.25204891245812E-3</v>
      </c>
      <c r="O750" s="114">
        <v>3.02293669665232E-3</v>
      </c>
    </row>
    <row r="751" spans="1:15" hidden="1" outlineLevel="2" x14ac:dyDescent="0.25">
      <c r="A751">
        <v>2017</v>
      </c>
      <c r="B751">
        <v>7</v>
      </c>
      <c r="C751" t="s">
        <v>859</v>
      </c>
      <c r="D751">
        <v>24025</v>
      </c>
      <c r="E751" t="s">
        <v>516</v>
      </c>
      <c r="F751" t="s">
        <v>851</v>
      </c>
      <c r="G751" t="s">
        <v>1915</v>
      </c>
      <c r="H751">
        <v>2270002051</v>
      </c>
      <c r="I751" t="s">
        <v>1916</v>
      </c>
      <c r="J751" t="s">
        <v>1919</v>
      </c>
      <c r="K751" t="s">
        <v>1920</v>
      </c>
      <c r="L751" t="s">
        <v>1284</v>
      </c>
      <c r="M751" s="114">
        <v>1.92829170691766E-3</v>
      </c>
      <c r="N751" s="114">
        <v>4.7711930237710497E-2</v>
      </c>
      <c r="O751" s="114">
        <v>1.070033502765E-2</v>
      </c>
    </row>
    <row r="752" spans="1:15" hidden="1" outlineLevel="2" x14ac:dyDescent="0.25">
      <c r="A752">
        <v>2017</v>
      </c>
      <c r="B752">
        <v>7</v>
      </c>
      <c r="C752" t="s">
        <v>859</v>
      </c>
      <c r="D752">
        <v>24025</v>
      </c>
      <c r="E752" t="s">
        <v>516</v>
      </c>
      <c r="F752" t="s">
        <v>851</v>
      </c>
      <c r="G752" t="s">
        <v>1915</v>
      </c>
      <c r="H752">
        <v>2270002054</v>
      </c>
      <c r="I752" t="s">
        <v>1916</v>
      </c>
      <c r="J752" t="s">
        <v>1919</v>
      </c>
      <c r="K752" t="s">
        <v>1920</v>
      </c>
      <c r="L752" t="s">
        <v>1935</v>
      </c>
      <c r="M752" s="114">
        <v>2.3394346345639901E-4</v>
      </c>
      <c r="N752" s="114">
        <v>4.1026878170669096E-3</v>
      </c>
      <c r="O752" s="114">
        <v>1.1071663320763E-3</v>
      </c>
    </row>
    <row r="753" spans="1:15" hidden="1" outlineLevel="2" x14ac:dyDescent="0.25">
      <c r="A753">
        <v>2017</v>
      </c>
      <c r="B753">
        <v>7</v>
      </c>
      <c r="C753" t="s">
        <v>859</v>
      </c>
      <c r="D753">
        <v>24025</v>
      </c>
      <c r="E753" t="s">
        <v>516</v>
      </c>
      <c r="F753" t="s">
        <v>851</v>
      </c>
      <c r="G753" t="s">
        <v>1915</v>
      </c>
      <c r="H753">
        <v>2270002057</v>
      </c>
      <c r="I753" t="s">
        <v>1916</v>
      </c>
      <c r="J753" t="s">
        <v>1919</v>
      </c>
      <c r="K753" t="s">
        <v>1920</v>
      </c>
      <c r="L753" t="s">
        <v>1936</v>
      </c>
      <c r="M753" s="114">
        <v>1.8465940274836599E-3</v>
      </c>
      <c r="N753" s="114">
        <v>2.29387455619872E-2</v>
      </c>
      <c r="O753" s="114">
        <v>1.20074730366468E-2</v>
      </c>
    </row>
    <row r="754" spans="1:15" hidden="1" outlineLevel="2" x14ac:dyDescent="0.25">
      <c r="A754">
        <v>2017</v>
      </c>
      <c r="B754">
        <v>7</v>
      </c>
      <c r="C754" t="s">
        <v>859</v>
      </c>
      <c r="D754">
        <v>24025</v>
      </c>
      <c r="E754" t="s">
        <v>516</v>
      </c>
      <c r="F754" t="s">
        <v>851</v>
      </c>
      <c r="G754" t="s">
        <v>1915</v>
      </c>
      <c r="H754">
        <v>2270002060</v>
      </c>
      <c r="I754" t="s">
        <v>1916</v>
      </c>
      <c r="J754" t="s">
        <v>1919</v>
      </c>
      <c r="K754" t="s">
        <v>1920</v>
      </c>
      <c r="L754" t="s">
        <v>1283</v>
      </c>
      <c r="M754" s="114">
        <v>5.0266056477994399E-3</v>
      </c>
      <c r="N754" s="114">
        <v>8.2702804356813403E-2</v>
      </c>
      <c r="O754" s="114">
        <v>3.0472105834633102E-2</v>
      </c>
    </row>
    <row r="755" spans="1:15" hidden="1" outlineLevel="2" x14ac:dyDescent="0.25">
      <c r="A755">
        <v>2017</v>
      </c>
      <c r="B755">
        <v>7</v>
      </c>
      <c r="C755" t="s">
        <v>859</v>
      </c>
      <c r="D755">
        <v>24025</v>
      </c>
      <c r="E755" t="s">
        <v>516</v>
      </c>
      <c r="F755" t="s">
        <v>851</v>
      </c>
      <c r="G755" t="s">
        <v>1915</v>
      </c>
      <c r="H755">
        <v>2270002066</v>
      </c>
      <c r="I755" t="s">
        <v>1916</v>
      </c>
      <c r="J755" t="s">
        <v>1919</v>
      </c>
      <c r="K755" t="s">
        <v>1920</v>
      </c>
      <c r="L755" t="s">
        <v>1278</v>
      </c>
      <c r="M755" s="114">
        <v>2.05852444778429E-2</v>
      </c>
      <c r="N755" s="114">
        <v>0.10107581317424801</v>
      </c>
      <c r="O755" s="114">
        <v>8.7756711989641203E-2</v>
      </c>
    </row>
    <row r="756" spans="1:15" hidden="1" outlineLevel="2" x14ac:dyDescent="0.25">
      <c r="A756">
        <v>2017</v>
      </c>
      <c r="B756">
        <v>7</v>
      </c>
      <c r="C756" t="s">
        <v>859</v>
      </c>
      <c r="D756">
        <v>24025</v>
      </c>
      <c r="E756" t="s">
        <v>516</v>
      </c>
      <c r="F756" t="s">
        <v>851</v>
      </c>
      <c r="G756" t="s">
        <v>1915</v>
      </c>
      <c r="H756">
        <v>2270002069</v>
      </c>
      <c r="I756" t="s">
        <v>1916</v>
      </c>
      <c r="J756" t="s">
        <v>1919</v>
      </c>
      <c r="K756" t="s">
        <v>1920</v>
      </c>
      <c r="L756" t="s">
        <v>1937</v>
      </c>
      <c r="M756" s="114">
        <v>3.0885579908499499E-3</v>
      </c>
      <c r="N756" s="114">
        <v>5.7246997021138703E-2</v>
      </c>
      <c r="O756" s="114">
        <v>2.0763998851180101E-2</v>
      </c>
    </row>
    <row r="757" spans="1:15" hidden="1" outlineLevel="2" x14ac:dyDescent="0.25">
      <c r="A757">
        <v>2017</v>
      </c>
      <c r="B757">
        <v>7</v>
      </c>
      <c r="C757" t="s">
        <v>859</v>
      </c>
      <c r="D757">
        <v>24025</v>
      </c>
      <c r="E757" t="s">
        <v>516</v>
      </c>
      <c r="F757" t="s">
        <v>851</v>
      </c>
      <c r="G757" t="s">
        <v>1915</v>
      </c>
      <c r="H757">
        <v>2270002072</v>
      </c>
      <c r="I757" t="s">
        <v>1916</v>
      </c>
      <c r="J757" t="s">
        <v>1919</v>
      </c>
      <c r="K757" t="s">
        <v>1920</v>
      </c>
      <c r="L757" t="s">
        <v>1279</v>
      </c>
      <c r="M757" s="114">
        <v>2.0431657532753899E-2</v>
      </c>
      <c r="N757" s="114">
        <v>7.7628992497921004E-2</v>
      </c>
      <c r="O757" s="114">
        <v>8.9331919327378301E-2</v>
      </c>
    </row>
    <row r="758" spans="1:15" hidden="1" outlineLevel="2" x14ac:dyDescent="0.25">
      <c r="A758">
        <v>2017</v>
      </c>
      <c r="B758">
        <v>7</v>
      </c>
      <c r="C758" t="s">
        <v>859</v>
      </c>
      <c r="D758">
        <v>24025</v>
      </c>
      <c r="E758" t="s">
        <v>516</v>
      </c>
      <c r="F758" t="s">
        <v>851</v>
      </c>
      <c r="G758" t="s">
        <v>1915</v>
      </c>
      <c r="H758">
        <v>2270002075</v>
      </c>
      <c r="I758" t="s">
        <v>1916</v>
      </c>
      <c r="J758" t="s">
        <v>1919</v>
      </c>
      <c r="K758" t="s">
        <v>1920</v>
      </c>
      <c r="L758" t="s">
        <v>1938</v>
      </c>
      <c r="M758" s="114">
        <v>5.6062896624098401E-4</v>
      </c>
      <c r="N758" s="114">
        <v>1.02679205592722E-2</v>
      </c>
      <c r="O758" s="114">
        <v>3.70734900934622E-3</v>
      </c>
    </row>
    <row r="759" spans="1:15" hidden="1" outlineLevel="2" x14ac:dyDescent="0.25">
      <c r="A759">
        <v>2017</v>
      </c>
      <c r="B759">
        <v>7</v>
      </c>
      <c r="C759" t="s">
        <v>859</v>
      </c>
      <c r="D759">
        <v>24025</v>
      </c>
      <c r="E759" t="s">
        <v>516</v>
      </c>
      <c r="F759" t="s">
        <v>851</v>
      </c>
      <c r="G759" t="s">
        <v>1915</v>
      </c>
      <c r="H759">
        <v>2270002078</v>
      </c>
      <c r="I759" t="s">
        <v>1916</v>
      </c>
      <c r="J759" t="s">
        <v>1919</v>
      </c>
      <c r="K759" t="s">
        <v>1920</v>
      </c>
      <c r="L759" t="s">
        <v>1939</v>
      </c>
      <c r="M759" s="114">
        <v>7.2204814216547702E-5</v>
      </c>
      <c r="N759" s="114">
        <v>2.5310100681963398E-4</v>
      </c>
      <c r="O759" s="114">
        <v>2.89816660369979E-4</v>
      </c>
    </row>
    <row r="760" spans="1:15" hidden="1" outlineLevel="2" x14ac:dyDescent="0.25">
      <c r="A760">
        <v>2017</v>
      </c>
      <c r="B760">
        <v>7</v>
      </c>
      <c r="C760" t="s">
        <v>859</v>
      </c>
      <c r="D760">
        <v>24025</v>
      </c>
      <c r="E760" t="s">
        <v>516</v>
      </c>
      <c r="F760" t="s">
        <v>851</v>
      </c>
      <c r="G760" t="s">
        <v>1915</v>
      </c>
      <c r="H760">
        <v>2270002081</v>
      </c>
      <c r="I760" t="s">
        <v>1916</v>
      </c>
      <c r="J760" t="s">
        <v>1919</v>
      </c>
      <c r="K760" t="s">
        <v>1920</v>
      </c>
      <c r="L760" t="s">
        <v>1940</v>
      </c>
      <c r="M760" s="114">
        <v>8.6225124255179296E-4</v>
      </c>
      <c r="N760" s="114">
        <v>1.4443927211687E-2</v>
      </c>
      <c r="O760" s="114">
        <v>6.2312734080478497E-3</v>
      </c>
    </row>
    <row r="761" spans="1:15" hidden="1" outlineLevel="2" x14ac:dyDescent="0.25">
      <c r="A761">
        <v>2017</v>
      </c>
      <c r="B761">
        <v>7</v>
      </c>
      <c r="C761" t="s">
        <v>859</v>
      </c>
      <c r="D761">
        <v>24025</v>
      </c>
      <c r="E761" t="s">
        <v>516</v>
      </c>
      <c r="F761" t="s">
        <v>851</v>
      </c>
      <c r="G761" t="s">
        <v>1915</v>
      </c>
      <c r="H761">
        <v>2270003010</v>
      </c>
      <c r="I761" t="s">
        <v>1916</v>
      </c>
      <c r="J761" t="s">
        <v>1941</v>
      </c>
      <c r="K761" t="s">
        <v>696</v>
      </c>
      <c r="L761" t="s">
        <v>1277</v>
      </c>
      <c r="M761" s="114">
        <v>5.5147486386886201E-4</v>
      </c>
      <c r="N761" s="114">
        <v>2.2466029913630302E-3</v>
      </c>
      <c r="O761" s="114">
        <v>2.2899358300492202E-3</v>
      </c>
    </row>
    <row r="762" spans="1:15" hidden="1" outlineLevel="2" x14ac:dyDescent="0.25">
      <c r="A762">
        <v>2017</v>
      </c>
      <c r="B762">
        <v>7</v>
      </c>
      <c r="C762" t="s">
        <v>859</v>
      </c>
      <c r="D762">
        <v>24025</v>
      </c>
      <c r="E762" t="s">
        <v>516</v>
      </c>
      <c r="F762" t="s">
        <v>851</v>
      </c>
      <c r="G762" t="s">
        <v>1915</v>
      </c>
      <c r="H762">
        <v>2270003020</v>
      </c>
      <c r="I762" t="s">
        <v>1916</v>
      </c>
      <c r="J762" t="s">
        <v>1941</v>
      </c>
      <c r="K762" t="s">
        <v>696</v>
      </c>
      <c r="L762" t="s">
        <v>1275</v>
      </c>
      <c r="M762" s="114">
        <v>5.4636877621305801E-4</v>
      </c>
      <c r="N762" s="114">
        <v>1.2981302570551599E-2</v>
      </c>
      <c r="O762" s="114">
        <v>5.1251908298581804E-3</v>
      </c>
    </row>
    <row r="763" spans="1:15" hidden="1" outlineLevel="2" x14ac:dyDescent="0.25">
      <c r="A763">
        <v>2017</v>
      </c>
      <c r="B763">
        <v>7</v>
      </c>
      <c r="C763" t="s">
        <v>859</v>
      </c>
      <c r="D763">
        <v>24025</v>
      </c>
      <c r="E763" t="s">
        <v>516</v>
      </c>
      <c r="F763" t="s">
        <v>851</v>
      </c>
      <c r="G763" t="s">
        <v>1915</v>
      </c>
      <c r="H763">
        <v>2270003030</v>
      </c>
      <c r="I763" t="s">
        <v>1916</v>
      </c>
      <c r="J763" t="s">
        <v>1941</v>
      </c>
      <c r="K763" t="s">
        <v>696</v>
      </c>
      <c r="L763" t="s">
        <v>1273</v>
      </c>
      <c r="M763" s="114">
        <v>3.92898803738717E-4</v>
      </c>
      <c r="N763" s="114">
        <v>6.6014610929414604E-3</v>
      </c>
      <c r="O763" s="114">
        <v>2.11511139059439E-3</v>
      </c>
    </row>
    <row r="764" spans="1:15" hidden="1" outlineLevel="2" x14ac:dyDescent="0.25">
      <c r="A764">
        <v>2017</v>
      </c>
      <c r="B764">
        <v>7</v>
      </c>
      <c r="C764" t="s">
        <v>859</v>
      </c>
      <c r="D764">
        <v>24025</v>
      </c>
      <c r="E764" t="s">
        <v>516</v>
      </c>
      <c r="F764" t="s">
        <v>851</v>
      </c>
      <c r="G764" t="s">
        <v>1915</v>
      </c>
      <c r="H764">
        <v>2270003040</v>
      </c>
      <c r="I764" t="s">
        <v>1916</v>
      </c>
      <c r="J764" t="s">
        <v>1941</v>
      </c>
      <c r="K764" t="s">
        <v>696</v>
      </c>
      <c r="L764" t="s">
        <v>1276</v>
      </c>
      <c r="M764" s="114">
        <v>5.7843783292810301E-4</v>
      </c>
      <c r="N764" s="114">
        <v>8.2476246170699596E-3</v>
      </c>
      <c r="O764" s="114">
        <v>2.60879460256547E-3</v>
      </c>
    </row>
    <row r="765" spans="1:15" hidden="1" outlineLevel="2" x14ac:dyDescent="0.25">
      <c r="A765">
        <v>2017</v>
      </c>
      <c r="B765">
        <v>7</v>
      </c>
      <c r="C765" t="s">
        <v>859</v>
      </c>
      <c r="D765">
        <v>24025</v>
      </c>
      <c r="E765" t="s">
        <v>516</v>
      </c>
      <c r="F765" t="s">
        <v>851</v>
      </c>
      <c r="G765" t="s">
        <v>1915</v>
      </c>
      <c r="H765">
        <v>2270003050</v>
      </c>
      <c r="I765" t="s">
        <v>1916</v>
      </c>
      <c r="J765" t="s">
        <v>1941</v>
      </c>
      <c r="K765" t="s">
        <v>696</v>
      </c>
      <c r="L765" t="s">
        <v>1280</v>
      </c>
      <c r="M765" s="114">
        <v>9.5508032273983204E-5</v>
      </c>
      <c r="N765" s="114">
        <v>5.54840291442815E-4</v>
      </c>
      <c r="O765" s="114">
        <v>3.63858525815886E-4</v>
      </c>
    </row>
    <row r="766" spans="1:15" hidden="1" outlineLevel="2" x14ac:dyDescent="0.25">
      <c r="A766">
        <v>2017</v>
      </c>
      <c r="B766">
        <v>7</v>
      </c>
      <c r="C766" t="s">
        <v>859</v>
      </c>
      <c r="D766">
        <v>24025</v>
      </c>
      <c r="E766" t="s">
        <v>516</v>
      </c>
      <c r="F766" t="s">
        <v>851</v>
      </c>
      <c r="G766" t="s">
        <v>1915</v>
      </c>
      <c r="H766">
        <v>2270003060</v>
      </c>
      <c r="I766" t="s">
        <v>1916</v>
      </c>
      <c r="J766" t="s">
        <v>1941</v>
      </c>
      <c r="K766" t="s">
        <v>696</v>
      </c>
      <c r="L766" t="s">
        <v>1942</v>
      </c>
      <c r="M766" s="114">
        <v>3.3021911613104701E-3</v>
      </c>
      <c r="N766" s="114">
        <v>5.6858856230974197E-2</v>
      </c>
      <c r="O766" s="114">
        <v>1.6204678919166299E-2</v>
      </c>
    </row>
    <row r="767" spans="1:15" hidden="1" outlineLevel="2" x14ac:dyDescent="0.25">
      <c r="A767">
        <v>2017</v>
      </c>
      <c r="B767">
        <v>7</v>
      </c>
      <c r="C767" t="s">
        <v>859</v>
      </c>
      <c r="D767">
        <v>24025</v>
      </c>
      <c r="E767" t="s">
        <v>516</v>
      </c>
      <c r="F767" t="s">
        <v>851</v>
      </c>
      <c r="G767" t="s">
        <v>1915</v>
      </c>
      <c r="H767">
        <v>2270003070</v>
      </c>
      <c r="I767" t="s">
        <v>1916</v>
      </c>
      <c r="J767" t="s">
        <v>1941</v>
      </c>
      <c r="K767" t="s">
        <v>696</v>
      </c>
      <c r="L767" t="s">
        <v>1272</v>
      </c>
      <c r="M767" s="114">
        <v>3.2515138332200899E-4</v>
      </c>
      <c r="N767" s="114">
        <v>6.0553835937753302E-3</v>
      </c>
      <c r="O767" s="114">
        <v>2.28547028382309E-3</v>
      </c>
    </row>
    <row r="768" spans="1:15" hidden="1" outlineLevel="2" x14ac:dyDescent="0.25">
      <c r="A768">
        <v>2017</v>
      </c>
      <c r="B768">
        <v>7</v>
      </c>
      <c r="C768" t="s">
        <v>859</v>
      </c>
      <c r="D768">
        <v>24025</v>
      </c>
      <c r="E768" t="s">
        <v>516</v>
      </c>
      <c r="F768" t="s">
        <v>851</v>
      </c>
      <c r="G768" t="s">
        <v>1915</v>
      </c>
      <c r="H768">
        <v>2270004031</v>
      </c>
      <c r="I768" t="s">
        <v>1916</v>
      </c>
      <c r="J768" t="s">
        <v>1943</v>
      </c>
      <c r="K768" t="s">
        <v>1944</v>
      </c>
      <c r="L768" t="s">
        <v>1945</v>
      </c>
      <c r="M768" s="114">
        <v>8.8623536398380096E-7</v>
      </c>
      <c r="N768" s="114">
        <v>5.2916263939550803E-6</v>
      </c>
      <c r="O768" s="114">
        <v>3.04958831520707E-6</v>
      </c>
    </row>
    <row r="769" spans="1:15" hidden="1" outlineLevel="2" x14ac:dyDescent="0.25">
      <c r="A769">
        <v>2017</v>
      </c>
      <c r="B769">
        <v>7</v>
      </c>
      <c r="C769" t="s">
        <v>859</v>
      </c>
      <c r="D769">
        <v>24025</v>
      </c>
      <c r="E769" t="s">
        <v>516</v>
      </c>
      <c r="F769" t="s">
        <v>851</v>
      </c>
      <c r="G769" t="s">
        <v>1915</v>
      </c>
      <c r="H769">
        <v>2270004036</v>
      </c>
      <c r="I769" t="s">
        <v>1916</v>
      </c>
      <c r="J769" t="s">
        <v>1943</v>
      </c>
      <c r="K769" t="s">
        <v>1944</v>
      </c>
      <c r="L769" t="s">
        <v>1946</v>
      </c>
      <c r="M769" s="114">
        <v>0</v>
      </c>
      <c r="N769" s="114">
        <v>0</v>
      </c>
      <c r="O769" s="114">
        <v>0</v>
      </c>
    </row>
    <row r="770" spans="1:15" hidden="1" outlineLevel="2" x14ac:dyDescent="0.25">
      <c r="A770">
        <v>2017</v>
      </c>
      <c r="B770">
        <v>7</v>
      </c>
      <c r="C770" t="s">
        <v>859</v>
      </c>
      <c r="D770">
        <v>24025</v>
      </c>
      <c r="E770" t="s">
        <v>516</v>
      </c>
      <c r="F770" t="s">
        <v>851</v>
      </c>
      <c r="G770" t="s">
        <v>1915</v>
      </c>
      <c r="H770">
        <v>2270004046</v>
      </c>
      <c r="I770" t="s">
        <v>1916</v>
      </c>
      <c r="J770" t="s">
        <v>1943</v>
      </c>
      <c r="K770" t="s">
        <v>1944</v>
      </c>
      <c r="L770" t="s">
        <v>1947</v>
      </c>
      <c r="M770" s="114">
        <v>2.8388673154040602E-3</v>
      </c>
      <c r="N770" s="114">
        <v>2.66803349368274E-2</v>
      </c>
      <c r="O770" s="114">
        <v>1.1456284672021901E-2</v>
      </c>
    </row>
    <row r="771" spans="1:15" hidden="1" outlineLevel="2" x14ac:dyDescent="0.25">
      <c r="A771">
        <v>2017</v>
      </c>
      <c r="B771">
        <v>7</v>
      </c>
      <c r="C771" t="s">
        <v>859</v>
      </c>
      <c r="D771">
        <v>24025</v>
      </c>
      <c r="E771" t="s">
        <v>516</v>
      </c>
      <c r="F771" t="s">
        <v>851</v>
      </c>
      <c r="G771" t="s">
        <v>1915</v>
      </c>
      <c r="H771">
        <v>2270004056</v>
      </c>
      <c r="I771" t="s">
        <v>1916</v>
      </c>
      <c r="J771" t="s">
        <v>1943</v>
      </c>
      <c r="K771" t="s">
        <v>1944</v>
      </c>
      <c r="L771" t="s">
        <v>1948</v>
      </c>
      <c r="M771" s="114">
        <v>5.90816875501332E-4</v>
      </c>
      <c r="N771" s="114">
        <v>5.2632725564762898E-3</v>
      </c>
      <c r="O771" s="114">
        <v>2.41348502459005E-3</v>
      </c>
    </row>
    <row r="772" spans="1:15" hidden="1" outlineLevel="2" x14ac:dyDescent="0.25">
      <c r="A772">
        <v>2017</v>
      </c>
      <c r="B772">
        <v>7</v>
      </c>
      <c r="C772" t="s">
        <v>859</v>
      </c>
      <c r="D772">
        <v>24025</v>
      </c>
      <c r="E772" t="s">
        <v>516</v>
      </c>
      <c r="F772" t="s">
        <v>851</v>
      </c>
      <c r="G772" t="s">
        <v>1915</v>
      </c>
      <c r="H772">
        <v>2270004066</v>
      </c>
      <c r="I772" t="s">
        <v>1916</v>
      </c>
      <c r="J772" t="s">
        <v>1943</v>
      </c>
      <c r="K772" t="s">
        <v>1944</v>
      </c>
      <c r="L772" t="s">
        <v>1949</v>
      </c>
      <c r="M772" s="114">
        <v>3.62478675378952E-3</v>
      </c>
      <c r="N772" s="114">
        <v>4.2687345296144499E-2</v>
      </c>
      <c r="O772" s="114">
        <v>1.5344572486355901E-2</v>
      </c>
    </row>
    <row r="773" spans="1:15" hidden="1" outlineLevel="2" x14ac:dyDescent="0.25">
      <c r="A773">
        <v>2017</v>
      </c>
      <c r="B773">
        <v>7</v>
      </c>
      <c r="C773" t="s">
        <v>859</v>
      </c>
      <c r="D773">
        <v>24025</v>
      </c>
      <c r="E773" t="s">
        <v>516</v>
      </c>
      <c r="F773" t="s">
        <v>851</v>
      </c>
      <c r="G773" t="s">
        <v>1915</v>
      </c>
      <c r="H773">
        <v>2270004071</v>
      </c>
      <c r="I773" t="s">
        <v>1916</v>
      </c>
      <c r="J773" t="s">
        <v>1943</v>
      </c>
      <c r="K773" t="s">
        <v>1944</v>
      </c>
      <c r="L773" t="s">
        <v>1950</v>
      </c>
      <c r="M773" s="114">
        <v>1.99688801217235E-4</v>
      </c>
      <c r="N773" s="114">
        <v>2.8833436081185898E-3</v>
      </c>
      <c r="O773" s="114">
        <v>9.5663269166834696E-4</v>
      </c>
    </row>
    <row r="774" spans="1:15" hidden="1" outlineLevel="2" x14ac:dyDescent="0.25">
      <c r="A774">
        <v>2017</v>
      </c>
      <c r="B774">
        <v>7</v>
      </c>
      <c r="C774" t="s">
        <v>859</v>
      </c>
      <c r="D774">
        <v>24025</v>
      </c>
      <c r="E774" t="s">
        <v>516</v>
      </c>
      <c r="F774" t="s">
        <v>851</v>
      </c>
      <c r="G774" t="s">
        <v>1915</v>
      </c>
      <c r="H774">
        <v>2270004076</v>
      </c>
      <c r="I774" t="s">
        <v>1916</v>
      </c>
      <c r="J774" t="s">
        <v>1943</v>
      </c>
      <c r="K774" t="s">
        <v>1944</v>
      </c>
      <c r="L774" t="s">
        <v>1951</v>
      </c>
      <c r="M774" s="114">
        <v>1.4260887656547499E-5</v>
      </c>
      <c r="N774" s="114">
        <v>1.2660576430789701E-4</v>
      </c>
      <c r="O774" s="114">
        <v>5.9269731536915101E-5</v>
      </c>
    </row>
    <row r="775" spans="1:15" hidden="1" outlineLevel="2" x14ac:dyDescent="0.25">
      <c r="A775">
        <v>2017</v>
      </c>
      <c r="B775">
        <v>7</v>
      </c>
      <c r="C775" t="s">
        <v>859</v>
      </c>
      <c r="D775">
        <v>24025</v>
      </c>
      <c r="E775" t="s">
        <v>516</v>
      </c>
      <c r="F775" t="s">
        <v>851</v>
      </c>
      <c r="G775" t="s">
        <v>1915</v>
      </c>
      <c r="H775">
        <v>2270005010</v>
      </c>
      <c r="I775" t="s">
        <v>1916</v>
      </c>
      <c r="J775" t="s">
        <v>1952</v>
      </c>
      <c r="K775" t="s">
        <v>1953</v>
      </c>
      <c r="L775" t="s">
        <v>1954</v>
      </c>
      <c r="M775" s="114">
        <v>3.5034884439399902E-7</v>
      </c>
      <c r="N775" s="114">
        <v>1.82068205845098E-6</v>
      </c>
      <c r="O775" s="114">
        <v>1.2758182208472099E-6</v>
      </c>
    </row>
    <row r="776" spans="1:15" hidden="1" outlineLevel="2" x14ac:dyDescent="0.25">
      <c r="A776">
        <v>2017</v>
      </c>
      <c r="B776">
        <v>7</v>
      </c>
      <c r="C776" t="s">
        <v>859</v>
      </c>
      <c r="D776">
        <v>24025</v>
      </c>
      <c r="E776" t="s">
        <v>516</v>
      </c>
      <c r="F776" t="s">
        <v>851</v>
      </c>
      <c r="G776" t="s">
        <v>1915</v>
      </c>
      <c r="H776">
        <v>2270005015</v>
      </c>
      <c r="I776" t="s">
        <v>1916</v>
      </c>
      <c r="J776" t="s">
        <v>1952</v>
      </c>
      <c r="K776" t="s">
        <v>1953</v>
      </c>
      <c r="L776" t="s">
        <v>1271</v>
      </c>
      <c r="M776" s="114">
        <v>6.9102976958674801E-3</v>
      </c>
      <c r="N776" s="114">
        <v>7.6556821353733498E-2</v>
      </c>
      <c r="O776" s="114">
        <v>3.8462125230580603E-2</v>
      </c>
    </row>
    <row r="777" spans="1:15" hidden="1" outlineLevel="2" x14ac:dyDescent="0.25">
      <c r="A777">
        <v>2017</v>
      </c>
      <c r="B777">
        <v>7</v>
      </c>
      <c r="C777" t="s">
        <v>859</v>
      </c>
      <c r="D777">
        <v>24025</v>
      </c>
      <c r="E777" t="s">
        <v>516</v>
      </c>
      <c r="F777" t="s">
        <v>851</v>
      </c>
      <c r="G777" t="s">
        <v>1915</v>
      </c>
      <c r="H777">
        <v>2270005020</v>
      </c>
      <c r="I777" t="s">
        <v>1916</v>
      </c>
      <c r="J777" t="s">
        <v>1952</v>
      </c>
      <c r="K777" t="s">
        <v>1953</v>
      </c>
      <c r="L777" t="s">
        <v>1955</v>
      </c>
      <c r="M777" s="114">
        <v>9.7775248514153602E-4</v>
      </c>
      <c r="N777" s="114">
        <v>1.09327000100166E-2</v>
      </c>
      <c r="O777" s="114">
        <v>4.6036892454139897E-3</v>
      </c>
    </row>
    <row r="778" spans="1:15" hidden="1" outlineLevel="2" x14ac:dyDescent="0.25">
      <c r="A778">
        <v>2017</v>
      </c>
      <c r="B778">
        <v>7</v>
      </c>
      <c r="C778" t="s">
        <v>859</v>
      </c>
      <c r="D778">
        <v>24025</v>
      </c>
      <c r="E778" t="s">
        <v>516</v>
      </c>
      <c r="F778" t="s">
        <v>851</v>
      </c>
      <c r="G778" t="s">
        <v>1915</v>
      </c>
      <c r="H778">
        <v>2270005025</v>
      </c>
      <c r="I778" t="s">
        <v>1916</v>
      </c>
      <c r="J778" t="s">
        <v>1952</v>
      </c>
      <c r="K778" t="s">
        <v>1953</v>
      </c>
      <c r="L778" t="s">
        <v>1956</v>
      </c>
      <c r="M778" s="114">
        <v>8.7455474009345801E-6</v>
      </c>
      <c r="N778" s="114">
        <v>5.22799164173193E-5</v>
      </c>
      <c r="O778" s="114">
        <v>3.6367931443237501E-5</v>
      </c>
    </row>
    <row r="779" spans="1:15" hidden="1" outlineLevel="2" x14ac:dyDescent="0.25">
      <c r="A779">
        <v>2017</v>
      </c>
      <c r="B779">
        <v>7</v>
      </c>
      <c r="C779" t="s">
        <v>859</v>
      </c>
      <c r="D779">
        <v>24025</v>
      </c>
      <c r="E779" t="s">
        <v>516</v>
      </c>
      <c r="F779" t="s">
        <v>851</v>
      </c>
      <c r="G779" t="s">
        <v>1915</v>
      </c>
      <c r="H779">
        <v>2270005030</v>
      </c>
      <c r="I779" t="s">
        <v>1916</v>
      </c>
      <c r="J779" t="s">
        <v>1952</v>
      </c>
      <c r="K779" t="s">
        <v>1953</v>
      </c>
      <c r="L779" t="s">
        <v>1957</v>
      </c>
      <c r="M779" s="114">
        <v>1.27273318240029E-6</v>
      </c>
      <c r="N779" s="114">
        <v>9.05369586234883E-6</v>
      </c>
      <c r="O779" s="114">
        <v>7.1259086098507396E-6</v>
      </c>
    </row>
    <row r="780" spans="1:15" hidden="1" outlineLevel="2" x14ac:dyDescent="0.25">
      <c r="A780">
        <v>2017</v>
      </c>
      <c r="B780">
        <v>7</v>
      </c>
      <c r="C780" t="s">
        <v>859</v>
      </c>
      <c r="D780">
        <v>24025</v>
      </c>
      <c r="E780" t="s">
        <v>516</v>
      </c>
      <c r="F780" t="s">
        <v>851</v>
      </c>
      <c r="G780" t="s">
        <v>1915</v>
      </c>
      <c r="H780">
        <v>2270005035</v>
      </c>
      <c r="I780" t="s">
        <v>1916</v>
      </c>
      <c r="J780" t="s">
        <v>1952</v>
      </c>
      <c r="K780" t="s">
        <v>1953</v>
      </c>
      <c r="L780" t="s">
        <v>1958</v>
      </c>
      <c r="M780" s="114">
        <v>1.16237033324751E-4</v>
      </c>
      <c r="N780" s="114">
        <v>8.41564527945593E-4</v>
      </c>
      <c r="O780" s="114">
        <v>4.5797544589731799E-4</v>
      </c>
    </row>
    <row r="781" spans="1:15" hidden="1" outlineLevel="2" x14ac:dyDescent="0.25">
      <c r="A781">
        <v>2017</v>
      </c>
      <c r="B781">
        <v>7</v>
      </c>
      <c r="C781" t="s">
        <v>859</v>
      </c>
      <c r="D781">
        <v>24025</v>
      </c>
      <c r="E781" t="s">
        <v>516</v>
      </c>
      <c r="F781" t="s">
        <v>851</v>
      </c>
      <c r="G781" t="s">
        <v>1915</v>
      </c>
      <c r="H781">
        <v>2270005040</v>
      </c>
      <c r="I781" t="s">
        <v>1916</v>
      </c>
      <c r="J781" t="s">
        <v>1952</v>
      </c>
      <c r="K781" t="s">
        <v>1953</v>
      </c>
      <c r="L781" t="s">
        <v>1959</v>
      </c>
      <c r="M781" s="114">
        <v>2.3061003334712301E-7</v>
      </c>
      <c r="N781" s="114">
        <v>2.3948485647906598E-6</v>
      </c>
      <c r="O781" s="114">
        <v>1.42623380838813E-6</v>
      </c>
    </row>
    <row r="782" spans="1:15" hidden="1" outlineLevel="2" x14ac:dyDescent="0.25">
      <c r="A782">
        <v>2017</v>
      </c>
      <c r="B782">
        <v>7</v>
      </c>
      <c r="C782" t="s">
        <v>859</v>
      </c>
      <c r="D782">
        <v>24025</v>
      </c>
      <c r="E782" t="s">
        <v>516</v>
      </c>
      <c r="F782" t="s">
        <v>851</v>
      </c>
      <c r="G782" t="s">
        <v>1915</v>
      </c>
      <c r="H782">
        <v>2270005045</v>
      </c>
      <c r="I782" t="s">
        <v>1916</v>
      </c>
      <c r="J782" t="s">
        <v>1952</v>
      </c>
      <c r="K782" t="s">
        <v>1953</v>
      </c>
      <c r="L782" t="s">
        <v>1960</v>
      </c>
      <c r="M782" s="114">
        <v>9.7425712453969E-5</v>
      </c>
      <c r="N782" s="114">
        <v>7.8041826782282398E-4</v>
      </c>
      <c r="O782" s="114">
        <v>4.8131299990927801E-4</v>
      </c>
    </row>
    <row r="783" spans="1:15" hidden="1" outlineLevel="2" x14ac:dyDescent="0.25">
      <c r="A783">
        <v>2017</v>
      </c>
      <c r="B783">
        <v>7</v>
      </c>
      <c r="C783" t="s">
        <v>859</v>
      </c>
      <c r="D783">
        <v>24025</v>
      </c>
      <c r="E783" t="s">
        <v>516</v>
      </c>
      <c r="F783" t="s">
        <v>851</v>
      </c>
      <c r="G783" t="s">
        <v>1915</v>
      </c>
      <c r="H783">
        <v>2270005055</v>
      </c>
      <c r="I783" t="s">
        <v>1916</v>
      </c>
      <c r="J783" t="s">
        <v>1952</v>
      </c>
      <c r="K783" t="s">
        <v>1953</v>
      </c>
      <c r="L783" t="s">
        <v>1961</v>
      </c>
      <c r="M783" s="114">
        <v>1.9073921396284301E-4</v>
      </c>
      <c r="N783" s="114">
        <v>1.8328534206375499E-3</v>
      </c>
      <c r="O783" s="114">
        <v>9.4804438413120795E-4</v>
      </c>
    </row>
    <row r="784" spans="1:15" hidden="1" outlineLevel="2" x14ac:dyDescent="0.25">
      <c r="A784">
        <v>2017</v>
      </c>
      <c r="B784">
        <v>7</v>
      </c>
      <c r="C784" t="s">
        <v>859</v>
      </c>
      <c r="D784">
        <v>24025</v>
      </c>
      <c r="E784" t="s">
        <v>516</v>
      </c>
      <c r="F784" t="s">
        <v>851</v>
      </c>
      <c r="G784" t="s">
        <v>1915</v>
      </c>
      <c r="H784">
        <v>2270005060</v>
      </c>
      <c r="I784" t="s">
        <v>1916</v>
      </c>
      <c r="J784" t="s">
        <v>1952</v>
      </c>
      <c r="K784" t="s">
        <v>1953</v>
      </c>
      <c r="L784" t="s">
        <v>1962</v>
      </c>
      <c r="M784" s="114">
        <v>6.8419847806921994E-5</v>
      </c>
      <c r="N784" s="114">
        <v>8.9027867943514095E-4</v>
      </c>
      <c r="O784" s="114">
        <v>3.0974483888712701E-4</v>
      </c>
    </row>
    <row r="785" spans="1:15" hidden="1" outlineLevel="2" x14ac:dyDescent="0.25">
      <c r="A785">
        <v>2017</v>
      </c>
      <c r="B785">
        <v>7</v>
      </c>
      <c r="C785" t="s">
        <v>859</v>
      </c>
      <c r="D785">
        <v>24025</v>
      </c>
      <c r="E785" t="s">
        <v>516</v>
      </c>
      <c r="F785" t="s">
        <v>851</v>
      </c>
      <c r="G785" t="s">
        <v>1915</v>
      </c>
      <c r="H785">
        <v>2270006005</v>
      </c>
      <c r="I785" t="s">
        <v>1916</v>
      </c>
      <c r="J785" t="s">
        <v>1963</v>
      </c>
      <c r="K785" t="s">
        <v>1964</v>
      </c>
      <c r="L785" t="s">
        <v>1274</v>
      </c>
      <c r="M785" s="114">
        <v>3.40467768819508E-3</v>
      </c>
      <c r="N785" s="114">
        <v>3.1540058087557603E-2</v>
      </c>
      <c r="O785" s="114">
        <v>1.3575916178524499E-2</v>
      </c>
    </row>
    <row r="786" spans="1:15" hidden="1" outlineLevel="2" x14ac:dyDescent="0.25">
      <c r="A786">
        <v>2017</v>
      </c>
      <c r="B786">
        <v>7</v>
      </c>
      <c r="C786" t="s">
        <v>859</v>
      </c>
      <c r="D786">
        <v>24025</v>
      </c>
      <c r="E786" t="s">
        <v>516</v>
      </c>
      <c r="F786" t="s">
        <v>851</v>
      </c>
      <c r="G786" t="s">
        <v>1915</v>
      </c>
      <c r="H786">
        <v>2270006010</v>
      </c>
      <c r="I786" t="s">
        <v>1916</v>
      </c>
      <c r="J786" t="s">
        <v>1963</v>
      </c>
      <c r="K786" t="s">
        <v>1964</v>
      </c>
      <c r="L786" t="s">
        <v>1965</v>
      </c>
      <c r="M786" s="114">
        <v>8.0317042466049305E-4</v>
      </c>
      <c r="N786" s="114">
        <v>7.5251203961670399E-3</v>
      </c>
      <c r="O786" s="114">
        <v>3.3069408382289099E-3</v>
      </c>
    </row>
    <row r="787" spans="1:15" hidden="1" outlineLevel="2" x14ac:dyDescent="0.25">
      <c r="A787">
        <v>2017</v>
      </c>
      <c r="B787">
        <v>7</v>
      </c>
      <c r="C787" t="s">
        <v>859</v>
      </c>
      <c r="D787">
        <v>24025</v>
      </c>
      <c r="E787" t="s">
        <v>516</v>
      </c>
      <c r="F787" t="s">
        <v>851</v>
      </c>
      <c r="G787" t="s">
        <v>1915</v>
      </c>
      <c r="H787">
        <v>2270006015</v>
      </c>
      <c r="I787" t="s">
        <v>1916</v>
      </c>
      <c r="J787" t="s">
        <v>1963</v>
      </c>
      <c r="K787" t="s">
        <v>1964</v>
      </c>
      <c r="L787" t="s">
        <v>1966</v>
      </c>
      <c r="M787" s="114">
        <v>1.0820445404533499E-3</v>
      </c>
      <c r="N787" s="114">
        <v>1.42525271512568E-2</v>
      </c>
      <c r="O787" s="114">
        <v>5.8044466422870799E-3</v>
      </c>
    </row>
    <row r="788" spans="1:15" hidden="1" outlineLevel="2" x14ac:dyDescent="0.25">
      <c r="A788">
        <v>2017</v>
      </c>
      <c r="B788">
        <v>7</v>
      </c>
      <c r="C788" t="s">
        <v>859</v>
      </c>
      <c r="D788">
        <v>24025</v>
      </c>
      <c r="E788" t="s">
        <v>516</v>
      </c>
      <c r="F788" t="s">
        <v>851</v>
      </c>
      <c r="G788" t="s">
        <v>1915</v>
      </c>
      <c r="H788">
        <v>2270006025</v>
      </c>
      <c r="I788" t="s">
        <v>1916</v>
      </c>
      <c r="J788" t="s">
        <v>1963</v>
      </c>
      <c r="K788" t="s">
        <v>1964</v>
      </c>
      <c r="L788" t="s">
        <v>1967</v>
      </c>
      <c r="M788" s="114">
        <v>2.3003813557806998E-3</v>
      </c>
      <c r="N788" s="114">
        <v>9.5897737191990001E-3</v>
      </c>
      <c r="O788" s="114">
        <v>1.00456846412271E-2</v>
      </c>
    </row>
    <row r="789" spans="1:15" hidden="1" outlineLevel="2" x14ac:dyDescent="0.25">
      <c r="A789">
        <v>2017</v>
      </c>
      <c r="B789">
        <v>7</v>
      </c>
      <c r="C789" t="s">
        <v>859</v>
      </c>
      <c r="D789">
        <v>24025</v>
      </c>
      <c r="E789" t="s">
        <v>516</v>
      </c>
      <c r="F789" t="s">
        <v>851</v>
      </c>
      <c r="G789" t="s">
        <v>1915</v>
      </c>
      <c r="H789">
        <v>2270006030</v>
      </c>
      <c r="I789" t="s">
        <v>1916</v>
      </c>
      <c r="J789" t="s">
        <v>1963</v>
      </c>
      <c r="K789" t="s">
        <v>1964</v>
      </c>
      <c r="L789" t="s">
        <v>1968</v>
      </c>
      <c r="M789" s="114">
        <v>1.24143422169709E-4</v>
      </c>
      <c r="N789" s="114">
        <v>1.0721603757701799E-3</v>
      </c>
      <c r="O789" s="114">
        <v>4.3376379471737902E-4</v>
      </c>
    </row>
    <row r="790" spans="1:15" hidden="1" outlineLevel="2" x14ac:dyDescent="0.25">
      <c r="A790">
        <v>2017</v>
      </c>
      <c r="B790">
        <v>7</v>
      </c>
      <c r="C790" t="s">
        <v>859</v>
      </c>
      <c r="D790">
        <v>24025</v>
      </c>
      <c r="E790" t="s">
        <v>516</v>
      </c>
      <c r="F790" t="s">
        <v>851</v>
      </c>
      <c r="G790" t="s">
        <v>1915</v>
      </c>
      <c r="H790">
        <v>2270006035</v>
      </c>
      <c r="I790" t="s">
        <v>1916</v>
      </c>
      <c r="J790" t="s">
        <v>1963</v>
      </c>
      <c r="K790" t="s">
        <v>1964</v>
      </c>
      <c r="L790" t="s">
        <v>1969</v>
      </c>
      <c r="M790" s="114">
        <v>5.0372881617022399E-5</v>
      </c>
      <c r="N790" s="114">
        <v>6.3274979038396904E-4</v>
      </c>
      <c r="O790" s="114">
        <v>2.54120790486922E-4</v>
      </c>
    </row>
    <row r="791" spans="1:15" hidden="1" outlineLevel="2" x14ac:dyDescent="0.25">
      <c r="A791">
        <v>2017</v>
      </c>
      <c r="B791">
        <v>7</v>
      </c>
      <c r="C791" t="s">
        <v>859</v>
      </c>
      <c r="D791">
        <v>24025</v>
      </c>
      <c r="E791" t="s">
        <v>516</v>
      </c>
      <c r="F791" t="s">
        <v>851</v>
      </c>
      <c r="G791" t="s">
        <v>1915</v>
      </c>
      <c r="H791">
        <v>2270007015</v>
      </c>
      <c r="I791" t="s">
        <v>1916</v>
      </c>
      <c r="J791" t="s">
        <v>1970</v>
      </c>
      <c r="K791" t="s">
        <v>697</v>
      </c>
      <c r="L791" t="s">
        <v>1971</v>
      </c>
      <c r="M791" s="114">
        <v>1.3463669245084001E-4</v>
      </c>
      <c r="N791" s="114">
        <v>2.2659320384264001E-3</v>
      </c>
      <c r="O791" s="114">
        <v>9.7120596910826905E-4</v>
      </c>
    </row>
    <row r="792" spans="1:15" hidden="1" outlineLevel="2" x14ac:dyDescent="0.25">
      <c r="A792">
        <v>2017</v>
      </c>
      <c r="B792">
        <v>7</v>
      </c>
      <c r="C792" t="s">
        <v>859</v>
      </c>
      <c r="D792">
        <v>24025</v>
      </c>
      <c r="E792" t="s">
        <v>516</v>
      </c>
      <c r="F792" t="s">
        <v>851</v>
      </c>
      <c r="G792" t="s">
        <v>1915</v>
      </c>
      <c r="H792">
        <v>2270010010</v>
      </c>
      <c r="I792" t="s">
        <v>1916</v>
      </c>
      <c r="J792" t="s">
        <v>1941</v>
      </c>
      <c r="K792" t="s">
        <v>696</v>
      </c>
      <c r="L792" t="s">
        <v>2009</v>
      </c>
      <c r="M792" s="114">
        <v>8.8568896103424804E-5</v>
      </c>
      <c r="N792" s="114">
        <v>1.4145011082291601E-3</v>
      </c>
      <c r="O792" s="114">
        <v>4.3701550748664902E-4</v>
      </c>
    </row>
    <row r="793" spans="1:15" hidden="1" outlineLevel="2" x14ac:dyDescent="0.25">
      <c r="A793">
        <v>2017</v>
      </c>
      <c r="B793">
        <v>7</v>
      </c>
      <c r="C793" t="s">
        <v>859</v>
      </c>
      <c r="D793">
        <v>24025</v>
      </c>
      <c r="E793" t="s">
        <v>516</v>
      </c>
      <c r="F793" t="s">
        <v>851</v>
      </c>
      <c r="G793" t="s">
        <v>1915</v>
      </c>
      <c r="H793">
        <v>2282020005</v>
      </c>
      <c r="I793" t="s">
        <v>698</v>
      </c>
      <c r="J793" t="s">
        <v>1972</v>
      </c>
      <c r="K793" t="s">
        <v>1972</v>
      </c>
      <c r="L793" t="s">
        <v>1973</v>
      </c>
      <c r="M793" s="114">
        <v>6.3799510116950798E-3</v>
      </c>
      <c r="N793" s="114">
        <v>0.122374817728996</v>
      </c>
      <c r="O793" s="114">
        <v>2.4135818239301401E-2</v>
      </c>
    </row>
    <row r="794" spans="1:15" hidden="1" outlineLevel="2" x14ac:dyDescent="0.25">
      <c r="A794">
        <v>2017</v>
      </c>
      <c r="B794">
        <v>7</v>
      </c>
      <c r="C794" t="s">
        <v>859</v>
      </c>
      <c r="D794">
        <v>24025</v>
      </c>
      <c r="E794" t="s">
        <v>516</v>
      </c>
      <c r="F794" t="s">
        <v>851</v>
      </c>
      <c r="G794" t="s">
        <v>1915</v>
      </c>
      <c r="H794">
        <v>2282020010</v>
      </c>
      <c r="I794" t="s">
        <v>698</v>
      </c>
      <c r="J794" t="s">
        <v>1972</v>
      </c>
      <c r="K794" t="s">
        <v>1972</v>
      </c>
      <c r="L794" t="s">
        <v>1974</v>
      </c>
      <c r="M794" s="114">
        <v>6.1159643536257095E-5</v>
      </c>
      <c r="N794" s="114">
        <v>3.2397596805822099E-4</v>
      </c>
      <c r="O794" s="114">
        <v>1.92099596461048E-4</v>
      </c>
    </row>
    <row r="795" spans="1:15" hidden="1" outlineLevel="2" x14ac:dyDescent="0.25">
      <c r="A795">
        <v>2017</v>
      </c>
      <c r="B795">
        <v>7</v>
      </c>
      <c r="C795" t="s">
        <v>859</v>
      </c>
      <c r="D795">
        <v>24025</v>
      </c>
      <c r="E795" t="s">
        <v>516</v>
      </c>
      <c r="F795" t="s">
        <v>851</v>
      </c>
      <c r="G795" t="s">
        <v>1915</v>
      </c>
      <c r="H795">
        <v>2285002015</v>
      </c>
      <c r="I795" t="s">
        <v>1975</v>
      </c>
      <c r="J795" t="s">
        <v>1976</v>
      </c>
      <c r="K795" t="s">
        <v>1976</v>
      </c>
      <c r="L795" t="s">
        <v>1976</v>
      </c>
      <c r="M795" s="114">
        <v>4.3585601360973702E-4</v>
      </c>
      <c r="N795" s="114">
        <v>2.6473674224689599E-3</v>
      </c>
      <c r="O795" s="114">
        <v>1.79456529440358E-3</v>
      </c>
    </row>
    <row r="796" spans="1:15" hidden="1" outlineLevel="2" x14ac:dyDescent="0.25">
      <c r="A796">
        <v>2017</v>
      </c>
      <c r="B796">
        <v>7</v>
      </c>
      <c r="C796" t="s">
        <v>859</v>
      </c>
      <c r="D796">
        <v>24025</v>
      </c>
      <c r="E796" t="s">
        <v>516</v>
      </c>
      <c r="F796" t="s">
        <v>851</v>
      </c>
      <c r="G796" t="s">
        <v>1977</v>
      </c>
      <c r="H796">
        <v>2260001010</v>
      </c>
      <c r="I796" t="s">
        <v>1978</v>
      </c>
      <c r="J796" t="s">
        <v>1917</v>
      </c>
      <c r="K796" t="s">
        <v>695</v>
      </c>
      <c r="L796" t="s">
        <v>1979</v>
      </c>
      <c r="M796" s="114">
        <v>0.21560896297160101</v>
      </c>
      <c r="N796" s="114">
        <v>2.3032713215798101E-3</v>
      </c>
      <c r="O796" s="114">
        <v>0.21913152188062701</v>
      </c>
    </row>
    <row r="797" spans="1:15" hidden="1" outlineLevel="2" x14ac:dyDescent="0.25">
      <c r="A797">
        <v>2017</v>
      </c>
      <c r="B797">
        <v>7</v>
      </c>
      <c r="C797" t="s">
        <v>859</v>
      </c>
      <c r="D797">
        <v>24025</v>
      </c>
      <c r="E797" t="s">
        <v>516</v>
      </c>
      <c r="F797" t="s">
        <v>851</v>
      </c>
      <c r="G797" t="s">
        <v>1977</v>
      </c>
      <c r="H797">
        <v>2260001030</v>
      </c>
      <c r="I797" t="s">
        <v>1978</v>
      </c>
      <c r="J797" t="s">
        <v>1917</v>
      </c>
      <c r="K797" t="s">
        <v>695</v>
      </c>
      <c r="L797" t="s">
        <v>1980</v>
      </c>
      <c r="M797" s="114">
        <v>5.5261803980101797E-2</v>
      </c>
      <c r="N797" s="114">
        <v>1.17126974510029E-3</v>
      </c>
      <c r="O797" s="114">
        <v>0.11678700521588301</v>
      </c>
    </row>
    <row r="798" spans="1:15" hidden="1" outlineLevel="2" x14ac:dyDescent="0.25">
      <c r="A798">
        <v>2017</v>
      </c>
      <c r="B798">
        <v>7</v>
      </c>
      <c r="C798" t="s">
        <v>859</v>
      </c>
      <c r="D798">
        <v>24025</v>
      </c>
      <c r="E798" t="s">
        <v>516</v>
      </c>
      <c r="F798" t="s">
        <v>851</v>
      </c>
      <c r="G798" t="s">
        <v>1977</v>
      </c>
      <c r="H798">
        <v>2260001060</v>
      </c>
      <c r="I798" t="s">
        <v>1978</v>
      </c>
      <c r="J798" t="s">
        <v>1917</v>
      </c>
      <c r="K798" t="s">
        <v>695</v>
      </c>
      <c r="L798" t="s">
        <v>1918</v>
      </c>
      <c r="M798" s="114">
        <v>6.9730959912703804E-3</v>
      </c>
      <c r="N798" s="114">
        <v>1.9048448884859701E-3</v>
      </c>
      <c r="O798" s="114">
        <v>0.214619494974613</v>
      </c>
    </row>
    <row r="799" spans="1:15" hidden="1" outlineLevel="2" x14ac:dyDescent="0.25">
      <c r="A799">
        <v>2017</v>
      </c>
      <c r="B799">
        <v>7</v>
      </c>
      <c r="C799" t="s">
        <v>859</v>
      </c>
      <c r="D799">
        <v>24025</v>
      </c>
      <c r="E799" t="s">
        <v>516</v>
      </c>
      <c r="F799" t="s">
        <v>851</v>
      </c>
      <c r="G799" t="s">
        <v>1977</v>
      </c>
      <c r="H799">
        <v>2260002006</v>
      </c>
      <c r="I799" t="s">
        <v>1978</v>
      </c>
      <c r="J799" t="s">
        <v>1919</v>
      </c>
      <c r="K799" t="s">
        <v>1920</v>
      </c>
      <c r="L799" t="s">
        <v>1922</v>
      </c>
      <c r="M799" s="114">
        <v>7.8317792566338102E-3</v>
      </c>
      <c r="N799" s="114">
        <v>1.9676125157275199E-4</v>
      </c>
      <c r="O799" s="114">
        <v>3.2565257512033E-2</v>
      </c>
    </row>
    <row r="800" spans="1:15" hidden="1" outlineLevel="2" x14ac:dyDescent="0.25">
      <c r="A800">
        <v>2017</v>
      </c>
      <c r="B800">
        <v>7</v>
      </c>
      <c r="C800" t="s">
        <v>859</v>
      </c>
      <c r="D800">
        <v>24025</v>
      </c>
      <c r="E800" t="s">
        <v>516</v>
      </c>
      <c r="F800" t="s">
        <v>851</v>
      </c>
      <c r="G800" t="s">
        <v>1977</v>
      </c>
      <c r="H800">
        <v>2260002009</v>
      </c>
      <c r="I800" t="s">
        <v>1978</v>
      </c>
      <c r="J800" t="s">
        <v>1919</v>
      </c>
      <c r="K800" t="s">
        <v>1920</v>
      </c>
      <c r="L800" t="s">
        <v>1923</v>
      </c>
      <c r="M800" s="114">
        <v>2.7450247715421499E-4</v>
      </c>
      <c r="N800" s="114">
        <v>1.31426149891922E-5</v>
      </c>
      <c r="O800" s="114">
        <v>1.22585122880992E-3</v>
      </c>
    </row>
    <row r="801" spans="1:15" hidden="1" outlineLevel="2" x14ac:dyDescent="0.25">
      <c r="A801">
        <v>2017</v>
      </c>
      <c r="B801">
        <v>7</v>
      </c>
      <c r="C801" t="s">
        <v>859</v>
      </c>
      <c r="D801">
        <v>24025</v>
      </c>
      <c r="E801" t="s">
        <v>516</v>
      </c>
      <c r="F801" t="s">
        <v>851</v>
      </c>
      <c r="G801" t="s">
        <v>1977</v>
      </c>
      <c r="H801">
        <v>2260002021</v>
      </c>
      <c r="I801" t="s">
        <v>1978</v>
      </c>
      <c r="J801" t="s">
        <v>1919</v>
      </c>
      <c r="K801" t="s">
        <v>1920</v>
      </c>
      <c r="L801" t="s">
        <v>1926</v>
      </c>
      <c r="M801" s="114">
        <v>3.2756797844157902E-4</v>
      </c>
      <c r="N801" s="114">
        <v>1.5738484762550801E-5</v>
      </c>
      <c r="O801" s="114">
        <v>1.4798231713939499E-3</v>
      </c>
    </row>
    <row r="802" spans="1:15" hidden="1" outlineLevel="2" x14ac:dyDescent="0.25">
      <c r="A802">
        <v>2017</v>
      </c>
      <c r="B802">
        <v>7</v>
      </c>
      <c r="C802" t="s">
        <v>859</v>
      </c>
      <c r="D802">
        <v>24025</v>
      </c>
      <c r="E802" t="s">
        <v>516</v>
      </c>
      <c r="F802" t="s">
        <v>851</v>
      </c>
      <c r="G802" t="s">
        <v>1977</v>
      </c>
      <c r="H802">
        <v>2260002027</v>
      </c>
      <c r="I802" t="s">
        <v>1978</v>
      </c>
      <c r="J802" t="s">
        <v>1919</v>
      </c>
      <c r="K802" t="s">
        <v>1920</v>
      </c>
      <c r="L802" t="s">
        <v>1928</v>
      </c>
      <c r="M802" s="114">
        <v>2.7029046530749301E-6</v>
      </c>
      <c r="N802" s="114">
        <v>1.10112610585134E-7</v>
      </c>
      <c r="O802" s="114">
        <v>1.07508737983153E-5</v>
      </c>
    </row>
    <row r="803" spans="1:15" hidden="1" outlineLevel="2" x14ac:dyDescent="0.25">
      <c r="A803">
        <v>2017</v>
      </c>
      <c r="B803">
        <v>7</v>
      </c>
      <c r="C803" t="s">
        <v>859</v>
      </c>
      <c r="D803">
        <v>24025</v>
      </c>
      <c r="E803" t="s">
        <v>516</v>
      </c>
      <c r="F803" t="s">
        <v>851</v>
      </c>
      <c r="G803" t="s">
        <v>1977</v>
      </c>
      <c r="H803">
        <v>2260002039</v>
      </c>
      <c r="I803" t="s">
        <v>1978</v>
      </c>
      <c r="J803" t="s">
        <v>1919</v>
      </c>
      <c r="K803" t="s">
        <v>1920</v>
      </c>
      <c r="L803" t="s">
        <v>1932</v>
      </c>
      <c r="M803" s="114">
        <v>2.0067086009845501E-2</v>
      </c>
      <c r="N803" s="114">
        <v>5.1717651513172303E-4</v>
      </c>
      <c r="O803" s="114">
        <v>8.5288414731621701E-2</v>
      </c>
    </row>
    <row r="804" spans="1:15" hidden="1" outlineLevel="2" x14ac:dyDescent="0.25">
      <c r="A804">
        <v>2017</v>
      </c>
      <c r="B804">
        <v>7</v>
      </c>
      <c r="C804" t="s">
        <v>859</v>
      </c>
      <c r="D804">
        <v>24025</v>
      </c>
      <c r="E804" t="s">
        <v>516</v>
      </c>
      <c r="F804" t="s">
        <v>851</v>
      </c>
      <c r="G804" t="s">
        <v>1977</v>
      </c>
      <c r="H804">
        <v>2260002054</v>
      </c>
      <c r="I804" t="s">
        <v>1978</v>
      </c>
      <c r="J804" t="s">
        <v>1919</v>
      </c>
      <c r="K804" t="s">
        <v>1920</v>
      </c>
      <c r="L804" t="s">
        <v>1935</v>
      </c>
      <c r="M804" s="114">
        <v>6.6760146474553696E-5</v>
      </c>
      <c r="N804" s="114">
        <v>3.1033067671160101E-6</v>
      </c>
      <c r="O804" s="114">
        <v>3.0299123682198098E-4</v>
      </c>
    </row>
    <row r="805" spans="1:15" hidden="1" outlineLevel="2" x14ac:dyDescent="0.25">
      <c r="A805">
        <v>2017</v>
      </c>
      <c r="B805">
        <v>7</v>
      </c>
      <c r="C805" t="s">
        <v>859</v>
      </c>
      <c r="D805">
        <v>24025</v>
      </c>
      <c r="E805" t="s">
        <v>516</v>
      </c>
      <c r="F805" t="s">
        <v>851</v>
      </c>
      <c r="G805" t="s">
        <v>1977</v>
      </c>
      <c r="H805">
        <v>2260003030</v>
      </c>
      <c r="I805" t="s">
        <v>1978</v>
      </c>
      <c r="J805" t="s">
        <v>1941</v>
      </c>
      <c r="K805" t="s">
        <v>696</v>
      </c>
      <c r="L805" t="s">
        <v>1273</v>
      </c>
      <c r="M805" s="114">
        <v>1.56104389674283E-4</v>
      </c>
      <c r="N805" s="114">
        <v>6.6606121436052498E-6</v>
      </c>
      <c r="O805" s="114">
        <v>6.5031094709411296E-4</v>
      </c>
    </row>
    <row r="806" spans="1:15" hidden="1" outlineLevel="2" x14ac:dyDescent="0.25">
      <c r="A806">
        <v>2017</v>
      </c>
      <c r="B806">
        <v>7</v>
      </c>
      <c r="C806" t="s">
        <v>859</v>
      </c>
      <c r="D806">
        <v>24025</v>
      </c>
      <c r="E806" t="s">
        <v>516</v>
      </c>
      <c r="F806" t="s">
        <v>851</v>
      </c>
      <c r="G806" t="s">
        <v>1977</v>
      </c>
      <c r="H806">
        <v>2260003040</v>
      </c>
      <c r="I806" t="s">
        <v>1978</v>
      </c>
      <c r="J806" t="s">
        <v>1941</v>
      </c>
      <c r="K806" t="s">
        <v>696</v>
      </c>
      <c r="L806" t="s">
        <v>1276</v>
      </c>
      <c r="M806" s="114">
        <v>1.1518502672586101E-5</v>
      </c>
      <c r="N806" s="114">
        <v>5.0967899056786305E-7</v>
      </c>
      <c r="O806" s="114">
        <v>4.9762723392632297E-5</v>
      </c>
    </row>
    <row r="807" spans="1:15" hidden="1" outlineLevel="2" x14ac:dyDescent="0.25">
      <c r="A807">
        <v>2017</v>
      </c>
      <c r="B807">
        <v>7</v>
      </c>
      <c r="C807" t="s">
        <v>859</v>
      </c>
      <c r="D807">
        <v>24025</v>
      </c>
      <c r="E807" t="s">
        <v>516</v>
      </c>
      <c r="F807" t="s">
        <v>851</v>
      </c>
      <c r="G807" t="s">
        <v>1977</v>
      </c>
      <c r="H807">
        <v>2260004015</v>
      </c>
      <c r="I807" t="s">
        <v>1978</v>
      </c>
      <c r="J807" t="s">
        <v>1943</v>
      </c>
      <c r="K807" t="s">
        <v>1944</v>
      </c>
      <c r="L807" t="s">
        <v>1981</v>
      </c>
      <c r="M807" s="114">
        <v>1.7254916019737701E-3</v>
      </c>
      <c r="N807" s="114">
        <v>7.4637529905885499E-5</v>
      </c>
      <c r="O807" s="114">
        <v>6.4475538674742001E-3</v>
      </c>
    </row>
    <row r="808" spans="1:15" hidden="1" outlineLevel="2" x14ac:dyDescent="0.25">
      <c r="A808">
        <v>2017</v>
      </c>
      <c r="B808">
        <v>7</v>
      </c>
      <c r="C808" t="s">
        <v>859</v>
      </c>
      <c r="D808">
        <v>24025</v>
      </c>
      <c r="E808" t="s">
        <v>516</v>
      </c>
      <c r="F808" t="s">
        <v>851</v>
      </c>
      <c r="G808" t="s">
        <v>1977</v>
      </c>
      <c r="H808">
        <v>2260004016</v>
      </c>
      <c r="I808" t="s">
        <v>1978</v>
      </c>
      <c r="J808" t="s">
        <v>1943</v>
      </c>
      <c r="K808" t="s">
        <v>1944</v>
      </c>
      <c r="L808" t="s">
        <v>1982</v>
      </c>
      <c r="M808" s="114">
        <v>9.0952930035541595E-3</v>
      </c>
      <c r="N808" s="114">
        <v>4.3181527871638499E-4</v>
      </c>
      <c r="O808" s="114">
        <v>3.7709088064730202E-2</v>
      </c>
    </row>
    <row r="809" spans="1:15" hidden="1" outlineLevel="2" x14ac:dyDescent="0.25">
      <c r="A809">
        <v>2017</v>
      </c>
      <c r="B809">
        <v>7</v>
      </c>
      <c r="C809" t="s">
        <v>859</v>
      </c>
      <c r="D809">
        <v>24025</v>
      </c>
      <c r="E809" t="s">
        <v>516</v>
      </c>
      <c r="F809" t="s">
        <v>851</v>
      </c>
      <c r="G809" t="s">
        <v>1977</v>
      </c>
      <c r="H809">
        <v>2260004020</v>
      </c>
      <c r="I809" t="s">
        <v>1978</v>
      </c>
      <c r="J809" t="s">
        <v>1943</v>
      </c>
      <c r="K809" t="s">
        <v>1944</v>
      </c>
      <c r="L809" t="s">
        <v>1983</v>
      </c>
      <c r="M809" s="114">
        <v>2.0919177724863399E-2</v>
      </c>
      <c r="N809" s="114">
        <v>6.2367555801756702E-4</v>
      </c>
      <c r="O809" s="114">
        <v>5.5834952741861302E-2</v>
      </c>
    </row>
    <row r="810" spans="1:15" hidden="1" outlineLevel="2" x14ac:dyDescent="0.25">
      <c r="A810">
        <v>2017</v>
      </c>
      <c r="B810">
        <v>7</v>
      </c>
      <c r="C810" t="s">
        <v>859</v>
      </c>
      <c r="D810">
        <v>24025</v>
      </c>
      <c r="E810" t="s">
        <v>516</v>
      </c>
      <c r="F810" t="s">
        <v>851</v>
      </c>
      <c r="G810" t="s">
        <v>1977</v>
      </c>
      <c r="H810">
        <v>2260004021</v>
      </c>
      <c r="I810" t="s">
        <v>1978</v>
      </c>
      <c r="J810" t="s">
        <v>1943</v>
      </c>
      <c r="K810" t="s">
        <v>1944</v>
      </c>
      <c r="L810" t="s">
        <v>1984</v>
      </c>
      <c r="M810" s="114">
        <v>0.11613546410626401</v>
      </c>
      <c r="N810" s="114">
        <v>2.5935667217709098E-3</v>
      </c>
      <c r="O810" s="114">
        <v>0.41326645761728298</v>
      </c>
    </row>
    <row r="811" spans="1:15" hidden="1" outlineLevel="2" x14ac:dyDescent="0.25">
      <c r="A811">
        <v>2017</v>
      </c>
      <c r="B811">
        <v>7</v>
      </c>
      <c r="C811" t="s">
        <v>859</v>
      </c>
      <c r="D811">
        <v>24025</v>
      </c>
      <c r="E811" t="s">
        <v>516</v>
      </c>
      <c r="F811" t="s">
        <v>851</v>
      </c>
      <c r="G811" t="s">
        <v>1977</v>
      </c>
      <c r="H811">
        <v>2260004025</v>
      </c>
      <c r="I811" t="s">
        <v>1978</v>
      </c>
      <c r="J811" t="s">
        <v>1943</v>
      </c>
      <c r="K811" t="s">
        <v>1944</v>
      </c>
      <c r="L811" t="s">
        <v>1985</v>
      </c>
      <c r="M811" s="114">
        <v>3.4279242259799503E-2</v>
      </c>
      <c r="N811" s="114">
        <v>1.3968575512990401E-3</v>
      </c>
      <c r="O811" s="114">
        <v>0.11436309665441501</v>
      </c>
    </row>
    <row r="812" spans="1:15" hidden="1" outlineLevel="2" x14ac:dyDescent="0.25">
      <c r="A812">
        <v>2017</v>
      </c>
      <c r="B812">
        <v>7</v>
      </c>
      <c r="C812" t="s">
        <v>859</v>
      </c>
      <c r="D812">
        <v>24025</v>
      </c>
      <c r="E812" t="s">
        <v>516</v>
      </c>
      <c r="F812" t="s">
        <v>851</v>
      </c>
      <c r="G812" t="s">
        <v>1977</v>
      </c>
      <c r="H812">
        <v>2260004026</v>
      </c>
      <c r="I812" t="s">
        <v>1978</v>
      </c>
      <c r="J812" t="s">
        <v>1943</v>
      </c>
      <c r="K812" t="s">
        <v>1944</v>
      </c>
      <c r="L812" t="s">
        <v>1986</v>
      </c>
      <c r="M812" s="114">
        <v>9.2647913483688199E-2</v>
      </c>
      <c r="N812" s="114">
        <v>3.6373314214870299E-3</v>
      </c>
      <c r="O812" s="114">
        <v>0.360865548253059</v>
      </c>
    </row>
    <row r="813" spans="1:15" hidden="1" outlineLevel="2" x14ac:dyDescent="0.25">
      <c r="A813">
        <v>2017</v>
      </c>
      <c r="B813">
        <v>7</v>
      </c>
      <c r="C813" t="s">
        <v>859</v>
      </c>
      <c r="D813">
        <v>24025</v>
      </c>
      <c r="E813" t="s">
        <v>516</v>
      </c>
      <c r="F813" t="s">
        <v>851</v>
      </c>
      <c r="G813" t="s">
        <v>1977</v>
      </c>
      <c r="H813">
        <v>2260004030</v>
      </c>
      <c r="I813" t="s">
        <v>1978</v>
      </c>
      <c r="J813" t="s">
        <v>1943</v>
      </c>
      <c r="K813" t="s">
        <v>1944</v>
      </c>
      <c r="L813" t="s">
        <v>1987</v>
      </c>
      <c r="M813" s="114">
        <v>2.07222662284039E-2</v>
      </c>
      <c r="N813" s="114">
        <v>8.9293092605657897E-4</v>
      </c>
      <c r="O813" s="114">
        <v>7.8071624040603596E-2</v>
      </c>
    </row>
    <row r="814" spans="1:15" hidden="1" outlineLevel="2" x14ac:dyDescent="0.25">
      <c r="A814">
        <v>2017</v>
      </c>
      <c r="B814">
        <v>7</v>
      </c>
      <c r="C814" t="s">
        <v>859</v>
      </c>
      <c r="D814">
        <v>24025</v>
      </c>
      <c r="E814" t="s">
        <v>516</v>
      </c>
      <c r="F814" t="s">
        <v>851</v>
      </c>
      <c r="G814" t="s">
        <v>1977</v>
      </c>
      <c r="H814">
        <v>2260004031</v>
      </c>
      <c r="I814" t="s">
        <v>1978</v>
      </c>
      <c r="J814" t="s">
        <v>1943</v>
      </c>
      <c r="K814" t="s">
        <v>1944</v>
      </c>
      <c r="L814" t="s">
        <v>1945</v>
      </c>
      <c r="M814" s="114">
        <v>9.2601259795628693E-2</v>
      </c>
      <c r="N814" s="114">
        <v>3.3720966312102999E-3</v>
      </c>
      <c r="O814" s="114">
        <v>0.40212462097406398</v>
      </c>
    </row>
    <row r="815" spans="1:15" hidden="1" outlineLevel="2" x14ac:dyDescent="0.25">
      <c r="A815">
        <v>2017</v>
      </c>
      <c r="B815">
        <v>7</v>
      </c>
      <c r="C815" t="s">
        <v>859</v>
      </c>
      <c r="D815">
        <v>24025</v>
      </c>
      <c r="E815" t="s">
        <v>516</v>
      </c>
      <c r="F815" t="s">
        <v>851</v>
      </c>
      <c r="G815" t="s">
        <v>1977</v>
      </c>
      <c r="H815">
        <v>2260004035</v>
      </c>
      <c r="I815" t="s">
        <v>1978</v>
      </c>
      <c r="J815" t="s">
        <v>1943</v>
      </c>
      <c r="K815" t="s">
        <v>1944</v>
      </c>
      <c r="L815" t="s">
        <v>1988</v>
      </c>
      <c r="M815" s="114">
        <v>1.2478640928748101E-3</v>
      </c>
      <c r="N815" s="114">
        <v>0</v>
      </c>
      <c r="O815" s="114">
        <v>0</v>
      </c>
    </row>
    <row r="816" spans="1:15" hidden="1" outlineLevel="2" x14ac:dyDescent="0.25">
      <c r="A816">
        <v>2017</v>
      </c>
      <c r="B816">
        <v>7</v>
      </c>
      <c r="C816" t="s">
        <v>859</v>
      </c>
      <c r="D816">
        <v>24025</v>
      </c>
      <c r="E816" t="s">
        <v>516</v>
      </c>
      <c r="F816" t="s">
        <v>851</v>
      </c>
      <c r="G816" t="s">
        <v>1977</v>
      </c>
      <c r="H816">
        <v>2260004036</v>
      </c>
      <c r="I816" t="s">
        <v>1978</v>
      </c>
      <c r="J816" t="s">
        <v>1943</v>
      </c>
      <c r="K816" t="s">
        <v>1944</v>
      </c>
      <c r="L816" t="s">
        <v>1946</v>
      </c>
      <c r="M816" s="114">
        <v>2.1880145050090499E-4</v>
      </c>
      <c r="N816" s="114">
        <v>0</v>
      </c>
      <c r="O816" s="114">
        <v>0</v>
      </c>
    </row>
    <row r="817" spans="1:15" hidden="1" outlineLevel="2" x14ac:dyDescent="0.25">
      <c r="A817">
        <v>2017</v>
      </c>
      <c r="B817">
        <v>7</v>
      </c>
      <c r="C817" t="s">
        <v>859</v>
      </c>
      <c r="D817">
        <v>24025</v>
      </c>
      <c r="E817" t="s">
        <v>516</v>
      </c>
      <c r="F817" t="s">
        <v>851</v>
      </c>
      <c r="G817" t="s">
        <v>1977</v>
      </c>
      <c r="H817">
        <v>2260004071</v>
      </c>
      <c r="I817" t="s">
        <v>1978</v>
      </c>
      <c r="J817" t="s">
        <v>1943</v>
      </c>
      <c r="K817" t="s">
        <v>1944</v>
      </c>
      <c r="L817" t="s">
        <v>1950</v>
      </c>
      <c r="M817" s="114">
        <v>3.4479478307203299E-5</v>
      </c>
      <c r="N817" s="114">
        <v>1.8154586314267401E-6</v>
      </c>
      <c r="O817" s="114">
        <v>1.6640629110042899E-4</v>
      </c>
    </row>
    <row r="818" spans="1:15" hidden="1" outlineLevel="2" x14ac:dyDescent="0.25">
      <c r="A818">
        <v>2017</v>
      </c>
      <c r="B818">
        <v>7</v>
      </c>
      <c r="C818" t="s">
        <v>859</v>
      </c>
      <c r="D818">
        <v>24025</v>
      </c>
      <c r="E818" t="s">
        <v>516</v>
      </c>
      <c r="F818" t="s">
        <v>851</v>
      </c>
      <c r="G818" t="s">
        <v>1977</v>
      </c>
      <c r="H818">
        <v>2260005035</v>
      </c>
      <c r="I818" t="s">
        <v>1978</v>
      </c>
      <c r="J818" t="s">
        <v>1952</v>
      </c>
      <c r="K818" t="s">
        <v>1953</v>
      </c>
      <c r="L818" t="s">
        <v>1958</v>
      </c>
      <c r="M818" s="114">
        <v>5.9756077000372402E-5</v>
      </c>
      <c r="N818" s="114">
        <v>3.1110225222619201E-6</v>
      </c>
      <c r="O818" s="114">
        <v>2.4762507018749602E-4</v>
      </c>
    </row>
    <row r="819" spans="1:15" hidden="1" outlineLevel="2" x14ac:dyDescent="0.25">
      <c r="A819">
        <v>2017</v>
      </c>
      <c r="B819">
        <v>7</v>
      </c>
      <c r="C819" t="s">
        <v>859</v>
      </c>
      <c r="D819">
        <v>24025</v>
      </c>
      <c r="E819" t="s">
        <v>516</v>
      </c>
      <c r="F819" t="s">
        <v>851</v>
      </c>
      <c r="G819" t="s">
        <v>1977</v>
      </c>
      <c r="H819">
        <v>2260006005</v>
      </c>
      <c r="I819" t="s">
        <v>1978</v>
      </c>
      <c r="J819" t="s">
        <v>1963</v>
      </c>
      <c r="K819" t="s">
        <v>1964</v>
      </c>
      <c r="L819" t="s">
        <v>1274</v>
      </c>
      <c r="M819" s="114">
        <v>1.53049617894396E-3</v>
      </c>
      <c r="N819" s="114">
        <v>5.8504273511061897E-5</v>
      </c>
      <c r="O819" s="114">
        <v>5.3756092675030197E-3</v>
      </c>
    </row>
    <row r="820" spans="1:15" hidden="1" outlineLevel="2" x14ac:dyDescent="0.25">
      <c r="A820">
        <v>2017</v>
      </c>
      <c r="B820">
        <v>7</v>
      </c>
      <c r="C820" t="s">
        <v>859</v>
      </c>
      <c r="D820">
        <v>24025</v>
      </c>
      <c r="E820" t="s">
        <v>516</v>
      </c>
      <c r="F820" t="s">
        <v>851</v>
      </c>
      <c r="G820" t="s">
        <v>1977</v>
      </c>
      <c r="H820">
        <v>2260006010</v>
      </c>
      <c r="I820" t="s">
        <v>1978</v>
      </c>
      <c r="J820" t="s">
        <v>1963</v>
      </c>
      <c r="K820" t="s">
        <v>1964</v>
      </c>
      <c r="L820" t="s">
        <v>1965</v>
      </c>
      <c r="M820" s="114">
        <v>1.07847988091976E-2</v>
      </c>
      <c r="N820" s="114">
        <v>3.9871362241683501E-4</v>
      </c>
      <c r="O820" s="114">
        <v>3.49015239626169E-2</v>
      </c>
    </row>
    <row r="821" spans="1:15" hidden="1" outlineLevel="2" x14ac:dyDescent="0.25">
      <c r="A821">
        <v>2017</v>
      </c>
      <c r="B821">
        <v>7</v>
      </c>
      <c r="C821" t="s">
        <v>859</v>
      </c>
      <c r="D821">
        <v>24025</v>
      </c>
      <c r="E821" t="s">
        <v>516</v>
      </c>
      <c r="F821" t="s">
        <v>851</v>
      </c>
      <c r="G821" t="s">
        <v>1977</v>
      </c>
      <c r="H821">
        <v>2260006015</v>
      </c>
      <c r="I821" t="s">
        <v>1978</v>
      </c>
      <c r="J821" t="s">
        <v>1963</v>
      </c>
      <c r="K821" t="s">
        <v>1964</v>
      </c>
      <c r="L821" t="s">
        <v>1966</v>
      </c>
      <c r="M821" s="114">
        <v>3.62916700545612E-6</v>
      </c>
      <c r="N821" s="114">
        <v>1.3698135781225999E-7</v>
      </c>
      <c r="O821" s="114">
        <v>1.33742082653043E-5</v>
      </c>
    </row>
    <row r="822" spans="1:15" hidden="1" outlineLevel="2" x14ac:dyDescent="0.25">
      <c r="A822">
        <v>2017</v>
      </c>
      <c r="B822">
        <v>7</v>
      </c>
      <c r="C822" t="s">
        <v>859</v>
      </c>
      <c r="D822">
        <v>24025</v>
      </c>
      <c r="E822" t="s">
        <v>516</v>
      </c>
      <c r="F822" t="s">
        <v>851</v>
      </c>
      <c r="G822" t="s">
        <v>1977</v>
      </c>
      <c r="H822">
        <v>2260006035</v>
      </c>
      <c r="I822" t="s">
        <v>1978</v>
      </c>
      <c r="J822" t="s">
        <v>1963</v>
      </c>
      <c r="K822" t="s">
        <v>1964</v>
      </c>
      <c r="L822" t="s">
        <v>1969</v>
      </c>
      <c r="M822" s="114">
        <v>6.6245862157421302E-5</v>
      </c>
      <c r="N822" s="114">
        <v>2.3893896070603702E-6</v>
      </c>
      <c r="O822" s="114">
        <v>2.3328793031396301E-4</v>
      </c>
    </row>
    <row r="823" spans="1:15" hidden="1" outlineLevel="2" x14ac:dyDescent="0.25">
      <c r="A823">
        <v>2017</v>
      </c>
      <c r="B823">
        <v>7</v>
      </c>
      <c r="C823" t="s">
        <v>859</v>
      </c>
      <c r="D823">
        <v>24025</v>
      </c>
      <c r="E823" t="s">
        <v>516</v>
      </c>
      <c r="F823" t="s">
        <v>851</v>
      </c>
      <c r="G823" t="s">
        <v>1977</v>
      </c>
      <c r="H823">
        <v>2260007005</v>
      </c>
      <c r="I823" t="s">
        <v>1978</v>
      </c>
      <c r="J823" t="s">
        <v>1970</v>
      </c>
      <c r="K823" t="s">
        <v>697</v>
      </c>
      <c r="L823" t="s">
        <v>1989</v>
      </c>
      <c r="M823" s="114">
        <v>1.56177659226842E-3</v>
      </c>
      <c r="N823" s="114">
        <v>3.4911390230263398E-5</v>
      </c>
      <c r="O823" s="114">
        <v>6.0769510455429597E-3</v>
      </c>
    </row>
    <row r="824" spans="1:15" hidden="1" outlineLevel="2" x14ac:dyDescent="0.25">
      <c r="A824">
        <v>2017</v>
      </c>
      <c r="B824">
        <v>7</v>
      </c>
      <c r="C824" t="s">
        <v>859</v>
      </c>
      <c r="D824">
        <v>24025</v>
      </c>
      <c r="E824" t="s">
        <v>516</v>
      </c>
      <c r="F824" t="s">
        <v>851</v>
      </c>
      <c r="G824" t="s">
        <v>1977</v>
      </c>
      <c r="H824">
        <v>2265001010</v>
      </c>
      <c r="I824" t="s">
        <v>1990</v>
      </c>
      <c r="J824" t="s">
        <v>1917</v>
      </c>
      <c r="K824" t="s">
        <v>695</v>
      </c>
      <c r="L824" t="s">
        <v>1979</v>
      </c>
      <c r="M824" s="114">
        <v>9.4493629330827406E-3</v>
      </c>
      <c r="N824" s="114">
        <v>1.3753219973295901E-3</v>
      </c>
      <c r="O824" s="114">
        <v>8.6782608181238202E-2</v>
      </c>
    </row>
    <row r="825" spans="1:15" hidden="1" outlineLevel="2" x14ac:dyDescent="0.25">
      <c r="A825">
        <v>2017</v>
      </c>
      <c r="B825">
        <v>7</v>
      </c>
      <c r="C825" t="s">
        <v>859</v>
      </c>
      <c r="D825">
        <v>24025</v>
      </c>
      <c r="E825" t="s">
        <v>516</v>
      </c>
      <c r="F825" t="s">
        <v>851</v>
      </c>
      <c r="G825" t="s">
        <v>1977</v>
      </c>
      <c r="H825">
        <v>2265001030</v>
      </c>
      <c r="I825" t="s">
        <v>1990</v>
      </c>
      <c r="J825" t="s">
        <v>1917</v>
      </c>
      <c r="K825" t="s">
        <v>695</v>
      </c>
      <c r="L825" t="s">
        <v>1980</v>
      </c>
      <c r="M825" s="114">
        <v>9.6929729334078701E-2</v>
      </c>
      <c r="N825" s="114">
        <v>1.0086136404424901E-2</v>
      </c>
      <c r="O825" s="114">
        <v>1.0049090981483499</v>
      </c>
    </row>
    <row r="826" spans="1:15" hidden="1" outlineLevel="2" x14ac:dyDescent="0.25">
      <c r="A826">
        <v>2017</v>
      </c>
      <c r="B826">
        <v>7</v>
      </c>
      <c r="C826" t="s">
        <v>859</v>
      </c>
      <c r="D826">
        <v>24025</v>
      </c>
      <c r="E826" t="s">
        <v>516</v>
      </c>
      <c r="F826" t="s">
        <v>851</v>
      </c>
      <c r="G826" t="s">
        <v>1977</v>
      </c>
      <c r="H826">
        <v>2265001050</v>
      </c>
      <c r="I826" t="s">
        <v>1990</v>
      </c>
      <c r="J826" t="s">
        <v>1917</v>
      </c>
      <c r="K826" t="s">
        <v>695</v>
      </c>
      <c r="L826" t="s">
        <v>1991</v>
      </c>
      <c r="M826" s="114">
        <v>1.99444416953156E-2</v>
      </c>
      <c r="N826" s="114">
        <v>6.5760624129325203E-3</v>
      </c>
      <c r="O826" s="114">
        <v>0.99294406175613403</v>
      </c>
    </row>
    <row r="827" spans="1:15" hidden="1" outlineLevel="2" x14ac:dyDescent="0.25">
      <c r="A827">
        <v>2017</v>
      </c>
      <c r="B827">
        <v>7</v>
      </c>
      <c r="C827" t="s">
        <v>859</v>
      </c>
      <c r="D827">
        <v>24025</v>
      </c>
      <c r="E827" t="s">
        <v>516</v>
      </c>
      <c r="F827" t="s">
        <v>851</v>
      </c>
      <c r="G827" t="s">
        <v>1977</v>
      </c>
      <c r="H827">
        <v>2265001060</v>
      </c>
      <c r="I827" t="s">
        <v>1990</v>
      </c>
      <c r="J827" t="s">
        <v>1917</v>
      </c>
      <c r="K827" t="s">
        <v>695</v>
      </c>
      <c r="L827" t="s">
        <v>1918</v>
      </c>
      <c r="M827" s="114">
        <v>8.7379586548195203E-3</v>
      </c>
      <c r="N827" s="114">
        <v>2.76141427457333E-3</v>
      </c>
      <c r="O827" s="114">
        <v>0.25190449506044399</v>
      </c>
    </row>
    <row r="828" spans="1:15" hidden="1" outlineLevel="2" x14ac:dyDescent="0.25">
      <c r="A828">
        <v>2017</v>
      </c>
      <c r="B828">
        <v>7</v>
      </c>
      <c r="C828" t="s">
        <v>859</v>
      </c>
      <c r="D828">
        <v>24025</v>
      </c>
      <c r="E828" t="s">
        <v>516</v>
      </c>
      <c r="F828" t="s">
        <v>851</v>
      </c>
      <c r="G828" t="s">
        <v>1977</v>
      </c>
      <c r="H828">
        <v>2265002003</v>
      </c>
      <c r="I828" t="s">
        <v>1990</v>
      </c>
      <c r="J828" t="s">
        <v>1919</v>
      </c>
      <c r="K828" t="s">
        <v>1920</v>
      </c>
      <c r="L828" t="s">
        <v>1921</v>
      </c>
      <c r="M828" s="114">
        <v>3.4987333737035399E-4</v>
      </c>
      <c r="N828" s="114">
        <v>1.60925013915403E-4</v>
      </c>
      <c r="O828" s="114">
        <v>1.7319868085905899E-2</v>
      </c>
    </row>
    <row r="829" spans="1:15" hidden="1" outlineLevel="2" x14ac:dyDescent="0.25">
      <c r="A829">
        <v>2017</v>
      </c>
      <c r="B829">
        <v>7</v>
      </c>
      <c r="C829" t="s">
        <v>859</v>
      </c>
      <c r="D829">
        <v>24025</v>
      </c>
      <c r="E829" t="s">
        <v>516</v>
      </c>
      <c r="F829" t="s">
        <v>851</v>
      </c>
      <c r="G829" t="s">
        <v>1977</v>
      </c>
      <c r="H829">
        <v>2265002006</v>
      </c>
      <c r="I829" t="s">
        <v>1990</v>
      </c>
      <c r="J829" t="s">
        <v>1919</v>
      </c>
      <c r="K829" t="s">
        <v>1920</v>
      </c>
      <c r="L829" t="s">
        <v>1922</v>
      </c>
      <c r="M829" s="114">
        <v>3.28005010352683E-6</v>
      </c>
      <c r="N829" s="114">
        <v>1.0096396465542099E-6</v>
      </c>
      <c r="O829" s="114">
        <v>1.53779059473891E-4</v>
      </c>
    </row>
    <row r="830" spans="1:15" hidden="1" outlineLevel="2" x14ac:dyDescent="0.25">
      <c r="A830">
        <v>2017</v>
      </c>
      <c r="B830">
        <v>7</v>
      </c>
      <c r="C830" t="s">
        <v>859</v>
      </c>
      <c r="D830">
        <v>24025</v>
      </c>
      <c r="E830" t="s">
        <v>516</v>
      </c>
      <c r="F830" t="s">
        <v>851</v>
      </c>
      <c r="G830" t="s">
        <v>1977</v>
      </c>
      <c r="H830">
        <v>2265002009</v>
      </c>
      <c r="I830" t="s">
        <v>1990</v>
      </c>
      <c r="J830" t="s">
        <v>1919</v>
      </c>
      <c r="K830" t="s">
        <v>1920</v>
      </c>
      <c r="L830" t="s">
        <v>1923</v>
      </c>
      <c r="M830" s="114">
        <v>8.7510337982621401E-4</v>
      </c>
      <c r="N830" s="114">
        <v>2.51770226896042E-4</v>
      </c>
      <c r="O830" s="114">
        <v>2.9954427387565399E-2</v>
      </c>
    </row>
    <row r="831" spans="1:15" hidden="1" outlineLevel="2" x14ac:dyDescent="0.25">
      <c r="A831">
        <v>2017</v>
      </c>
      <c r="B831">
        <v>7</v>
      </c>
      <c r="C831" t="s">
        <v>859</v>
      </c>
      <c r="D831">
        <v>24025</v>
      </c>
      <c r="E831" t="s">
        <v>516</v>
      </c>
      <c r="F831" t="s">
        <v>851</v>
      </c>
      <c r="G831" t="s">
        <v>1977</v>
      </c>
      <c r="H831">
        <v>2265002015</v>
      </c>
      <c r="I831" t="s">
        <v>1990</v>
      </c>
      <c r="J831" t="s">
        <v>1919</v>
      </c>
      <c r="K831" t="s">
        <v>1920</v>
      </c>
      <c r="L831" t="s">
        <v>1924</v>
      </c>
      <c r="M831" s="114">
        <v>5.9752711111826795E-4</v>
      </c>
      <c r="N831" s="114">
        <v>2.4129700977937299E-4</v>
      </c>
      <c r="O831" s="114">
        <v>3.1070922501385202E-2</v>
      </c>
    </row>
    <row r="832" spans="1:15" hidden="1" outlineLevel="2" x14ac:dyDescent="0.25">
      <c r="A832">
        <v>2017</v>
      </c>
      <c r="B832">
        <v>7</v>
      </c>
      <c r="C832" t="s">
        <v>859</v>
      </c>
      <c r="D832">
        <v>24025</v>
      </c>
      <c r="E832" t="s">
        <v>516</v>
      </c>
      <c r="F832" t="s">
        <v>851</v>
      </c>
      <c r="G832" t="s">
        <v>1977</v>
      </c>
      <c r="H832">
        <v>2265002021</v>
      </c>
      <c r="I832" t="s">
        <v>1990</v>
      </c>
      <c r="J832" t="s">
        <v>1919</v>
      </c>
      <c r="K832" t="s">
        <v>1920</v>
      </c>
      <c r="L832" t="s">
        <v>1926</v>
      </c>
      <c r="M832" s="114">
        <v>1.59185270194939E-3</v>
      </c>
      <c r="N832" s="114">
        <v>5.1124049059581001E-4</v>
      </c>
      <c r="O832" s="114">
        <v>6.5932835452258601E-2</v>
      </c>
    </row>
    <row r="833" spans="1:15" hidden="1" outlineLevel="2" x14ac:dyDescent="0.25">
      <c r="A833">
        <v>2017</v>
      </c>
      <c r="B833">
        <v>7</v>
      </c>
      <c r="C833" t="s">
        <v>859</v>
      </c>
      <c r="D833">
        <v>24025</v>
      </c>
      <c r="E833" t="s">
        <v>516</v>
      </c>
      <c r="F833" t="s">
        <v>851</v>
      </c>
      <c r="G833" t="s">
        <v>1977</v>
      </c>
      <c r="H833">
        <v>2265002024</v>
      </c>
      <c r="I833" t="s">
        <v>1990</v>
      </c>
      <c r="J833" t="s">
        <v>1919</v>
      </c>
      <c r="K833" t="s">
        <v>1920</v>
      </c>
      <c r="L833" t="s">
        <v>1927</v>
      </c>
      <c r="M833" s="114">
        <v>6.2802790012028698E-4</v>
      </c>
      <c r="N833" s="114">
        <v>2.0450084412004799E-4</v>
      </c>
      <c r="O833" s="114">
        <v>2.8171205427497601E-2</v>
      </c>
    </row>
    <row r="834" spans="1:15" hidden="1" outlineLevel="2" x14ac:dyDescent="0.25">
      <c r="A834">
        <v>2017</v>
      </c>
      <c r="B834">
        <v>7</v>
      </c>
      <c r="C834" t="s">
        <v>859</v>
      </c>
      <c r="D834">
        <v>24025</v>
      </c>
      <c r="E834" t="s">
        <v>516</v>
      </c>
      <c r="F834" t="s">
        <v>851</v>
      </c>
      <c r="G834" t="s">
        <v>1977</v>
      </c>
      <c r="H834">
        <v>2265002027</v>
      </c>
      <c r="I834" t="s">
        <v>1990</v>
      </c>
      <c r="J834" t="s">
        <v>1919</v>
      </c>
      <c r="K834" t="s">
        <v>1920</v>
      </c>
      <c r="L834" t="s">
        <v>1928</v>
      </c>
      <c r="M834" s="114">
        <v>3.1606011091866997E-5</v>
      </c>
      <c r="N834" s="114">
        <v>1.05588653696032E-5</v>
      </c>
      <c r="O834" s="114">
        <v>1.37874137726612E-3</v>
      </c>
    </row>
    <row r="835" spans="1:15" hidden="1" outlineLevel="2" x14ac:dyDescent="0.25">
      <c r="A835">
        <v>2017</v>
      </c>
      <c r="B835">
        <v>7</v>
      </c>
      <c r="C835" t="s">
        <v>859</v>
      </c>
      <c r="D835">
        <v>24025</v>
      </c>
      <c r="E835" t="s">
        <v>516</v>
      </c>
      <c r="F835" t="s">
        <v>851</v>
      </c>
      <c r="G835" t="s">
        <v>1977</v>
      </c>
      <c r="H835">
        <v>2265002030</v>
      </c>
      <c r="I835" t="s">
        <v>1990</v>
      </c>
      <c r="J835" t="s">
        <v>1919</v>
      </c>
      <c r="K835" t="s">
        <v>1920</v>
      </c>
      <c r="L835" t="s">
        <v>1929</v>
      </c>
      <c r="M835" s="114">
        <v>1.1342042923843101E-3</v>
      </c>
      <c r="N835" s="114">
        <v>5.0985005509573999E-4</v>
      </c>
      <c r="O835" s="114">
        <v>5.0723175518214703E-2</v>
      </c>
    </row>
    <row r="836" spans="1:15" hidden="1" outlineLevel="2" x14ac:dyDescent="0.25">
      <c r="A836">
        <v>2017</v>
      </c>
      <c r="B836">
        <v>7</v>
      </c>
      <c r="C836" t="s">
        <v>859</v>
      </c>
      <c r="D836">
        <v>24025</v>
      </c>
      <c r="E836" t="s">
        <v>516</v>
      </c>
      <c r="F836" t="s">
        <v>851</v>
      </c>
      <c r="G836" t="s">
        <v>1977</v>
      </c>
      <c r="H836">
        <v>2265002033</v>
      </c>
      <c r="I836" t="s">
        <v>1990</v>
      </c>
      <c r="J836" t="s">
        <v>1919</v>
      </c>
      <c r="K836" t="s">
        <v>1920</v>
      </c>
      <c r="L836" t="s">
        <v>1930</v>
      </c>
      <c r="M836" s="114">
        <v>6.1511624767263096E-4</v>
      </c>
      <c r="N836" s="114">
        <v>3.98821233829949E-4</v>
      </c>
      <c r="O836" s="114">
        <v>1.6282072290778202E-2</v>
      </c>
    </row>
    <row r="837" spans="1:15" hidden="1" outlineLevel="2" x14ac:dyDescent="0.25">
      <c r="A837">
        <v>2017</v>
      </c>
      <c r="B837">
        <v>7</v>
      </c>
      <c r="C837" t="s">
        <v>859</v>
      </c>
      <c r="D837">
        <v>24025</v>
      </c>
      <c r="E837" t="s">
        <v>516</v>
      </c>
      <c r="F837" t="s">
        <v>851</v>
      </c>
      <c r="G837" t="s">
        <v>1977</v>
      </c>
      <c r="H837">
        <v>2265002039</v>
      </c>
      <c r="I837" t="s">
        <v>1990</v>
      </c>
      <c r="J837" t="s">
        <v>1919</v>
      </c>
      <c r="K837" t="s">
        <v>1920</v>
      </c>
      <c r="L837" t="s">
        <v>1932</v>
      </c>
      <c r="M837" s="114">
        <v>2.4297980929759398E-3</v>
      </c>
      <c r="N837" s="114">
        <v>8.8964373571798205E-4</v>
      </c>
      <c r="O837" s="114">
        <v>0.126218676567078</v>
      </c>
    </row>
    <row r="838" spans="1:15" hidden="1" outlineLevel="2" x14ac:dyDescent="0.25">
      <c r="A838">
        <v>2017</v>
      </c>
      <c r="B838">
        <v>7</v>
      </c>
      <c r="C838" t="s">
        <v>859</v>
      </c>
      <c r="D838">
        <v>24025</v>
      </c>
      <c r="E838" t="s">
        <v>516</v>
      </c>
      <c r="F838" t="s">
        <v>851</v>
      </c>
      <c r="G838" t="s">
        <v>1977</v>
      </c>
      <c r="H838">
        <v>2265002042</v>
      </c>
      <c r="I838" t="s">
        <v>1990</v>
      </c>
      <c r="J838" t="s">
        <v>1919</v>
      </c>
      <c r="K838" t="s">
        <v>1920</v>
      </c>
      <c r="L838" t="s">
        <v>1933</v>
      </c>
      <c r="M838" s="114">
        <v>1.92066754419784E-3</v>
      </c>
      <c r="N838" s="114">
        <v>4.6120803744997802E-4</v>
      </c>
      <c r="O838" s="114">
        <v>5.8900067582726499E-2</v>
      </c>
    </row>
    <row r="839" spans="1:15" hidden="1" outlineLevel="2" x14ac:dyDescent="0.25">
      <c r="A839">
        <v>2017</v>
      </c>
      <c r="B839">
        <v>7</v>
      </c>
      <c r="C839" t="s">
        <v>859</v>
      </c>
      <c r="D839">
        <v>24025</v>
      </c>
      <c r="E839" t="s">
        <v>516</v>
      </c>
      <c r="F839" t="s">
        <v>851</v>
      </c>
      <c r="G839" t="s">
        <v>1977</v>
      </c>
      <c r="H839">
        <v>2265002045</v>
      </c>
      <c r="I839" t="s">
        <v>1990</v>
      </c>
      <c r="J839" t="s">
        <v>1919</v>
      </c>
      <c r="K839" t="s">
        <v>1920</v>
      </c>
      <c r="L839" t="s">
        <v>1282</v>
      </c>
      <c r="M839" s="114">
        <v>9.9156433741143205E-5</v>
      </c>
      <c r="N839" s="114">
        <v>1.4446550630964301E-4</v>
      </c>
      <c r="O839" s="114">
        <v>2.7146866195835199E-3</v>
      </c>
    </row>
    <row r="840" spans="1:15" hidden="1" outlineLevel="2" x14ac:dyDescent="0.25">
      <c r="A840">
        <v>2017</v>
      </c>
      <c r="B840">
        <v>7</v>
      </c>
      <c r="C840" t="s">
        <v>859</v>
      </c>
      <c r="D840">
        <v>24025</v>
      </c>
      <c r="E840" t="s">
        <v>516</v>
      </c>
      <c r="F840" t="s">
        <v>851</v>
      </c>
      <c r="G840" t="s">
        <v>1977</v>
      </c>
      <c r="H840">
        <v>2265002054</v>
      </c>
      <c r="I840" t="s">
        <v>1990</v>
      </c>
      <c r="J840" t="s">
        <v>1919</v>
      </c>
      <c r="K840" t="s">
        <v>1920</v>
      </c>
      <c r="L840" t="s">
        <v>1935</v>
      </c>
      <c r="M840" s="114">
        <v>1.70038334147193E-4</v>
      </c>
      <c r="N840" s="114">
        <v>7.2640096732357105E-5</v>
      </c>
      <c r="O840" s="114">
        <v>7.7932938002049897E-3</v>
      </c>
    </row>
    <row r="841" spans="1:15" hidden="1" outlineLevel="2" x14ac:dyDescent="0.25">
      <c r="A841">
        <v>2017</v>
      </c>
      <c r="B841">
        <v>7</v>
      </c>
      <c r="C841" t="s">
        <v>859</v>
      </c>
      <c r="D841">
        <v>24025</v>
      </c>
      <c r="E841" t="s">
        <v>516</v>
      </c>
      <c r="F841" t="s">
        <v>851</v>
      </c>
      <c r="G841" t="s">
        <v>1977</v>
      </c>
      <c r="H841">
        <v>2265002057</v>
      </c>
      <c r="I841" t="s">
        <v>1990</v>
      </c>
      <c r="J841" t="s">
        <v>1919</v>
      </c>
      <c r="K841" t="s">
        <v>1920</v>
      </c>
      <c r="L841" t="s">
        <v>1936</v>
      </c>
      <c r="M841" s="114">
        <v>7.1207104071380201E-5</v>
      </c>
      <c r="N841" s="114">
        <v>1.2624743612832401E-4</v>
      </c>
      <c r="O841" s="114">
        <v>1.8862634606193801E-3</v>
      </c>
    </row>
    <row r="842" spans="1:15" hidden="1" outlineLevel="2" x14ac:dyDescent="0.25">
      <c r="A842">
        <v>2017</v>
      </c>
      <c r="B842">
        <v>7</v>
      </c>
      <c r="C842" t="s">
        <v>859</v>
      </c>
      <c r="D842">
        <v>24025</v>
      </c>
      <c r="E842" t="s">
        <v>516</v>
      </c>
      <c r="F842" t="s">
        <v>851</v>
      </c>
      <c r="G842" t="s">
        <v>1977</v>
      </c>
      <c r="H842">
        <v>2265002060</v>
      </c>
      <c r="I842" t="s">
        <v>1990</v>
      </c>
      <c r="J842" t="s">
        <v>1919</v>
      </c>
      <c r="K842" t="s">
        <v>1920</v>
      </c>
      <c r="L842" t="s">
        <v>1283</v>
      </c>
      <c r="M842" s="114">
        <v>6.2168663475858894E-5</v>
      </c>
      <c r="N842" s="114">
        <v>1.4219685181160501E-4</v>
      </c>
      <c r="O842" s="114">
        <v>1.7867335118353399E-3</v>
      </c>
    </row>
    <row r="843" spans="1:15" hidden="1" outlineLevel="2" x14ac:dyDescent="0.25">
      <c r="A843">
        <v>2017</v>
      </c>
      <c r="B843">
        <v>7</v>
      </c>
      <c r="C843" t="s">
        <v>859</v>
      </c>
      <c r="D843">
        <v>24025</v>
      </c>
      <c r="E843" t="s">
        <v>516</v>
      </c>
      <c r="F843" t="s">
        <v>851</v>
      </c>
      <c r="G843" t="s">
        <v>1977</v>
      </c>
      <c r="H843">
        <v>2265002066</v>
      </c>
      <c r="I843" t="s">
        <v>1990</v>
      </c>
      <c r="J843" t="s">
        <v>1919</v>
      </c>
      <c r="K843" t="s">
        <v>1920</v>
      </c>
      <c r="L843" t="s">
        <v>1278</v>
      </c>
      <c r="M843" s="114">
        <v>7.6869941857893298E-4</v>
      </c>
      <c r="N843" s="114">
        <v>2.8351354194455802E-4</v>
      </c>
      <c r="O843" s="114">
        <v>4.2439549230039099E-2</v>
      </c>
    </row>
    <row r="844" spans="1:15" hidden="1" outlineLevel="2" x14ac:dyDescent="0.25">
      <c r="A844">
        <v>2017</v>
      </c>
      <c r="B844">
        <v>7</v>
      </c>
      <c r="C844" t="s">
        <v>859</v>
      </c>
      <c r="D844">
        <v>24025</v>
      </c>
      <c r="E844" t="s">
        <v>516</v>
      </c>
      <c r="F844" t="s">
        <v>851</v>
      </c>
      <c r="G844" t="s">
        <v>1977</v>
      </c>
      <c r="H844">
        <v>2265002072</v>
      </c>
      <c r="I844" t="s">
        <v>1990</v>
      </c>
      <c r="J844" t="s">
        <v>1919</v>
      </c>
      <c r="K844" t="s">
        <v>1920</v>
      </c>
      <c r="L844" t="s">
        <v>1279</v>
      </c>
      <c r="M844" s="114">
        <v>5.6848558347155599E-4</v>
      </c>
      <c r="N844" s="114">
        <v>5.9126374253537495E-4</v>
      </c>
      <c r="O844" s="114">
        <v>2.1134397946298102E-2</v>
      </c>
    </row>
    <row r="845" spans="1:15" hidden="1" outlineLevel="2" x14ac:dyDescent="0.25">
      <c r="A845">
        <v>2017</v>
      </c>
      <c r="B845">
        <v>7</v>
      </c>
      <c r="C845" t="s">
        <v>859</v>
      </c>
      <c r="D845">
        <v>24025</v>
      </c>
      <c r="E845" t="s">
        <v>516</v>
      </c>
      <c r="F845" t="s">
        <v>851</v>
      </c>
      <c r="G845" t="s">
        <v>1977</v>
      </c>
      <c r="H845">
        <v>2265002078</v>
      </c>
      <c r="I845" t="s">
        <v>1990</v>
      </c>
      <c r="J845" t="s">
        <v>1919</v>
      </c>
      <c r="K845" t="s">
        <v>1920</v>
      </c>
      <c r="L845" t="s">
        <v>1939</v>
      </c>
      <c r="M845" s="114">
        <v>3.5188496241289602E-4</v>
      </c>
      <c r="N845" s="114">
        <v>9.4158996944315704E-5</v>
      </c>
      <c r="O845" s="114">
        <v>1.0279792360961401E-2</v>
      </c>
    </row>
    <row r="846" spans="1:15" hidden="1" outlineLevel="2" x14ac:dyDescent="0.25">
      <c r="A846">
        <v>2017</v>
      </c>
      <c r="B846">
        <v>7</v>
      </c>
      <c r="C846" t="s">
        <v>859</v>
      </c>
      <c r="D846">
        <v>24025</v>
      </c>
      <c r="E846" t="s">
        <v>516</v>
      </c>
      <c r="F846" t="s">
        <v>851</v>
      </c>
      <c r="G846" t="s">
        <v>1977</v>
      </c>
      <c r="H846">
        <v>2265002081</v>
      </c>
      <c r="I846" t="s">
        <v>1990</v>
      </c>
      <c r="J846" t="s">
        <v>1919</v>
      </c>
      <c r="K846" t="s">
        <v>1920</v>
      </c>
      <c r="L846" t="s">
        <v>1940</v>
      </c>
      <c r="M846" s="114">
        <v>1.7704287024322701E-4</v>
      </c>
      <c r="N846" s="114">
        <v>2.8614901020773697E-4</v>
      </c>
      <c r="O846" s="114">
        <v>4.1181325796060299E-3</v>
      </c>
    </row>
    <row r="847" spans="1:15" hidden="1" outlineLevel="2" x14ac:dyDescent="0.25">
      <c r="A847">
        <v>2017</v>
      </c>
      <c r="B847">
        <v>7</v>
      </c>
      <c r="C847" t="s">
        <v>859</v>
      </c>
      <c r="D847">
        <v>24025</v>
      </c>
      <c r="E847" t="s">
        <v>516</v>
      </c>
      <c r="F847" t="s">
        <v>851</v>
      </c>
      <c r="G847" t="s">
        <v>1977</v>
      </c>
      <c r="H847">
        <v>2265003010</v>
      </c>
      <c r="I847" t="s">
        <v>1990</v>
      </c>
      <c r="J847" t="s">
        <v>1941</v>
      </c>
      <c r="K847" t="s">
        <v>696</v>
      </c>
      <c r="L847" t="s">
        <v>1277</v>
      </c>
      <c r="M847" s="114">
        <v>1.2040244147328799E-3</v>
      </c>
      <c r="N847" s="114">
        <v>1.29285498405807E-3</v>
      </c>
      <c r="O847" s="114">
        <v>4.1692287661135197E-2</v>
      </c>
    </row>
    <row r="848" spans="1:15" hidden="1" outlineLevel="2" x14ac:dyDescent="0.25">
      <c r="A848">
        <v>2017</v>
      </c>
      <c r="B848">
        <v>7</v>
      </c>
      <c r="C848" t="s">
        <v>859</v>
      </c>
      <c r="D848">
        <v>24025</v>
      </c>
      <c r="E848" t="s">
        <v>516</v>
      </c>
      <c r="F848" t="s">
        <v>851</v>
      </c>
      <c r="G848" t="s">
        <v>1977</v>
      </c>
      <c r="H848">
        <v>2265003020</v>
      </c>
      <c r="I848" t="s">
        <v>1990</v>
      </c>
      <c r="J848" t="s">
        <v>1941</v>
      </c>
      <c r="K848" t="s">
        <v>696</v>
      </c>
      <c r="L848" t="s">
        <v>1275</v>
      </c>
      <c r="M848" s="114">
        <v>8.7701786060279097E-4</v>
      </c>
      <c r="N848" s="114">
        <v>2.1302951499819799E-3</v>
      </c>
      <c r="O848" s="114">
        <v>2.5704645086079801E-2</v>
      </c>
    </row>
    <row r="849" spans="1:15" hidden="1" outlineLevel="2" x14ac:dyDescent="0.25">
      <c r="A849">
        <v>2017</v>
      </c>
      <c r="B849">
        <v>7</v>
      </c>
      <c r="C849" t="s">
        <v>859</v>
      </c>
      <c r="D849">
        <v>24025</v>
      </c>
      <c r="E849" t="s">
        <v>516</v>
      </c>
      <c r="F849" t="s">
        <v>851</v>
      </c>
      <c r="G849" t="s">
        <v>1977</v>
      </c>
      <c r="H849">
        <v>2265003030</v>
      </c>
      <c r="I849" t="s">
        <v>1990</v>
      </c>
      <c r="J849" t="s">
        <v>1941</v>
      </c>
      <c r="K849" t="s">
        <v>696</v>
      </c>
      <c r="L849" t="s">
        <v>1273</v>
      </c>
      <c r="M849" s="114">
        <v>7.2254806136129402E-4</v>
      </c>
      <c r="N849" s="114">
        <v>4.3210473813814999E-4</v>
      </c>
      <c r="O849" s="114">
        <v>3.1050460413098301E-2</v>
      </c>
    </row>
    <row r="850" spans="1:15" hidden="1" outlineLevel="2" x14ac:dyDescent="0.25">
      <c r="A850">
        <v>2017</v>
      </c>
      <c r="B850">
        <v>7</v>
      </c>
      <c r="C850" t="s">
        <v>859</v>
      </c>
      <c r="D850">
        <v>24025</v>
      </c>
      <c r="E850" t="s">
        <v>516</v>
      </c>
      <c r="F850" t="s">
        <v>851</v>
      </c>
      <c r="G850" t="s">
        <v>1977</v>
      </c>
      <c r="H850">
        <v>2265003040</v>
      </c>
      <c r="I850" t="s">
        <v>1990</v>
      </c>
      <c r="J850" t="s">
        <v>1941</v>
      </c>
      <c r="K850" t="s">
        <v>696</v>
      </c>
      <c r="L850" t="s">
        <v>1276</v>
      </c>
      <c r="M850" s="114">
        <v>3.0127654198466298E-3</v>
      </c>
      <c r="N850" s="114">
        <v>8.8022642012219898E-4</v>
      </c>
      <c r="O850" s="114">
        <v>9.6176657825708403E-2</v>
      </c>
    </row>
    <row r="851" spans="1:15" hidden="1" outlineLevel="2" x14ac:dyDescent="0.25">
      <c r="A851">
        <v>2017</v>
      </c>
      <c r="B851">
        <v>7</v>
      </c>
      <c r="C851" t="s">
        <v>859</v>
      </c>
      <c r="D851">
        <v>24025</v>
      </c>
      <c r="E851" t="s">
        <v>516</v>
      </c>
      <c r="F851" t="s">
        <v>851</v>
      </c>
      <c r="G851" t="s">
        <v>1977</v>
      </c>
      <c r="H851">
        <v>2265003050</v>
      </c>
      <c r="I851" t="s">
        <v>1990</v>
      </c>
      <c r="J851" t="s">
        <v>1941</v>
      </c>
      <c r="K851" t="s">
        <v>696</v>
      </c>
      <c r="L851" t="s">
        <v>1280</v>
      </c>
      <c r="M851" s="114">
        <v>7.7805973752731502E-5</v>
      </c>
      <c r="N851" s="114">
        <v>7.1137636950879796E-5</v>
      </c>
      <c r="O851" s="114">
        <v>3.1062526395544401E-3</v>
      </c>
    </row>
    <row r="852" spans="1:15" hidden="1" outlineLevel="2" x14ac:dyDescent="0.25">
      <c r="A852">
        <v>2017</v>
      </c>
      <c r="B852">
        <v>7</v>
      </c>
      <c r="C852" t="s">
        <v>859</v>
      </c>
      <c r="D852">
        <v>24025</v>
      </c>
      <c r="E852" t="s">
        <v>516</v>
      </c>
      <c r="F852" t="s">
        <v>851</v>
      </c>
      <c r="G852" t="s">
        <v>1977</v>
      </c>
      <c r="H852">
        <v>2265003060</v>
      </c>
      <c r="I852" t="s">
        <v>1990</v>
      </c>
      <c r="J852" t="s">
        <v>1941</v>
      </c>
      <c r="K852" t="s">
        <v>696</v>
      </c>
      <c r="L852" t="s">
        <v>1942</v>
      </c>
      <c r="M852" s="114">
        <v>1.01478364257446E-4</v>
      </c>
      <c r="N852" s="114">
        <v>3.3278177397733102E-5</v>
      </c>
      <c r="O852" s="114">
        <v>5.2125896327197604E-3</v>
      </c>
    </row>
    <row r="853" spans="1:15" hidden="1" outlineLevel="2" x14ac:dyDescent="0.25">
      <c r="A853">
        <v>2017</v>
      </c>
      <c r="B853">
        <v>7</v>
      </c>
      <c r="C853" t="s">
        <v>859</v>
      </c>
      <c r="D853">
        <v>24025</v>
      </c>
      <c r="E853" t="s">
        <v>516</v>
      </c>
      <c r="F853" t="s">
        <v>851</v>
      </c>
      <c r="G853" t="s">
        <v>1977</v>
      </c>
      <c r="H853">
        <v>2265003070</v>
      </c>
      <c r="I853" t="s">
        <v>1990</v>
      </c>
      <c r="J853" t="s">
        <v>1941</v>
      </c>
      <c r="K853" t="s">
        <v>696</v>
      </c>
      <c r="L853" t="s">
        <v>1272</v>
      </c>
      <c r="M853" s="114">
        <v>5.8647044667736702E-5</v>
      </c>
      <c r="N853" s="114">
        <v>1.5741026072646499E-4</v>
      </c>
      <c r="O853" s="114">
        <v>1.78044699714519E-3</v>
      </c>
    </row>
    <row r="854" spans="1:15" hidden="1" outlineLevel="2" x14ac:dyDescent="0.25">
      <c r="A854">
        <v>2017</v>
      </c>
      <c r="B854">
        <v>7</v>
      </c>
      <c r="C854" t="s">
        <v>859</v>
      </c>
      <c r="D854">
        <v>24025</v>
      </c>
      <c r="E854" t="s">
        <v>516</v>
      </c>
      <c r="F854" t="s">
        <v>851</v>
      </c>
      <c r="G854" t="s">
        <v>1977</v>
      </c>
      <c r="H854">
        <v>2265004010</v>
      </c>
      <c r="I854" t="s">
        <v>1990</v>
      </c>
      <c r="J854" t="s">
        <v>1943</v>
      </c>
      <c r="K854" t="s">
        <v>1944</v>
      </c>
      <c r="L854" t="s">
        <v>1992</v>
      </c>
      <c r="M854" s="114">
        <v>8.1981046838222896E-2</v>
      </c>
      <c r="N854" s="114">
        <v>1.0105797555297599E-2</v>
      </c>
      <c r="O854" s="114">
        <v>0.96303614974021901</v>
      </c>
    </row>
    <row r="855" spans="1:15" hidden="1" outlineLevel="2" x14ac:dyDescent="0.25">
      <c r="A855">
        <v>2017</v>
      </c>
      <c r="B855">
        <v>7</v>
      </c>
      <c r="C855" t="s">
        <v>859</v>
      </c>
      <c r="D855">
        <v>24025</v>
      </c>
      <c r="E855" t="s">
        <v>516</v>
      </c>
      <c r="F855" t="s">
        <v>851</v>
      </c>
      <c r="G855" t="s">
        <v>1977</v>
      </c>
      <c r="H855">
        <v>2265004011</v>
      </c>
      <c r="I855" t="s">
        <v>1990</v>
      </c>
      <c r="J855" t="s">
        <v>1943</v>
      </c>
      <c r="K855" t="s">
        <v>1944</v>
      </c>
      <c r="L855" t="s">
        <v>1993</v>
      </c>
      <c r="M855" s="114">
        <v>4.7738599807416897E-2</v>
      </c>
      <c r="N855" s="114">
        <v>8.0011805985122902E-3</v>
      </c>
      <c r="O855" s="114">
        <v>0.77746655046939805</v>
      </c>
    </row>
    <row r="856" spans="1:15" hidden="1" outlineLevel="2" x14ac:dyDescent="0.25">
      <c r="A856">
        <v>2017</v>
      </c>
      <c r="B856">
        <v>7</v>
      </c>
      <c r="C856" t="s">
        <v>859</v>
      </c>
      <c r="D856">
        <v>24025</v>
      </c>
      <c r="E856" t="s">
        <v>516</v>
      </c>
      <c r="F856" t="s">
        <v>851</v>
      </c>
      <c r="G856" t="s">
        <v>1977</v>
      </c>
      <c r="H856">
        <v>2265004015</v>
      </c>
      <c r="I856" t="s">
        <v>1990</v>
      </c>
      <c r="J856" t="s">
        <v>1943</v>
      </c>
      <c r="K856" t="s">
        <v>1944</v>
      </c>
      <c r="L856" t="s">
        <v>1981</v>
      </c>
      <c r="M856" s="114">
        <v>7.3520649020792899E-3</v>
      </c>
      <c r="N856" s="114">
        <v>8.6913799168541995E-4</v>
      </c>
      <c r="O856" s="114">
        <v>8.2828935235738796E-2</v>
      </c>
    </row>
    <row r="857" spans="1:15" hidden="1" outlineLevel="2" x14ac:dyDescent="0.25">
      <c r="A857">
        <v>2017</v>
      </c>
      <c r="B857">
        <v>7</v>
      </c>
      <c r="C857" t="s">
        <v>859</v>
      </c>
      <c r="D857">
        <v>24025</v>
      </c>
      <c r="E857" t="s">
        <v>516</v>
      </c>
      <c r="F857" t="s">
        <v>851</v>
      </c>
      <c r="G857" t="s">
        <v>1977</v>
      </c>
      <c r="H857">
        <v>2265004016</v>
      </c>
      <c r="I857" t="s">
        <v>1990</v>
      </c>
      <c r="J857" t="s">
        <v>1943</v>
      </c>
      <c r="K857" t="s">
        <v>1944</v>
      </c>
      <c r="L857" t="s">
        <v>1982</v>
      </c>
      <c r="M857" s="114">
        <v>3.3258573799685102E-2</v>
      </c>
      <c r="N857" s="114">
        <v>4.7915928298607503E-3</v>
      </c>
      <c r="O857" s="114">
        <v>0.46381007879972502</v>
      </c>
    </row>
    <row r="858" spans="1:15" hidden="1" outlineLevel="2" x14ac:dyDescent="0.25">
      <c r="A858">
        <v>2017</v>
      </c>
      <c r="B858">
        <v>7</v>
      </c>
      <c r="C858" t="s">
        <v>859</v>
      </c>
      <c r="D858">
        <v>24025</v>
      </c>
      <c r="E858" t="s">
        <v>516</v>
      </c>
      <c r="F858" t="s">
        <v>851</v>
      </c>
      <c r="G858" t="s">
        <v>1977</v>
      </c>
      <c r="H858">
        <v>2265004025</v>
      </c>
      <c r="I858" t="s">
        <v>1990</v>
      </c>
      <c r="J858" t="s">
        <v>1943</v>
      </c>
      <c r="K858" t="s">
        <v>1944</v>
      </c>
      <c r="L858" t="s">
        <v>1985</v>
      </c>
      <c r="M858" s="114">
        <v>5.2713079344357495E-4</v>
      </c>
      <c r="N858" s="114">
        <v>5.3283521992852898E-5</v>
      </c>
      <c r="O858" s="114">
        <v>5.1603314932435803E-3</v>
      </c>
    </row>
    <row r="859" spans="1:15" hidden="1" outlineLevel="2" x14ac:dyDescent="0.25">
      <c r="A859">
        <v>2017</v>
      </c>
      <c r="B859">
        <v>7</v>
      </c>
      <c r="C859" t="s">
        <v>859</v>
      </c>
      <c r="D859">
        <v>24025</v>
      </c>
      <c r="E859" t="s">
        <v>516</v>
      </c>
      <c r="F859" t="s">
        <v>851</v>
      </c>
      <c r="G859" t="s">
        <v>1977</v>
      </c>
      <c r="H859">
        <v>2265004026</v>
      </c>
      <c r="I859" t="s">
        <v>1990</v>
      </c>
      <c r="J859" t="s">
        <v>1943</v>
      </c>
      <c r="K859" t="s">
        <v>1944</v>
      </c>
      <c r="L859" t="s">
        <v>1986</v>
      </c>
      <c r="M859" s="114">
        <v>1.2833435346237801E-3</v>
      </c>
      <c r="N859" s="114">
        <v>1.8379721586825299E-4</v>
      </c>
      <c r="O859" s="114">
        <v>2.2507186979055401E-2</v>
      </c>
    </row>
    <row r="860" spans="1:15" hidden="1" outlineLevel="2" x14ac:dyDescent="0.25">
      <c r="A860">
        <v>2017</v>
      </c>
      <c r="B860">
        <v>7</v>
      </c>
      <c r="C860" t="s">
        <v>859</v>
      </c>
      <c r="D860">
        <v>24025</v>
      </c>
      <c r="E860" t="s">
        <v>516</v>
      </c>
      <c r="F860" t="s">
        <v>851</v>
      </c>
      <c r="G860" t="s">
        <v>1977</v>
      </c>
      <c r="H860">
        <v>2265004030</v>
      </c>
      <c r="I860" t="s">
        <v>1990</v>
      </c>
      <c r="J860" t="s">
        <v>1943</v>
      </c>
      <c r="K860" t="s">
        <v>1944</v>
      </c>
      <c r="L860" t="s">
        <v>1987</v>
      </c>
      <c r="M860" s="114">
        <v>6.6858026366389801E-4</v>
      </c>
      <c r="N860" s="114">
        <v>1.0160522651858599E-4</v>
      </c>
      <c r="O860" s="114">
        <v>9.8428628407418693E-3</v>
      </c>
    </row>
    <row r="861" spans="1:15" hidden="1" outlineLevel="2" x14ac:dyDescent="0.25">
      <c r="A861">
        <v>2017</v>
      </c>
      <c r="B861">
        <v>7</v>
      </c>
      <c r="C861" t="s">
        <v>859</v>
      </c>
      <c r="D861">
        <v>24025</v>
      </c>
      <c r="E861" t="s">
        <v>516</v>
      </c>
      <c r="F861" t="s">
        <v>851</v>
      </c>
      <c r="G861" t="s">
        <v>1977</v>
      </c>
      <c r="H861">
        <v>2265004031</v>
      </c>
      <c r="I861" t="s">
        <v>1990</v>
      </c>
      <c r="J861" t="s">
        <v>1943</v>
      </c>
      <c r="K861" t="s">
        <v>1944</v>
      </c>
      <c r="L861" t="s">
        <v>1945</v>
      </c>
      <c r="M861" s="114">
        <v>3.01757153383733E-2</v>
      </c>
      <c r="N861" s="114">
        <v>8.4691005758941208E-3</v>
      </c>
      <c r="O861" s="114">
        <v>0.97257767617702495</v>
      </c>
    </row>
    <row r="862" spans="1:15" hidden="1" outlineLevel="2" x14ac:dyDescent="0.25">
      <c r="A862">
        <v>2017</v>
      </c>
      <c r="B862">
        <v>7</v>
      </c>
      <c r="C862" t="s">
        <v>859</v>
      </c>
      <c r="D862">
        <v>24025</v>
      </c>
      <c r="E862" t="s">
        <v>516</v>
      </c>
      <c r="F862" t="s">
        <v>851</v>
      </c>
      <c r="G862" t="s">
        <v>1977</v>
      </c>
      <c r="H862">
        <v>2265004035</v>
      </c>
      <c r="I862" t="s">
        <v>1990</v>
      </c>
      <c r="J862" t="s">
        <v>1943</v>
      </c>
      <c r="K862" t="s">
        <v>1944</v>
      </c>
      <c r="L862" t="s">
        <v>1988</v>
      </c>
      <c r="M862" s="114">
        <v>2.9049256554571899E-3</v>
      </c>
      <c r="N862" s="114">
        <v>0</v>
      </c>
      <c r="O862" s="114">
        <v>0</v>
      </c>
    </row>
    <row r="863" spans="1:15" hidden="1" outlineLevel="2" x14ac:dyDescent="0.25">
      <c r="A863">
        <v>2017</v>
      </c>
      <c r="B863">
        <v>7</v>
      </c>
      <c r="C863" t="s">
        <v>859</v>
      </c>
      <c r="D863">
        <v>24025</v>
      </c>
      <c r="E863" t="s">
        <v>516</v>
      </c>
      <c r="F863" t="s">
        <v>851</v>
      </c>
      <c r="G863" t="s">
        <v>1977</v>
      </c>
      <c r="H863">
        <v>2265004036</v>
      </c>
      <c r="I863" t="s">
        <v>1990</v>
      </c>
      <c r="J863" t="s">
        <v>1943</v>
      </c>
      <c r="K863" t="s">
        <v>1944</v>
      </c>
      <c r="L863" t="s">
        <v>1946</v>
      </c>
      <c r="M863" s="114">
        <v>5.1920732403232305E-4</v>
      </c>
      <c r="N863" s="114">
        <v>0</v>
      </c>
      <c r="O863" s="114">
        <v>0</v>
      </c>
    </row>
    <row r="864" spans="1:15" hidden="1" outlineLevel="2" x14ac:dyDescent="0.25">
      <c r="A864">
        <v>2017</v>
      </c>
      <c r="B864">
        <v>7</v>
      </c>
      <c r="C864" t="s">
        <v>859</v>
      </c>
      <c r="D864">
        <v>24025</v>
      </c>
      <c r="E864" t="s">
        <v>516</v>
      </c>
      <c r="F864" t="s">
        <v>851</v>
      </c>
      <c r="G864" t="s">
        <v>1977</v>
      </c>
      <c r="H864">
        <v>2265004040</v>
      </c>
      <c r="I864" t="s">
        <v>1990</v>
      </c>
      <c r="J864" t="s">
        <v>1943</v>
      </c>
      <c r="K864" t="s">
        <v>1944</v>
      </c>
      <c r="L864" t="s">
        <v>1994</v>
      </c>
      <c r="M864" s="114">
        <v>1.0483408660945799E-2</v>
      </c>
      <c r="N864" s="114">
        <v>2.10811896249652E-3</v>
      </c>
      <c r="O864" s="114">
        <v>0.29821200668811798</v>
      </c>
    </row>
    <row r="865" spans="1:15" hidden="1" outlineLevel="2" x14ac:dyDescent="0.25">
      <c r="A865">
        <v>2017</v>
      </c>
      <c r="B865">
        <v>7</v>
      </c>
      <c r="C865" t="s">
        <v>859</v>
      </c>
      <c r="D865">
        <v>24025</v>
      </c>
      <c r="E865" t="s">
        <v>516</v>
      </c>
      <c r="F865" t="s">
        <v>851</v>
      </c>
      <c r="G865" t="s">
        <v>1977</v>
      </c>
      <c r="H865">
        <v>2265004041</v>
      </c>
      <c r="I865" t="s">
        <v>1990</v>
      </c>
      <c r="J865" t="s">
        <v>1943</v>
      </c>
      <c r="K865" t="s">
        <v>1944</v>
      </c>
      <c r="L865" t="s">
        <v>1995</v>
      </c>
      <c r="M865" s="114">
        <v>3.30676933981522E-3</v>
      </c>
      <c r="N865" s="114">
        <v>1.00056586961728E-3</v>
      </c>
      <c r="O865" s="114">
        <v>0.15610636025667199</v>
      </c>
    </row>
    <row r="866" spans="1:15" hidden="1" outlineLevel="2" x14ac:dyDescent="0.25">
      <c r="A866">
        <v>2017</v>
      </c>
      <c r="B866">
        <v>7</v>
      </c>
      <c r="C866" t="s">
        <v>859</v>
      </c>
      <c r="D866">
        <v>24025</v>
      </c>
      <c r="E866" t="s">
        <v>516</v>
      </c>
      <c r="F866" t="s">
        <v>851</v>
      </c>
      <c r="G866" t="s">
        <v>1977</v>
      </c>
      <c r="H866">
        <v>2265004046</v>
      </c>
      <c r="I866" t="s">
        <v>1990</v>
      </c>
      <c r="J866" t="s">
        <v>1943</v>
      </c>
      <c r="K866" t="s">
        <v>1944</v>
      </c>
      <c r="L866" t="s">
        <v>1947</v>
      </c>
      <c r="M866" s="114">
        <v>4.9503471246907802E-3</v>
      </c>
      <c r="N866" s="114">
        <v>1.5529044321738201E-3</v>
      </c>
      <c r="O866" s="114">
        <v>0.18494509160518599</v>
      </c>
    </row>
    <row r="867" spans="1:15" hidden="1" outlineLevel="2" x14ac:dyDescent="0.25">
      <c r="A867">
        <v>2017</v>
      </c>
      <c r="B867">
        <v>7</v>
      </c>
      <c r="C867" t="s">
        <v>859</v>
      </c>
      <c r="D867">
        <v>24025</v>
      </c>
      <c r="E867" t="s">
        <v>516</v>
      </c>
      <c r="F867" t="s">
        <v>851</v>
      </c>
      <c r="G867" t="s">
        <v>1977</v>
      </c>
      <c r="H867">
        <v>2265004051</v>
      </c>
      <c r="I867" t="s">
        <v>1990</v>
      </c>
      <c r="J867" t="s">
        <v>1943</v>
      </c>
      <c r="K867" t="s">
        <v>1944</v>
      </c>
      <c r="L867" t="s">
        <v>1996</v>
      </c>
      <c r="M867" s="114">
        <v>3.8821606196961498E-3</v>
      </c>
      <c r="N867" s="114">
        <v>5.6019419571384798E-4</v>
      </c>
      <c r="O867" s="114">
        <v>5.3717981092631803E-2</v>
      </c>
    </row>
    <row r="868" spans="1:15" hidden="1" outlineLevel="2" x14ac:dyDescent="0.25">
      <c r="A868">
        <v>2017</v>
      </c>
      <c r="B868">
        <v>7</v>
      </c>
      <c r="C868" t="s">
        <v>859</v>
      </c>
      <c r="D868">
        <v>24025</v>
      </c>
      <c r="E868" t="s">
        <v>516</v>
      </c>
      <c r="F868" t="s">
        <v>851</v>
      </c>
      <c r="G868" t="s">
        <v>1977</v>
      </c>
      <c r="H868">
        <v>2265004055</v>
      </c>
      <c r="I868" t="s">
        <v>1990</v>
      </c>
      <c r="J868" t="s">
        <v>1943</v>
      </c>
      <c r="K868" t="s">
        <v>1944</v>
      </c>
      <c r="L868" t="s">
        <v>1997</v>
      </c>
      <c r="M868" s="114">
        <v>0.113614904868882</v>
      </c>
      <c r="N868" s="114">
        <v>2.81913382932544E-2</v>
      </c>
      <c r="O868" s="114">
        <v>3.9953057765960698</v>
      </c>
    </row>
    <row r="869" spans="1:15" hidden="1" outlineLevel="2" x14ac:dyDescent="0.25">
      <c r="A869">
        <v>2017</v>
      </c>
      <c r="B869">
        <v>7</v>
      </c>
      <c r="C869" t="s">
        <v>859</v>
      </c>
      <c r="D869">
        <v>24025</v>
      </c>
      <c r="E869" t="s">
        <v>516</v>
      </c>
      <c r="F869" t="s">
        <v>851</v>
      </c>
      <c r="G869" t="s">
        <v>1977</v>
      </c>
      <c r="H869">
        <v>2265004056</v>
      </c>
      <c r="I869" t="s">
        <v>1990</v>
      </c>
      <c r="J869" t="s">
        <v>1943</v>
      </c>
      <c r="K869" t="s">
        <v>1944</v>
      </c>
      <c r="L869" t="s">
        <v>1948</v>
      </c>
      <c r="M869" s="114">
        <v>4.2869301218161099E-2</v>
      </c>
      <c r="N869" s="114">
        <v>1.3596463948488201E-2</v>
      </c>
      <c r="O869" s="114">
        <v>2.1225253343582202</v>
      </c>
    </row>
    <row r="870" spans="1:15" hidden="1" outlineLevel="2" x14ac:dyDescent="0.25">
      <c r="A870">
        <v>2017</v>
      </c>
      <c r="B870">
        <v>7</v>
      </c>
      <c r="C870" t="s">
        <v>859</v>
      </c>
      <c r="D870">
        <v>24025</v>
      </c>
      <c r="E870" t="s">
        <v>516</v>
      </c>
      <c r="F870" t="s">
        <v>851</v>
      </c>
      <c r="G870" t="s">
        <v>1977</v>
      </c>
      <c r="H870">
        <v>2265004066</v>
      </c>
      <c r="I870" t="s">
        <v>1990</v>
      </c>
      <c r="J870" t="s">
        <v>1943</v>
      </c>
      <c r="K870" t="s">
        <v>1944</v>
      </c>
      <c r="L870" t="s">
        <v>1949</v>
      </c>
      <c r="M870" s="114">
        <v>4.52259148210032E-3</v>
      </c>
      <c r="N870" s="114">
        <v>2.3058967781253198E-3</v>
      </c>
      <c r="O870" s="114">
        <v>0.21973976120352701</v>
      </c>
    </row>
    <row r="871" spans="1:15" hidden="1" outlineLevel="2" x14ac:dyDescent="0.25">
      <c r="A871">
        <v>2017</v>
      </c>
      <c r="B871">
        <v>7</v>
      </c>
      <c r="C871" t="s">
        <v>859</v>
      </c>
      <c r="D871">
        <v>24025</v>
      </c>
      <c r="E871" t="s">
        <v>516</v>
      </c>
      <c r="F871" t="s">
        <v>851</v>
      </c>
      <c r="G871" t="s">
        <v>1977</v>
      </c>
      <c r="H871">
        <v>2265004071</v>
      </c>
      <c r="I871" t="s">
        <v>1990</v>
      </c>
      <c r="J871" t="s">
        <v>1943</v>
      </c>
      <c r="K871" t="s">
        <v>1944</v>
      </c>
      <c r="L871" t="s">
        <v>1950</v>
      </c>
      <c r="M871" s="114">
        <v>0.124948237413975</v>
      </c>
      <c r="N871" s="114">
        <v>4.3601911514997503E-2</v>
      </c>
      <c r="O871" s="114">
        <v>5.8902605772018397</v>
      </c>
    </row>
    <row r="872" spans="1:15" hidden="1" outlineLevel="2" x14ac:dyDescent="0.25">
      <c r="A872">
        <v>2017</v>
      </c>
      <c r="B872">
        <v>7</v>
      </c>
      <c r="C872" t="s">
        <v>859</v>
      </c>
      <c r="D872">
        <v>24025</v>
      </c>
      <c r="E872" t="s">
        <v>516</v>
      </c>
      <c r="F872" t="s">
        <v>851</v>
      </c>
      <c r="G872" t="s">
        <v>1977</v>
      </c>
      <c r="H872">
        <v>2265004075</v>
      </c>
      <c r="I872" t="s">
        <v>1990</v>
      </c>
      <c r="J872" t="s">
        <v>1943</v>
      </c>
      <c r="K872" t="s">
        <v>1944</v>
      </c>
      <c r="L872" t="s">
        <v>1998</v>
      </c>
      <c r="M872" s="114">
        <v>5.4713725866122297E-3</v>
      </c>
      <c r="N872" s="114">
        <v>1.1600171565078201E-3</v>
      </c>
      <c r="O872" s="114">
        <v>0.120299067348242</v>
      </c>
    </row>
    <row r="873" spans="1:15" hidden="1" outlineLevel="2" x14ac:dyDescent="0.25">
      <c r="A873">
        <v>2017</v>
      </c>
      <c r="B873">
        <v>7</v>
      </c>
      <c r="C873" t="s">
        <v>859</v>
      </c>
      <c r="D873">
        <v>24025</v>
      </c>
      <c r="E873" t="s">
        <v>516</v>
      </c>
      <c r="F873" t="s">
        <v>851</v>
      </c>
      <c r="G873" t="s">
        <v>1977</v>
      </c>
      <c r="H873">
        <v>2265004076</v>
      </c>
      <c r="I873" t="s">
        <v>1990</v>
      </c>
      <c r="J873" t="s">
        <v>1943</v>
      </c>
      <c r="K873" t="s">
        <v>1944</v>
      </c>
      <c r="L873" t="s">
        <v>1951</v>
      </c>
      <c r="M873" s="114">
        <v>7.9146228321178604E-3</v>
      </c>
      <c r="N873" s="114">
        <v>1.71664005029015E-3</v>
      </c>
      <c r="O873" s="114">
        <v>0.178231526166201</v>
      </c>
    </row>
    <row r="874" spans="1:15" hidden="1" outlineLevel="2" x14ac:dyDescent="0.25">
      <c r="A874">
        <v>2017</v>
      </c>
      <c r="B874">
        <v>7</v>
      </c>
      <c r="C874" t="s">
        <v>859</v>
      </c>
      <c r="D874">
        <v>24025</v>
      </c>
      <c r="E874" t="s">
        <v>516</v>
      </c>
      <c r="F874" t="s">
        <v>851</v>
      </c>
      <c r="G874" t="s">
        <v>1977</v>
      </c>
      <c r="H874">
        <v>2265005010</v>
      </c>
      <c r="I874" t="s">
        <v>1990</v>
      </c>
      <c r="J874" t="s">
        <v>1952</v>
      </c>
      <c r="K874" t="s">
        <v>1953</v>
      </c>
      <c r="L874" t="s">
        <v>1954</v>
      </c>
      <c r="M874" s="114">
        <v>1.5425292925641499E-5</v>
      </c>
      <c r="N874" s="114">
        <v>5.5656773838563797E-6</v>
      </c>
      <c r="O874" s="114">
        <v>8.6729531176388296E-4</v>
      </c>
    </row>
    <row r="875" spans="1:15" hidden="1" outlineLevel="2" x14ac:dyDescent="0.25">
      <c r="A875">
        <v>2017</v>
      </c>
      <c r="B875">
        <v>7</v>
      </c>
      <c r="C875" t="s">
        <v>859</v>
      </c>
      <c r="D875">
        <v>24025</v>
      </c>
      <c r="E875" t="s">
        <v>516</v>
      </c>
      <c r="F875" t="s">
        <v>851</v>
      </c>
      <c r="G875" t="s">
        <v>1977</v>
      </c>
      <c r="H875">
        <v>2265005015</v>
      </c>
      <c r="I875" t="s">
        <v>1990</v>
      </c>
      <c r="J875" t="s">
        <v>1952</v>
      </c>
      <c r="K875" t="s">
        <v>1953</v>
      </c>
      <c r="L875" t="s">
        <v>1271</v>
      </c>
      <c r="M875" s="114">
        <v>2.0103085315526E-5</v>
      </c>
      <c r="N875" s="114">
        <v>2.4461171051370901E-5</v>
      </c>
      <c r="O875" s="114">
        <v>9.4421562971547203E-4</v>
      </c>
    </row>
    <row r="876" spans="1:15" hidden="1" outlineLevel="2" x14ac:dyDescent="0.25">
      <c r="A876">
        <v>2017</v>
      </c>
      <c r="B876">
        <v>7</v>
      </c>
      <c r="C876" t="s">
        <v>859</v>
      </c>
      <c r="D876">
        <v>24025</v>
      </c>
      <c r="E876" t="s">
        <v>516</v>
      </c>
      <c r="F876" t="s">
        <v>851</v>
      </c>
      <c r="G876" t="s">
        <v>1977</v>
      </c>
      <c r="H876">
        <v>2265005020</v>
      </c>
      <c r="I876" t="s">
        <v>1990</v>
      </c>
      <c r="J876" t="s">
        <v>1952</v>
      </c>
      <c r="K876" t="s">
        <v>1953</v>
      </c>
      <c r="L876" t="s">
        <v>1955</v>
      </c>
      <c r="M876" s="114">
        <v>8.1173225074254697E-7</v>
      </c>
      <c r="N876" s="114">
        <v>1.18467286824853E-6</v>
      </c>
      <c r="O876" s="114">
        <v>1.6314380445692199E-5</v>
      </c>
    </row>
    <row r="877" spans="1:15" hidden="1" outlineLevel="2" x14ac:dyDescent="0.25">
      <c r="A877">
        <v>2017</v>
      </c>
      <c r="B877">
        <v>7</v>
      </c>
      <c r="C877" t="s">
        <v>859</v>
      </c>
      <c r="D877">
        <v>24025</v>
      </c>
      <c r="E877" t="s">
        <v>516</v>
      </c>
      <c r="F877" t="s">
        <v>851</v>
      </c>
      <c r="G877" t="s">
        <v>1977</v>
      </c>
      <c r="H877">
        <v>2265005025</v>
      </c>
      <c r="I877" t="s">
        <v>1990</v>
      </c>
      <c r="J877" t="s">
        <v>1952</v>
      </c>
      <c r="K877" t="s">
        <v>1953</v>
      </c>
      <c r="L877" t="s">
        <v>1956</v>
      </c>
      <c r="M877" s="114">
        <v>8.2878485715198695E-5</v>
      </c>
      <c r="N877" s="114">
        <v>1.06244964626967E-4</v>
      </c>
      <c r="O877" s="114">
        <v>1.4632708334829699E-3</v>
      </c>
    </row>
    <row r="878" spans="1:15" hidden="1" outlineLevel="2" x14ac:dyDescent="0.25">
      <c r="A878">
        <v>2017</v>
      </c>
      <c r="B878">
        <v>7</v>
      </c>
      <c r="C878" t="s">
        <v>859</v>
      </c>
      <c r="D878">
        <v>24025</v>
      </c>
      <c r="E878" t="s">
        <v>516</v>
      </c>
      <c r="F878" t="s">
        <v>851</v>
      </c>
      <c r="G878" t="s">
        <v>1977</v>
      </c>
      <c r="H878">
        <v>2265005030</v>
      </c>
      <c r="I878" t="s">
        <v>1990</v>
      </c>
      <c r="J878" t="s">
        <v>1952</v>
      </c>
      <c r="K878" t="s">
        <v>1953</v>
      </c>
      <c r="L878" t="s">
        <v>1957</v>
      </c>
      <c r="M878" s="114">
        <v>1.43439377140453E-5</v>
      </c>
      <c r="N878" s="114">
        <v>5.1399639460214496E-6</v>
      </c>
      <c r="O878" s="114">
        <v>7.1603701508138296E-4</v>
      </c>
    </row>
    <row r="879" spans="1:15" hidden="1" outlineLevel="2" x14ac:dyDescent="0.25">
      <c r="A879">
        <v>2017</v>
      </c>
      <c r="B879">
        <v>7</v>
      </c>
      <c r="C879" t="s">
        <v>859</v>
      </c>
      <c r="D879">
        <v>24025</v>
      </c>
      <c r="E879" t="s">
        <v>516</v>
      </c>
      <c r="F879" t="s">
        <v>851</v>
      </c>
      <c r="G879" t="s">
        <v>1977</v>
      </c>
      <c r="H879">
        <v>2265005035</v>
      </c>
      <c r="I879" t="s">
        <v>1990</v>
      </c>
      <c r="J879" t="s">
        <v>1952</v>
      </c>
      <c r="K879" t="s">
        <v>1953</v>
      </c>
      <c r="L879" t="s">
        <v>1958</v>
      </c>
      <c r="M879" s="114">
        <v>2.2825206121979101E-4</v>
      </c>
      <c r="N879" s="114">
        <v>1.4363600348588101E-4</v>
      </c>
      <c r="O879" s="114">
        <v>6.6480975365266204E-3</v>
      </c>
    </row>
    <row r="880" spans="1:15" hidden="1" outlineLevel="2" x14ac:dyDescent="0.25">
      <c r="A880">
        <v>2017</v>
      </c>
      <c r="B880">
        <v>7</v>
      </c>
      <c r="C880" t="s">
        <v>859</v>
      </c>
      <c r="D880">
        <v>24025</v>
      </c>
      <c r="E880" t="s">
        <v>516</v>
      </c>
      <c r="F880" t="s">
        <v>851</v>
      </c>
      <c r="G880" t="s">
        <v>1977</v>
      </c>
      <c r="H880">
        <v>2265005040</v>
      </c>
      <c r="I880" t="s">
        <v>1990</v>
      </c>
      <c r="J880" t="s">
        <v>1952</v>
      </c>
      <c r="K880" t="s">
        <v>1953</v>
      </c>
      <c r="L880" t="s">
        <v>1959</v>
      </c>
      <c r="M880" s="114">
        <v>1.0892285353065699E-3</v>
      </c>
      <c r="N880" s="114">
        <v>1.9103866361547299E-4</v>
      </c>
      <c r="O880" s="114">
        <v>2.9968466609716402E-2</v>
      </c>
    </row>
    <row r="881" spans="1:15" hidden="1" outlineLevel="2" x14ac:dyDescent="0.25">
      <c r="A881">
        <v>2017</v>
      </c>
      <c r="B881">
        <v>7</v>
      </c>
      <c r="C881" t="s">
        <v>859</v>
      </c>
      <c r="D881">
        <v>24025</v>
      </c>
      <c r="E881" t="s">
        <v>516</v>
      </c>
      <c r="F881" t="s">
        <v>851</v>
      </c>
      <c r="G881" t="s">
        <v>1977</v>
      </c>
      <c r="H881">
        <v>2265005045</v>
      </c>
      <c r="I881" t="s">
        <v>1990</v>
      </c>
      <c r="J881" t="s">
        <v>1952</v>
      </c>
      <c r="K881" t="s">
        <v>1953</v>
      </c>
      <c r="L881" t="s">
        <v>1960</v>
      </c>
      <c r="M881" s="114">
        <v>1.18677781589582E-4</v>
      </c>
      <c r="N881" s="114">
        <v>1.6825936108944001E-4</v>
      </c>
      <c r="O881" s="114">
        <v>2.31737189460546E-3</v>
      </c>
    </row>
    <row r="882" spans="1:15" hidden="1" outlineLevel="2" x14ac:dyDescent="0.25">
      <c r="A882">
        <v>2017</v>
      </c>
      <c r="B882">
        <v>7</v>
      </c>
      <c r="C882" t="s">
        <v>859</v>
      </c>
      <c r="D882">
        <v>24025</v>
      </c>
      <c r="E882" t="s">
        <v>516</v>
      </c>
      <c r="F882" t="s">
        <v>851</v>
      </c>
      <c r="G882" t="s">
        <v>1977</v>
      </c>
      <c r="H882">
        <v>2265005055</v>
      </c>
      <c r="I882" t="s">
        <v>1990</v>
      </c>
      <c r="J882" t="s">
        <v>1952</v>
      </c>
      <c r="K882" t="s">
        <v>1953</v>
      </c>
      <c r="L882" t="s">
        <v>1961</v>
      </c>
      <c r="M882" s="114">
        <v>1.42581128329766E-4</v>
      </c>
      <c r="N882" s="114">
        <v>1.90947048395174E-4</v>
      </c>
      <c r="O882" s="114">
        <v>3.8448215345852099E-3</v>
      </c>
    </row>
    <row r="883" spans="1:15" hidden="1" outlineLevel="2" x14ac:dyDescent="0.25">
      <c r="A883">
        <v>2017</v>
      </c>
      <c r="B883">
        <v>7</v>
      </c>
      <c r="C883" t="s">
        <v>859</v>
      </c>
      <c r="D883">
        <v>24025</v>
      </c>
      <c r="E883" t="s">
        <v>516</v>
      </c>
      <c r="F883" t="s">
        <v>851</v>
      </c>
      <c r="G883" t="s">
        <v>1977</v>
      </c>
      <c r="H883">
        <v>2265005060</v>
      </c>
      <c r="I883" t="s">
        <v>1990</v>
      </c>
      <c r="J883" t="s">
        <v>1952</v>
      </c>
      <c r="K883" t="s">
        <v>1953</v>
      </c>
      <c r="L883" t="s">
        <v>1962</v>
      </c>
      <c r="M883" s="114">
        <v>1.8875657405326199E-5</v>
      </c>
      <c r="N883" s="114">
        <v>3.5521430618246099E-5</v>
      </c>
      <c r="O883" s="114">
        <v>5.8388970501255201E-4</v>
      </c>
    </row>
    <row r="884" spans="1:15" hidden="1" outlineLevel="2" x14ac:dyDescent="0.25">
      <c r="A884">
        <v>2017</v>
      </c>
      <c r="B884">
        <v>7</v>
      </c>
      <c r="C884" t="s">
        <v>859</v>
      </c>
      <c r="D884">
        <v>24025</v>
      </c>
      <c r="E884" t="s">
        <v>516</v>
      </c>
      <c r="F884" t="s">
        <v>851</v>
      </c>
      <c r="G884" t="s">
        <v>1977</v>
      </c>
      <c r="H884">
        <v>2265006005</v>
      </c>
      <c r="I884" t="s">
        <v>1990</v>
      </c>
      <c r="J884" t="s">
        <v>1963</v>
      </c>
      <c r="K884" t="s">
        <v>1964</v>
      </c>
      <c r="L884" t="s">
        <v>1274</v>
      </c>
      <c r="M884" s="114">
        <v>3.9539845100080101E-2</v>
      </c>
      <c r="N884" s="114">
        <v>1.03499719407409E-2</v>
      </c>
      <c r="O884" s="114">
        <v>1.35193747282028</v>
      </c>
    </row>
    <row r="885" spans="1:15" hidden="1" outlineLevel="2" x14ac:dyDescent="0.25">
      <c r="A885">
        <v>2017</v>
      </c>
      <c r="B885">
        <v>7</v>
      </c>
      <c r="C885" t="s">
        <v>859</v>
      </c>
      <c r="D885">
        <v>24025</v>
      </c>
      <c r="E885" t="s">
        <v>516</v>
      </c>
      <c r="F885" t="s">
        <v>851</v>
      </c>
      <c r="G885" t="s">
        <v>1977</v>
      </c>
      <c r="H885">
        <v>2265006010</v>
      </c>
      <c r="I885" t="s">
        <v>1990</v>
      </c>
      <c r="J885" t="s">
        <v>1963</v>
      </c>
      <c r="K885" t="s">
        <v>1964</v>
      </c>
      <c r="L885" t="s">
        <v>1965</v>
      </c>
      <c r="M885" s="114">
        <v>8.5279912964324502E-3</v>
      </c>
      <c r="N885" s="114">
        <v>2.6957296649925402E-3</v>
      </c>
      <c r="O885" s="114">
        <v>0.265095043927431</v>
      </c>
    </row>
    <row r="886" spans="1:15" hidden="1" outlineLevel="2" x14ac:dyDescent="0.25">
      <c r="A886">
        <v>2017</v>
      </c>
      <c r="B886">
        <v>7</v>
      </c>
      <c r="C886" t="s">
        <v>859</v>
      </c>
      <c r="D886">
        <v>24025</v>
      </c>
      <c r="E886" t="s">
        <v>516</v>
      </c>
      <c r="F886" t="s">
        <v>851</v>
      </c>
      <c r="G886" t="s">
        <v>1977</v>
      </c>
      <c r="H886">
        <v>2265006015</v>
      </c>
      <c r="I886" t="s">
        <v>1990</v>
      </c>
      <c r="J886" t="s">
        <v>1963</v>
      </c>
      <c r="K886" t="s">
        <v>1964</v>
      </c>
      <c r="L886" t="s">
        <v>1966</v>
      </c>
      <c r="M886" s="114">
        <v>3.50480917609275E-3</v>
      </c>
      <c r="N886" s="114">
        <v>1.3392658729571799E-3</v>
      </c>
      <c r="O886" s="114">
        <v>0.12654083035886299</v>
      </c>
    </row>
    <row r="887" spans="1:15" hidden="1" outlineLevel="2" x14ac:dyDescent="0.25">
      <c r="A887">
        <v>2017</v>
      </c>
      <c r="B887">
        <v>7</v>
      </c>
      <c r="C887" t="s">
        <v>859</v>
      </c>
      <c r="D887">
        <v>24025</v>
      </c>
      <c r="E887" t="s">
        <v>516</v>
      </c>
      <c r="F887" t="s">
        <v>851</v>
      </c>
      <c r="G887" t="s">
        <v>1977</v>
      </c>
      <c r="H887">
        <v>2265006025</v>
      </c>
      <c r="I887" t="s">
        <v>1990</v>
      </c>
      <c r="J887" t="s">
        <v>1963</v>
      </c>
      <c r="K887" t="s">
        <v>1964</v>
      </c>
      <c r="L887" t="s">
        <v>1967</v>
      </c>
      <c r="M887" s="114">
        <v>7.9684493780405301E-3</v>
      </c>
      <c r="N887" s="114">
        <v>2.7267615660093699E-3</v>
      </c>
      <c r="O887" s="114">
        <v>0.34726974368095398</v>
      </c>
    </row>
    <row r="888" spans="1:15" hidden="1" outlineLevel="2" x14ac:dyDescent="0.25">
      <c r="A888">
        <v>2017</v>
      </c>
      <c r="B888">
        <v>7</v>
      </c>
      <c r="C888" t="s">
        <v>859</v>
      </c>
      <c r="D888">
        <v>24025</v>
      </c>
      <c r="E888" t="s">
        <v>516</v>
      </c>
      <c r="F888" t="s">
        <v>851</v>
      </c>
      <c r="G888" t="s">
        <v>1977</v>
      </c>
      <c r="H888">
        <v>2265006030</v>
      </c>
      <c r="I888" t="s">
        <v>1990</v>
      </c>
      <c r="J888" t="s">
        <v>1963</v>
      </c>
      <c r="K888" t="s">
        <v>1964</v>
      </c>
      <c r="L888" t="s">
        <v>1968</v>
      </c>
      <c r="M888" s="114">
        <v>1.6511282938921599E-2</v>
      </c>
      <c r="N888" s="114">
        <v>4.1242696461267804E-3</v>
      </c>
      <c r="O888" s="114">
        <v>0.53319092094898202</v>
      </c>
    </row>
    <row r="889" spans="1:15" hidden="1" outlineLevel="2" x14ac:dyDescent="0.25">
      <c r="A889">
        <v>2017</v>
      </c>
      <c r="B889">
        <v>7</v>
      </c>
      <c r="C889" t="s">
        <v>859</v>
      </c>
      <c r="D889">
        <v>24025</v>
      </c>
      <c r="E889" t="s">
        <v>516</v>
      </c>
      <c r="F889" t="s">
        <v>851</v>
      </c>
      <c r="G889" t="s">
        <v>1977</v>
      </c>
      <c r="H889">
        <v>2265006035</v>
      </c>
      <c r="I889" t="s">
        <v>1990</v>
      </c>
      <c r="J889" t="s">
        <v>1963</v>
      </c>
      <c r="K889" t="s">
        <v>1964</v>
      </c>
      <c r="L889" t="s">
        <v>1969</v>
      </c>
      <c r="M889" s="114">
        <v>5.7415181587927599E-4</v>
      </c>
      <c r="N889" s="114">
        <v>1.9155603149556601E-4</v>
      </c>
      <c r="O889" s="114">
        <v>2.71572079509497E-2</v>
      </c>
    </row>
    <row r="890" spans="1:15" hidden="1" outlineLevel="2" x14ac:dyDescent="0.25">
      <c r="A890">
        <v>2017</v>
      </c>
      <c r="B890">
        <v>7</v>
      </c>
      <c r="C890" t="s">
        <v>859</v>
      </c>
      <c r="D890">
        <v>24025</v>
      </c>
      <c r="E890" t="s">
        <v>516</v>
      </c>
      <c r="F890" t="s">
        <v>851</v>
      </c>
      <c r="G890" t="s">
        <v>1977</v>
      </c>
      <c r="H890">
        <v>2265007010</v>
      </c>
      <c r="I890" t="s">
        <v>1990</v>
      </c>
      <c r="J890" t="s">
        <v>1970</v>
      </c>
      <c r="K890" t="s">
        <v>697</v>
      </c>
      <c r="L890" t="s">
        <v>1999</v>
      </c>
      <c r="M890" s="114">
        <v>3.8363627496096299E-4</v>
      </c>
      <c r="N890" s="114">
        <v>1.11532925075153E-4</v>
      </c>
      <c r="O890" s="114">
        <v>1.09030019957572E-2</v>
      </c>
    </row>
    <row r="891" spans="1:15" hidden="1" outlineLevel="2" x14ac:dyDescent="0.25">
      <c r="A891">
        <v>2017</v>
      </c>
      <c r="B891">
        <v>7</v>
      </c>
      <c r="C891" t="s">
        <v>859</v>
      </c>
      <c r="D891">
        <v>24025</v>
      </c>
      <c r="E891" t="s">
        <v>516</v>
      </c>
      <c r="F891" t="s">
        <v>851</v>
      </c>
      <c r="G891" t="s">
        <v>1977</v>
      </c>
      <c r="H891">
        <v>2265007015</v>
      </c>
      <c r="I891" t="s">
        <v>1990</v>
      </c>
      <c r="J891" t="s">
        <v>1970</v>
      </c>
      <c r="K891" t="s">
        <v>697</v>
      </c>
      <c r="L891" t="s">
        <v>1971</v>
      </c>
      <c r="M891" s="114">
        <v>2.3987607455922001E-6</v>
      </c>
      <c r="N891" s="114">
        <v>7.0400555784999597E-7</v>
      </c>
      <c r="O891" s="114">
        <v>7.9341657510667601E-5</v>
      </c>
    </row>
    <row r="892" spans="1:15" hidden="1" outlineLevel="2" x14ac:dyDescent="0.25">
      <c r="A892">
        <v>2017</v>
      </c>
      <c r="B892">
        <v>7</v>
      </c>
      <c r="C892" t="s">
        <v>859</v>
      </c>
      <c r="D892">
        <v>24025</v>
      </c>
      <c r="E892" t="s">
        <v>516</v>
      </c>
      <c r="F892" t="s">
        <v>851</v>
      </c>
      <c r="G892" t="s">
        <v>1977</v>
      </c>
      <c r="H892">
        <v>2265010010</v>
      </c>
      <c r="I892" t="s">
        <v>1990</v>
      </c>
      <c r="J892" t="s">
        <v>1941</v>
      </c>
      <c r="K892" t="s">
        <v>696</v>
      </c>
      <c r="L892" t="s">
        <v>2009</v>
      </c>
      <c r="M892" s="114">
        <v>8.2213820611798396E-5</v>
      </c>
      <c r="N892" s="114">
        <v>2.9975039069540799E-5</v>
      </c>
      <c r="O892" s="114">
        <v>4.4238379923626798E-3</v>
      </c>
    </row>
    <row r="893" spans="1:15" hidden="1" outlineLevel="2" x14ac:dyDescent="0.25">
      <c r="A893">
        <v>2017</v>
      </c>
      <c r="B893">
        <v>7</v>
      </c>
      <c r="C893" t="s">
        <v>859</v>
      </c>
      <c r="D893">
        <v>24025</v>
      </c>
      <c r="E893" t="s">
        <v>516</v>
      </c>
      <c r="F893" t="s">
        <v>851</v>
      </c>
      <c r="G893" t="s">
        <v>1977</v>
      </c>
      <c r="H893">
        <v>2282005010</v>
      </c>
      <c r="I893" t="s">
        <v>698</v>
      </c>
      <c r="J893" t="s">
        <v>1972</v>
      </c>
      <c r="K893" t="s">
        <v>1972</v>
      </c>
      <c r="L893" t="s">
        <v>1974</v>
      </c>
      <c r="M893" s="114">
        <v>0.87144312847522098</v>
      </c>
      <c r="N893" s="114">
        <v>0.136292450129986</v>
      </c>
      <c r="O893" s="114">
        <v>2.4987620711326599</v>
      </c>
    </row>
    <row r="894" spans="1:15" hidden="1" outlineLevel="2" x14ac:dyDescent="0.25">
      <c r="A894">
        <v>2017</v>
      </c>
      <c r="B894">
        <v>7</v>
      </c>
      <c r="C894" t="s">
        <v>859</v>
      </c>
      <c r="D894">
        <v>24025</v>
      </c>
      <c r="E894" t="s">
        <v>516</v>
      </c>
      <c r="F894" t="s">
        <v>851</v>
      </c>
      <c r="G894" t="s">
        <v>1977</v>
      </c>
      <c r="H894">
        <v>2282005015</v>
      </c>
      <c r="I894" t="s">
        <v>698</v>
      </c>
      <c r="J894" t="s">
        <v>1972</v>
      </c>
      <c r="K894" t="s">
        <v>1972</v>
      </c>
      <c r="L894" t="s">
        <v>2000</v>
      </c>
      <c r="M894" s="114">
        <v>0.15768908840982501</v>
      </c>
      <c r="N894" s="114">
        <v>6.0792509466409697E-2</v>
      </c>
      <c r="O894" s="114">
        <v>1.1954358816146899</v>
      </c>
    </row>
    <row r="895" spans="1:15" hidden="1" outlineLevel="2" x14ac:dyDescent="0.25">
      <c r="A895">
        <v>2017</v>
      </c>
      <c r="B895">
        <v>7</v>
      </c>
      <c r="C895" t="s">
        <v>859</v>
      </c>
      <c r="D895">
        <v>24025</v>
      </c>
      <c r="E895" t="s">
        <v>516</v>
      </c>
      <c r="F895" t="s">
        <v>851</v>
      </c>
      <c r="G895" t="s">
        <v>1977</v>
      </c>
      <c r="H895">
        <v>2282010005</v>
      </c>
      <c r="I895" t="s">
        <v>698</v>
      </c>
      <c r="J895" t="s">
        <v>1972</v>
      </c>
      <c r="K895" t="s">
        <v>1972</v>
      </c>
      <c r="L895" t="s">
        <v>1973</v>
      </c>
      <c r="M895" s="114">
        <v>0.105289689575102</v>
      </c>
      <c r="N895" s="114">
        <v>0.12750815600156801</v>
      </c>
      <c r="O895" s="114">
        <v>1.6102040112018601</v>
      </c>
    </row>
    <row r="896" spans="1:15" hidden="1" outlineLevel="2" x14ac:dyDescent="0.25">
      <c r="A896">
        <v>2017</v>
      </c>
      <c r="B896">
        <v>7</v>
      </c>
      <c r="C896" t="s">
        <v>859</v>
      </c>
      <c r="D896">
        <v>24025</v>
      </c>
      <c r="E896" t="s">
        <v>516</v>
      </c>
      <c r="F896" t="s">
        <v>851</v>
      </c>
      <c r="G896" t="s">
        <v>1977</v>
      </c>
      <c r="H896">
        <v>2285004015</v>
      </c>
      <c r="I896" t="s">
        <v>1975</v>
      </c>
      <c r="J896" t="s">
        <v>1976</v>
      </c>
      <c r="K896" t="s">
        <v>1976</v>
      </c>
      <c r="L896" t="s">
        <v>1976</v>
      </c>
      <c r="M896" s="114">
        <v>1.07444011884894E-4</v>
      </c>
      <c r="N896" s="114">
        <v>3.4996628983208198E-5</v>
      </c>
      <c r="O896" s="114">
        <v>4.7386507503688301E-3</v>
      </c>
    </row>
    <row r="897" spans="1:15" hidden="1" outlineLevel="2" x14ac:dyDescent="0.25">
      <c r="A897">
        <v>2017</v>
      </c>
      <c r="B897">
        <v>7</v>
      </c>
      <c r="C897" t="s">
        <v>859</v>
      </c>
      <c r="D897">
        <v>24025</v>
      </c>
      <c r="E897" t="s">
        <v>516</v>
      </c>
      <c r="F897" t="s">
        <v>851</v>
      </c>
      <c r="G897" t="s">
        <v>2001</v>
      </c>
      <c r="H897">
        <v>2267001060</v>
      </c>
      <c r="I897" t="s">
        <v>2002</v>
      </c>
      <c r="J897" t="s">
        <v>1917</v>
      </c>
      <c r="K897" t="s">
        <v>2003</v>
      </c>
      <c r="L897" t="s">
        <v>1918</v>
      </c>
      <c r="M897" s="114">
        <v>1.27345526379941E-4</v>
      </c>
      <c r="N897" s="114">
        <v>5.8030502987094202E-4</v>
      </c>
      <c r="O897" s="114">
        <v>2.7852352941408801E-3</v>
      </c>
    </row>
    <row r="898" spans="1:15" hidden="1" outlineLevel="2" x14ac:dyDescent="0.25">
      <c r="A898">
        <v>2017</v>
      </c>
      <c r="B898">
        <v>7</v>
      </c>
      <c r="C898" t="s">
        <v>859</v>
      </c>
      <c r="D898">
        <v>24025</v>
      </c>
      <c r="E898" t="s">
        <v>516</v>
      </c>
      <c r="F898" t="s">
        <v>851</v>
      </c>
      <c r="G898" t="s">
        <v>2001</v>
      </c>
      <c r="H898">
        <v>2267002003</v>
      </c>
      <c r="I898" t="s">
        <v>2002</v>
      </c>
      <c r="J898" t="s">
        <v>1919</v>
      </c>
      <c r="K898" t="s">
        <v>2003</v>
      </c>
      <c r="L898" t="s">
        <v>1921</v>
      </c>
      <c r="M898" s="114">
        <v>1.0938121079107101E-5</v>
      </c>
      <c r="N898" s="114">
        <v>5.3075972573424197E-5</v>
      </c>
      <c r="O898" s="114">
        <v>3.34169024426956E-4</v>
      </c>
    </row>
    <row r="899" spans="1:15" hidden="1" outlineLevel="2" x14ac:dyDescent="0.25">
      <c r="A899">
        <v>2017</v>
      </c>
      <c r="B899">
        <v>7</v>
      </c>
      <c r="C899" t="s">
        <v>859</v>
      </c>
      <c r="D899">
        <v>24025</v>
      </c>
      <c r="E899" t="s">
        <v>516</v>
      </c>
      <c r="F899" t="s">
        <v>851</v>
      </c>
      <c r="G899" t="s">
        <v>2001</v>
      </c>
      <c r="H899">
        <v>2267002015</v>
      </c>
      <c r="I899" t="s">
        <v>2002</v>
      </c>
      <c r="J899" t="s">
        <v>1919</v>
      </c>
      <c r="K899" t="s">
        <v>2003</v>
      </c>
      <c r="L899" t="s">
        <v>1924</v>
      </c>
      <c r="M899" s="114">
        <v>5.8664663598051397E-6</v>
      </c>
      <c r="N899" s="114">
        <v>3.9926811041368603E-5</v>
      </c>
      <c r="O899" s="114">
        <v>2.5023405760293799E-4</v>
      </c>
    </row>
    <row r="900" spans="1:15" hidden="1" outlineLevel="2" x14ac:dyDescent="0.25">
      <c r="A900">
        <v>2017</v>
      </c>
      <c r="B900">
        <v>7</v>
      </c>
      <c r="C900" t="s">
        <v>859</v>
      </c>
      <c r="D900">
        <v>24025</v>
      </c>
      <c r="E900" t="s">
        <v>516</v>
      </c>
      <c r="F900" t="s">
        <v>851</v>
      </c>
      <c r="G900" t="s">
        <v>2001</v>
      </c>
      <c r="H900">
        <v>2267002021</v>
      </c>
      <c r="I900" t="s">
        <v>2002</v>
      </c>
      <c r="J900" t="s">
        <v>1919</v>
      </c>
      <c r="K900" t="s">
        <v>2003</v>
      </c>
      <c r="L900" t="s">
        <v>1926</v>
      </c>
      <c r="M900" s="114">
        <v>8.6979514719587297E-6</v>
      </c>
      <c r="N900" s="114">
        <v>3.7974589758960098E-5</v>
      </c>
      <c r="O900" s="114">
        <v>2.1520164955291001E-4</v>
      </c>
    </row>
    <row r="901" spans="1:15" hidden="1" outlineLevel="2" x14ac:dyDescent="0.25">
      <c r="A901">
        <v>2017</v>
      </c>
      <c r="B901">
        <v>7</v>
      </c>
      <c r="C901" t="s">
        <v>859</v>
      </c>
      <c r="D901">
        <v>24025</v>
      </c>
      <c r="E901" t="s">
        <v>516</v>
      </c>
      <c r="F901" t="s">
        <v>851</v>
      </c>
      <c r="G901" t="s">
        <v>2001</v>
      </c>
      <c r="H901">
        <v>2267002024</v>
      </c>
      <c r="I901" t="s">
        <v>2002</v>
      </c>
      <c r="J901" t="s">
        <v>1919</v>
      </c>
      <c r="K901" t="s">
        <v>2003</v>
      </c>
      <c r="L901" t="s">
        <v>1927</v>
      </c>
      <c r="M901" s="114">
        <v>1.59241449892988E-6</v>
      </c>
      <c r="N901" s="114">
        <v>7.9644506740805792E-6</v>
      </c>
      <c r="O901" s="114">
        <v>5.0609844947757699E-5</v>
      </c>
    </row>
    <row r="902" spans="1:15" hidden="1" outlineLevel="2" x14ac:dyDescent="0.25">
      <c r="A902">
        <v>2017</v>
      </c>
      <c r="B902">
        <v>7</v>
      </c>
      <c r="C902" t="s">
        <v>859</v>
      </c>
      <c r="D902">
        <v>24025</v>
      </c>
      <c r="E902" t="s">
        <v>516</v>
      </c>
      <c r="F902" t="s">
        <v>851</v>
      </c>
      <c r="G902" t="s">
        <v>2001</v>
      </c>
      <c r="H902">
        <v>2267002030</v>
      </c>
      <c r="I902" t="s">
        <v>2002</v>
      </c>
      <c r="J902" t="s">
        <v>1919</v>
      </c>
      <c r="K902" t="s">
        <v>2003</v>
      </c>
      <c r="L902" t="s">
        <v>1929</v>
      </c>
      <c r="M902" s="114">
        <v>3.5245646586190601E-5</v>
      </c>
      <c r="N902" s="114">
        <v>1.69671136973193E-4</v>
      </c>
      <c r="O902" s="114">
        <v>1.07420262065716E-3</v>
      </c>
    </row>
    <row r="903" spans="1:15" hidden="1" outlineLevel="2" x14ac:dyDescent="0.25">
      <c r="A903">
        <v>2017</v>
      </c>
      <c r="B903">
        <v>7</v>
      </c>
      <c r="C903" t="s">
        <v>859</v>
      </c>
      <c r="D903">
        <v>24025</v>
      </c>
      <c r="E903" t="s">
        <v>516</v>
      </c>
      <c r="F903" t="s">
        <v>851</v>
      </c>
      <c r="G903" t="s">
        <v>2001</v>
      </c>
      <c r="H903">
        <v>2267002033</v>
      </c>
      <c r="I903" t="s">
        <v>2002</v>
      </c>
      <c r="J903" t="s">
        <v>1919</v>
      </c>
      <c r="K903" t="s">
        <v>2003</v>
      </c>
      <c r="L903" t="s">
        <v>1930</v>
      </c>
      <c r="M903" s="114">
        <v>6.7418566004562295E-5</v>
      </c>
      <c r="N903" s="114">
        <v>2.9745242864009903E-4</v>
      </c>
      <c r="O903" s="114">
        <v>1.4034346095286301E-3</v>
      </c>
    </row>
    <row r="904" spans="1:15" hidden="1" outlineLevel="2" x14ac:dyDescent="0.25">
      <c r="A904">
        <v>2017</v>
      </c>
      <c r="B904">
        <v>7</v>
      </c>
      <c r="C904" t="s">
        <v>859</v>
      </c>
      <c r="D904">
        <v>24025</v>
      </c>
      <c r="E904" t="s">
        <v>516</v>
      </c>
      <c r="F904" t="s">
        <v>851</v>
      </c>
      <c r="G904" t="s">
        <v>2001</v>
      </c>
      <c r="H904">
        <v>2267002039</v>
      </c>
      <c r="I904" t="s">
        <v>2002</v>
      </c>
      <c r="J904" t="s">
        <v>1919</v>
      </c>
      <c r="K904" t="s">
        <v>2003</v>
      </c>
      <c r="L904" t="s">
        <v>1932</v>
      </c>
      <c r="M904" s="114">
        <v>7.3225454571002004E-6</v>
      </c>
      <c r="N904" s="114">
        <v>5.8219968195771798E-5</v>
      </c>
      <c r="O904" s="114">
        <v>3.2066269341157701E-4</v>
      </c>
    </row>
    <row r="905" spans="1:15" hidden="1" outlineLevel="2" x14ac:dyDescent="0.25">
      <c r="A905">
        <v>2017</v>
      </c>
      <c r="B905">
        <v>7</v>
      </c>
      <c r="C905" t="s">
        <v>859</v>
      </c>
      <c r="D905">
        <v>24025</v>
      </c>
      <c r="E905" t="s">
        <v>516</v>
      </c>
      <c r="F905" t="s">
        <v>851</v>
      </c>
      <c r="G905" t="s">
        <v>2001</v>
      </c>
      <c r="H905">
        <v>2267002045</v>
      </c>
      <c r="I905" t="s">
        <v>2002</v>
      </c>
      <c r="J905" t="s">
        <v>1919</v>
      </c>
      <c r="K905" t="s">
        <v>2003</v>
      </c>
      <c r="L905" t="s">
        <v>1282</v>
      </c>
      <c r="M905" s="114">
        <v>3.3985785876211601E-5</v>
      </c>
      <c r="N905" s="114">
        <v>1.47209646456758E-4</v>
      </c>
      <c r="O905" s="114">
        <v>8.55656049679965E-4</v>
      </c>
    </row>
    <row r="906" spans="1:15" hidden="1" outlineLevel="2" x14ac:dyDescent="0.25">
      <c r="A906">
        <v>2017</v>
      </c>
      <c r="B906">
        <v>7</v>
      </c>
      <c r="C906" t="s">
        <v>859</v>
      </c>
      <c r="D906">
        <v>24025</v>
      </c>
      <c r="E906" t="s">
        <v>516</v>
      </c>
      <c r="F906" t="s">
        <v>851</v>
      </c>
      <c r="G906" t="s">
        <v>2001</v>
      </c>
      <c r="H906">
        <v>2267002054</v>
      </c>
      <c r="I906" t="s">
        <v>2002</v>
      </c>
      <c r="J906" t="s">
        <v>1919</v>
      </c>
      <c r="K906" t="s">
        <v>2003</v>
      </c>
      <c r="L906" t="s">
        <v>1935</v>
      </c>
      <c r="M906" s="114">
        <v>5.0804838735985001E-6</v>
      </c>
      <c r="N906" s="114">
        <v>2.2056457964936298E-5</v>
      </c>
      <c r="O906" s="114">
        <v>1.3289578237163401E-4</v>
      </c>
    </row>
    <row r="907" spans="1:15" hidden="1" outlineLevel="2" x14ac:dyDescent="0.25">
      <c r="A907">
        <v>2017</v>
      </c>
      <c r="B907">
        <v>7</v>
      </c>
      <c r="C907" t="s">
        <v>859</v>
      </c>
      <c r="D907">
        <v>24025</v>
      </c>
      <c r="E907" t="s">
        <v>516</v>
      </c>
      <c r="F907" t="s">
        <v>851</v>
      </c>
      <c r="G907" t="s">
        <v>2001</v>
      </c>
      <c r="H907">
        <v>2267002057</v>
      </c>
      <c r="I907" t="s">
        <v>2002</v>
      </c>
      <c r="J907" t="s">
        <v>1919</v>
      </c>
      <c r="K907" t="s">
        <v>2003</v>
      </c>
      <c r="L907" t="s">
        <v>1936</v>
      </c>
      <c r="M907" s="114">
        <v>2.78436424991924E-5</v>
      </c>
      <c r="N907" s="114">
        <v>1.2931727360410199E-4</v>
      </c>
      <c r="O907" s="114">
        <v>8.2443369319662495E-4</v>
      </c>
    </row>
    <row r="908" spans="1:15" hidden="1" outlineLevel="2" x14ac:dyDescent="0.25">
      <c r="A908">
        <v>2017</v>
      </c>
      <c r="B908">
        <v>7</v>
      </c>
      <c r="C908" t="s">
        <v>859</v>
      </c>
      <c r="D908">
        <v>24025</v>
      </c>
      <c r="E908" t="s">
        <v>516</v>
      </c>
      <c r="F908" t="s">
        <v>851</v>
      </c>
      <c r="G908" t="s">
        <v>2001</v>
      </c>
      <c r="H908">
        <v>2267002060</v>
      </c>
      <c r="I908" t="s">
        <v>2002</v>
      </c>
      <c r="J908" t="s">
        <v>1919</v>
      </c>
      <c r="K908" t="s">
        <v>2003</v>
      </c>
      <c r="L908" t="s">
        <v>1283</v>
      </c>
      <c r="M908" s="114">
        <v>2.2938638238656501E-5</v>
      </c>
      <c r="N908" s="114">
        <v>1.38027315188083E-4</v>
      </c>
      <c r="O908" s="114">
        <v>9.1183338372502498E-4</v>
      </c>
    </row>
    <row r="909" spans="1:15" hidden="1" outlineLevel="2" x14ac:dyDescent="0.25">
      <c r="A909">
        <v>2017</v>
      </c>
      <c r="B909">
        <v>7</v>
      </c>
      <c r="C909" t="s">
        <v>859</v>
      </c>
      <c r="D909">
        <v>24025</v>
      </c>
      <c r="E909" t="s">
        <v>516</v>
      </c>
      <c r="F909" t="s">
        <v>851</v>
      </c>
      <c r="G909" t="s">
        <v>2001</v>
      </c>
      <c r="H909">
        <v>2267002066</v>
      </c>
      <c r="I909" t="s">
        <v>2002</v>
      </c>
      <c r="J909" t="s">
        <v>1919</v>
      </c>
      <c r="K909" t="s">
        <v>2003</v>
      </c>
      <c r="L909" t="s">
        <v>1278</v>
      </c>
      <c r="M909" s="114">
        <v>1.61406448739854E-6</v>
      </c>
      <c r="N909" s="114">
        <v>1.1403741837057201E-5</v>
      </c>
      <c r="O909" s="114">
        <v>7.2555494625703405E-5</v>
      </c>
    </row>
    <row r="910" spans="1:15" hidden="1" outlineLevel="2" x14ac:dyDescent="0.25">
      <c r="A910">
        <v>2017</v>
      </c>
      <c r="B910">
        <v>7</v>
      </c>
      <c r="C910" t="s">
        <v>859</v>
      </c>
      <c r="D910">
        <v>24025</v>
      </c>
      <c r="E910" t="s">
        <v>516</v>
      </c>
      <c r="F910" t="s">
        <v>851</v>
      </c>
      <c r="G910" t="s">
        <v>2001</v>
      </c>
      <c r="H910">
        <v>2267002072</v>
      </c>
      <c r="I910" t="s">
        <v>2002</v>
      </c>
      <c r="J910" t="s">
        <v>1919</v>
      </c>
      <c r="K910" t="s">
        <v>2003</v>
      </c>
      <c r="L910" t="s">
        <v>1279</v>
      </c>
      <c r="M910" s="114">
        <v>1.1969864317507E-4</v>
      </c>
      <c r="N910" s="114">
        <v>5.2436455735005395E-4</v>
      </c>
      <c r="O910" s="114">
        <v>2.8960360796190798E-3</v>
      </c>
    </row>
    <row r="911" spans="1:15" hidden="1" outlineLevel="2" x14ac:dyDescent="0.25">
      <c r="A911">
        <v>2017</v>
      </c>
      <c r="B911">
        <v>7</v>
      </c>
      <c r="C911" t="s">
        <v>859</v>
      </c>
      <c r="D911">
        <v>24025</v>
      </c>
      <c r="E911" t="s">
        <v>516</v>
      </c>
      <c r="F911" t="s">
        <v>851</v>
      </c>
      <c r="G911" t="s">
        <v>2001</v>
      </c>
      <c r="H911">
        <v>2267002081</v>
      </c>
      <c r="I911" t="s">
        <v>2002</v>
      </c>
      <c r="J911" t="s">
        <v>1919</v>
      </c>
      <c r="K911" t="s">
        <v>2003</v>
      </c>
      <c r="L911" t="s">
        <v>1940</v>
      </c>
      <c r="M911" s="114">
        <v>6.6719929918690495E-5</v>
      </c>
      <c r="N911" s="114">
        <v>2.8684406061074702E-4</v>
      </c>
      <c r="O911" s="114">
        <v>1.5544187626801401E-3</v>
      </c>
    </row>
    <row r="912" spans="1:15" hidden="1" outlineLevel="2" x14ac:dyDescent="0.25">
      <c r="A912">
        <v>2017</v>
      </c>
      <c r="B912">
        <v>7</v>
      </c>
      <c r="C912" t="s">
        <v>859</v>
      </c>
      <c r="D912">
        <v>24025</v>
      </c>
      <c r="E912" t="s">
        <v>516</v>
      </c>
      <c r="F912" t="s">
        <v>851</v>
      </c>
      <c r="G912" t="s">
        <v>2001</v>
      </c>
      <c r="H912">
        <v>2267003010</v>
      </c>
      <c r="I912" t="s">
        <v>2002</v>
      </c>
      <c r="J912" t="s">
        <v>1941</v>
      </c>
      <c r="K912" t="s">
        <v>2003</v>
      </c>
      <c r="L912" t="s">
        <v>1277</v>
      </c>
      <c r="M912" s="114">
        <v>2.4776396003289798E-4</v>
      </c>
      <c r="N912" s="114">
        <v>1.15554338844959E-3</v>
      </c>
      <c r="O912" s="114">
        <v>6.3421794911846501E-3</v>
      </c>
    </row>
    <row r="913" spans="1:15" hidden="1" outlineLevel="2" x14ac:dyDescent="0.25">
      <c r="A913">
        <v>2017</v>
      </c>
      <c r="B913">
        <v>7</v>
      </c>
      <c r="C913" t="s">
        <v>859</v>
      </c>
      <c r="D913">
        <v>24025</v>
      </c>
      <c r="E913" t="s">
        <v>516</v>
      </c>
      <c r="F913" t="s">
        <v>851</v>
      </c>
      <c r="G913" t="s">
        <v>2001</v>
      </c>
      <c r="H913">
        <v>2267003020</v>
      </c>
      <c r="I913" t="s">
        <v>2002</v>
      </c>
      <c r="J913" t="s">
        <v>1941</v>
      </c>
      <c r="K913" t="s">
        <v>2003</v>
      </c>
      <c r="L913" t="s">
        <v>1275</v>
      </c>
      <c r="M913" s="114">
        <v>4.9257122263952598E-3</v>
      </c>
      <c r="N913" s="114">
        <v>3.3273096662014702E-2</v>
      </c>
      <c r="O913" s="114">
        <v>0.20102606713771801</v>
      </c>
    </row>
    <row r="914" spans="1:15" hidden="1" outlineLevel="2" x14ac:dyDescent="0.25">
      <c r="A914">
        <v>2017</v>
      </c>
      <c r="B914">
        <v>7</v>
      </c>
      <c r="C914" t="s">
        <v>859</v>
      </c>
      <c r="D914">
        <v>24025</v>
      </c>
      <c r="E914" t="s">
        <v>516</v>
      </c>
      <c r="F914" t="s">
        <v>851</v>
      </c>
      <c r="G914" t="s">
        <v>2001</v>
      </c>
      <c r="H914">
        <v>2267003030</v>
      </c>
      <c r="I914" t="s">
        <v>2002</v>
      </c>
      <c r="J914" t="s">
        <v>1941</v>
      </c>
      <c r="K914" t="s">
        <v>2003</v>
      </c>
      <c r="L914" t="s">
        <v>1273</v>
      </c>
      <c r="M914" s="114">
        <v>2.93252024476942E-5</v>
      </c>
      <c r="N914" s="114">
        <v>2.2000526587362401E-4</v>
      </c>
      <c r="O914" s="114">
        <v>1.2395147641655101E-3</v>
      </c>
    </row>
    <row r="915" spans="1:15" hidden="1" outlineLevel="2" x14ac:dyDescent="0.25">
      <c r="A915">
        <v>2017</v>
      </c>
      <c r="B915">
        <v>7</v>
      </c>
      <c r="C915" t="s">
        <v>859</v>
      </c>
      <c r="D915">
        <v>24025</v>
      </c>
      <c r="E915" t="s">
        <v>516</v>
      </c>
      <c r="F915" t="s">
        <v>851</v>
      </c>
      <c r="G915" t="s">
        <v>2001</v>
      </c>
      <c r="H915">
        <v>2267003040</v>
      </c>
      <c r="I915" t="s">
        <v>2002</v>
      </c>
      <c r="J915" t="s">
        <v>1941</v>
      </c>
      <c r="K915" t="s">
        <v>2003</v>
      </c>
      <c r="L915" t="s">
        <v>1276</v>
      </c>
      <c r="M915" s="114">
        <v>9.80987115539733E-6</v>
      </c>
      <c r="N915" s="114">
        <v>7.1358648710884195E-5</v>
      </c>
      <c r="O915" s="114">
        <v>4.2000172106782002E-4</v>
      </c>
    </row>
    <row r="916" spans="1:15" hidden="1" outlineLevel="2" x14ac:dyDescent="0.25">
      <c r="A916">
        <v>2017</v>
      </c>
      <c r="B916">
        <v>7</v>
      </c>
      <c r="C916" t="s">
        <v>859</v>
      </c>
      <c r="D916">
        <v>24025</v>
      </c>
      <c r="E916" t="s">
        <v>516</v>
      </c>
      <c r="F916" t="s">
        <v>851</v>
      </c>
      <c r="G916" t="s">
        <v>2001</v>
      </c>
      <c r="H916">
        <v>2267003050</v>
      </c>
      <c r="I916" t="s">
        <v>2002</v>
      </c>
      <c r="J916" t="s">
        <v>1941</v>
      </c>
      <c r="K916" t="s">
        <v>2003</v>
      </c>
      <c r="L916" t="s">
        <v>1280</v>
      </c>
      <c r="M916" s="114">
        <v>1.04745026874298E-5</v>
      </c>
      <c r="N916" s="114">
        <v>4.9431119805376498E-5</v>
      </c>
      <c r="O916" s="114">
        <v>3.0608149609179198E-4</v>
      </c>
    </row>
    <row r="917" spans="1:15" hidden="1" outlineLevel="2" x14ac:dyDescent="0.25">
      <c r="A917">
        <v>2017</v>
      </c>
      <c r="B917">
        <v>7</v>
      </c>
      <c r="C917" t="s">
        <v>859</v>
      </c>
      <c r="D917">
        <v>24025</v>
      </c>
      <c r="E917" t="s">
        <v>516</v>
      </c>
      <c r="F917" t="s">
        <v>851</v>
      </c>
      <c r="G917" t="s">
        <v>2001</v>
      </c>
      <c r="H917">
        <v>2267003070</v>
      </c>
      <c r="I917" t="s">
        <v>2002</v>
      </c>
      <c r="J917" t="s">
        <v>1941</v>
      </c>
      <c r="K917" t="s">
        <v>2003</v>
      </c>
      <c r="L917" t="s">
        <v>1272</v>
      </c>
      <c r="M917" s="114">
        <v>1.4702256066812E-5</v>
      </c>
      <c r="N917" s="114">
        <v>1.2362913730612501E-4</v>
      </c>
      <c r="O917" s="114">
        <v>6.3832208979874795E-4</v>
      </c>
    </row>
    <row r="918" spans="1:15" hidden="1" outlineLevel="2" x14ac:dyDescent="0.25">
      <c r="A918">
        <v>2017</v>
      </c>
      <c r="B918">
        <v>7</v>
      </c>
      <c r="C918" t="s">
        <v>859</v>
      </c>
      <c r="D918">
        <v>24025</v>
      </c>
      <c r="E918" t="s">
        <v>516</v>
      </c>
      <c r="F918" t="s">
        <v>851</v>
      </c>
      <c r="G918" t="s">
        <v>2001</v>
      </c>
      <c r="H918">
        <v>2267004066</v>
      </c>
      <c r="I918" t="s">
        <v>2002</v>
      </c>
      <c r="J918" t="s">
        <v>1943</v>
      </c>
      <c r="K918" t="s">
        <v>2003</v>
      </c>
      <c r="L918" t="s">
        <v>1949</v>
      </c>
      <c r="M918" s="114">
        <v>1.2941287661760701E-4</v>
      </c>
      <c r="N918" s="114">
        <v>8.9949046378023901E-4</v>
      </c>
      <c r="O918" s="114">
        <v>5.4448625305667502E-3</v>
      </c>
    </row>
    <row r="919" spans="1:15" hidden="1" outlineLevel="2" x14ac:dyDescent="0.25">
      <c r="A919">
        <v>2017</v>
      </c>
      <c r="B919">
        <v>7</v>
      </c>
      <c r="C919" t="s">
        <v>859</v>
      </c>
      <c r="D919">
        <v>24025</v>
      </c>
      <c r="E919" t="s">
        <v>516</v>
      </c>
      <c r="F919" t="s">
        <v>851</v>
      </c>
      <c r="G919" t="s">
        <v>2001</v>
      </c>
      <c r="H919">
        <v>2267005055</v>
      </c>
      <c r="I919" t="s">
        <v>2002</v>
      </c>
      <c r="J919" t="s">
        <v>1952</v>
      </c>
      <c r="K919" t="s">
        <v>2003</v>
      </c>
      <c r="L919" t="s">
        <v>1961</v>
      </c>
      <c r="M919" s="114">
        <v>4.5637504264561802E-7</v>
      </c>
      <c r="N919" s="114">
        <v>2.0019800217596601E-6</v>
      </c>
      <c r="O919" s="114">
        <v>8.7976851546045492E-6</v>
      </c>
    </row>
    <row r="920" spans="1:15" hidden="1" outlineLevel="2" x14ac:dyDescent="0.25">
      <c r="A920">
        <v>2017</v>
      </c>
      <c r="B920">
        <v>7</v>
      </c>
      <c r="C920" t="s">
        <v>859</v>
      </c>
      <c r="D920">
        <v>24025</v>
      </c>
      <c r="E920" t="s">
        <v>516</v>
      </c>
      <c r="F920" t="s">
        <v>851</v>
      </c>
      <c r="G920" t="s">
        <v>2001</v>
      </c>
      <c r="H920">
        <v>2267005060</v>
      </c>
      <c r="I920" t="s">
        <v>2002</v>
      </c>
      <c r="J920" t="s">
        <v>1952</v>
      </c>
      <c r="K920" t="s">
        <v>2003</v>
      </c>
      <c r="L920" t="s">
        <v>1962</v>
      </c>
      <c r="M920" s="114">
        <v>6.6124560937907999E-8</v>
      </c>
      <c r="N920" s="114">
        <v>4.79545143150517E-7</v>
      </c>
      <c r="O920" s="114">
        <v>2.9799762160109801E-6</v>
      </c>
    </row>
    <row r="921" spans="1:15" hidden="1" outlineLevel="2" x14ac:dyDescent="0.25">
      <c r="A921">
        <v>2017</v>
      </c>
      <c r="B921">
        <v>7</v>
      </c>
      <c r="C921" t="s">
        <v>859</v>
      </c>
      <c r="D921">
        <v>24025</v>
      </c>
      <c r="E921" t="s">
        <v>516</v>
      </c>
      <c r="F921" t="s">
        <v>851</v>
      </c>
      <c r="G921" t="s">
        <v>2001</v>
      </c>
      <c r="H921">
        <v>2267006005</v>
      </c>
      <c r="I921" t="s">
        <v>2002</v>
      </c>
      <c r="J921" t="s">
        <v>1963</v>
      </c>
      <c r="K921" t="s">
        <v>2003</v>
      </c>
      <c r="L921" t="s">
        <v>1274</v>
      </c>
      <c r="M921" s="114">
        <v>9.0976742285420198E-4</v>
      </c>
      <c r="N921" s="114">
        <v>5.3674335358664402E-3</v>
      </c>
      <c r="O921" s="114">
        <v>1.9004845293238801E-2</v>
      </c>
    </row>
    <row r="922" spans="1:15" hidden="1" outlineLevel="2" x14ac:dyDescent="0.25">
      <c r="A922">
        <v>2017</v>
      </c>
      <c r="B922">
        <v>7</v>
      </c>
      <c r="C922" t="s">
        <v>859</v>
      </c>
      <c r="D922">
        <v>24025</v>
      </c>
      <c r="E922" t="s">
        <v>516</v>
      </c>
      <c r="F922" t="s">
        <v>851</v>
      </c>
      <c r="G922" t="s">
        <v>2001</v>
      </c>
      <c r="H922">
        <v>2267006010</v>
      </c>
      <c r="I922" t="s">
        <v>2002</v>
      </c>
      <c r="J922" t="s">
        <v>1963</v>
      </c>
      <c r="K922" t="s">
        <v>2003</v>
      </c>
      <c r="L922" t="s">
        <v>1965</v>
      </c>
      <c r="M922" s="114">
        <v>1.07048934296472E-4</v>
      </c>
      <c r="N922" s="114">
        <v>6.5988453570753303E-4</v>
      </c>
      <c r="O922" s="114">
        <v>2.7360379463061699E-3</v>
      </c>
    </row>
    <row r="923" spans="1:15" hidden="1" outlineLevel="2" x14ac:dyDescent="0.25">
      <c r="A923">
        <v>2017</v>
      </c>
      <c r="B923">
        <v>7</v>
      </c>
      <c r="C923" t="s">
        <v>859</v>
      </c>
      <c r="D923">
        <v>24025</v>
      </c>
      <c r="E923" t="s">
        <v>516</v>
      </c>
      <c r="F923" t="s">
        <v>851</v>
      </c>
      <c r="G923" t="s">
        <v>2001</v>
      </c>
      <c r="H923">
        <v>2267006015</v>
      </c>
      <c r="I923" t="s">
        <v>2002</v>
      </c>
      <c r="J923" t="s">
        <v>1963</v>
      </c>
      <c r="K923" t="s">
        <v>2003</v>
      </c>
      <c r="L923" t="s">
        <v>1966</v>
      </c>
      <c r="M923" s="114">
        <v>5.5816281360421299E-5</v>
      </c>
      <c r="N923" s="114">
        <v>3.9051120256772297E-4</v>
      </c>
      <c r="O923" s="114">
        <v>2.15524024679326E-3</v>
      </c>
    </row>
    <row r="924" spans="1:15" hidden="1" outlineLevel="2" x14ac:dyDescent="0.25">
      <c r="A924">
        <v>2017</v>
      </c>
      <c r="B924">
        <v>7</v>
      </c>
      <c r="C924" t="s">
        <v>859</v>
      </c>
      <c r="D924">
        <v>24025</v>
      </c>
      <c r="E924" t="s">
        <v>516</v>
      </c>
      <c r="F924" t="s">
        <v>851</v>
      </c>
      <c r="G924" t="s">
        <v>2001</v>
      </c>
      <c r="H924">
        <v>2267006025</v>
      </c>
      <c r="I924" t="s">
        <v>2002</v>
      </c>
      <c r="J924" t="s">
        <v>1963</v>
      </c>
      <c r="K924" t="s">
        <v>2003</v>
      </c>
      <c r="L924" t="s">
        <v>1967</v>
      </c>
      <c r="M924" s="114">
        <v>9.24034889067116E-5</v>
      </c>
      <c r="N924" s="114">
        <v>5.0391015975037601E-4</v>
      </c>
      <c r="O924" s="114">
        <v>3.1509563559666302E-3</v>
      </c>
    </row>
    <row r="925" spans="1:15" hidden="1" outlineLevel="2" x14ac:dyDescent="0.25">
      <c r="A925">
        <v>2017</v>
      </c>
      <c r="B925">
        <v>7</v>
      </c>
      <c r="C925" t="s">
        <v>859</v>
      </c>
      <c r="D925">
        <v>24025</v>
      </c>
      <c r="E925" t="s">
        <v>516</v>
      </c>
      <c r="F925" t="s">
        <v>851</v>
      </c>
      <c r="G925" t="s">
        <v>2001</v>
      </c>
      <c r="H925">
        <v>2267006030</v>
      </c>
      <c r="I925" t="s">
        <v>2002</v>
      </c>
      <c r="J925" t="s">
        <v>1963</v>
      </c>
      <c r="K925" t="s">
        <v>2003</v>
      </c>
      <c r="L925" t="s">
        <v>1968</v>
      </c>
      <c r="M925" s="114">
        <v>3.1986544897222302E-6</v>
      </c>
      <c r="N925" s="114">
        <v>1.4776427633478299E-5</v>
      </c>
      <c r="O925" s="114">
        <v>8.4774359493167099E-5</v>
      </c>
    </row>
    <row r="926" spans="1:15" hidden="1" outlineLevel="2" x14ac:dyDescent="0.25">
      <c r="A926">
        <v>2017</v>
      </c>
      <c r="B926">
        <v>7</v>
      </c>
      <c r="C926" t="s">
        <v>859</v>
      </c>
      <c r="D926">
        <v>24025</v>
      </c>
      <c r="E926" t="s">
        <v>516</v>
      </c>
      <c r="F926" t="s">
        <v>851</v>
      </c>
      <c r="G926" t="s">
        <v>2001</v>
      </c>
      <c r="H926">
        <v>2267006035</v>
      </c>
      <c r="I926" t="s">
        <v>2002</v>
      </c>
      <c r="J926" t="s">
        <v>1963</v>
      </c>
      <c r="K926" t="s">
        <v>2003</v>
      </c>
      <c r="L926" t="s">
        <v>1969</v>
      </c>
      <c r="M926" s="114">
        <v>7.5823431799903997E-7</v>
      </c>
      <c r="N926" s="114">
        <v>5.4215093996390402E-6</v>
      </c>
      <c r="O926" s="114">
        <v>2.9188231565058201E-5</v>
      </c>
    </row>
    <row r="927" spans="1:15" hidden="1" outlineLevel="2" x14ac:dyDescent="0.25">
      <c r="A927">
        <v>2017</v>
      </c>
      <c r="B927">
        <v>7</v>
      </c>
      <c r="C927" t="s">
        <v>859</v>
      </c>
      <c r="D927">
        <v>24025</v>
      </c>
      <c r="E927" t="s">
        <v>516</v>
      </c>
      <c r="F927" t="s">
        <v>851</v>
      </c>
      <c r="G927" t="s">
        <v>2001</v>
      </c>
      <c r="H927">
        <v>2268002081</v>
      </c>
      <c r="I927" t="s">
        <v>2004</v>
      </c>
      <c r="J927" t="s">
        <v>1919</v>
      </c>
      <c r="K927" t="s">
        <v>2005</v>
      </c>
      <c r="L927" t="s">
        <v>1940</v>
      </c>
      <c r="M927" s="114">
        <v>1.01088283201989E-5</v>
      </c>
      <c r="N927" s="114">
        <v>1.22027040561079E-5</v>
      </c>
      <c r="O927" s="114">
        <v>6.6089212850784006E-5</v>
      </c>
    </row>
    <row r="928" spans="1:15" hidden="1" outlineLevel="2" x14ac:dyDescent="0.25">
      <c r="A928">
        <v>2017</v>
      </c>
      <c r="B928">
        <v>7</v>
      </c>
      <c r="C928" t="s">
        <v>859</v>
      </c>
      <c r="D928">
        <v>24025</v>
      </c>
      <c r="E928" t="s">
        <v>516</v>
      </c>
      <c r="F928" t="s">
        <v>851</v>
      </c>
      <c r="G928" t="s">
        <v>2001</v>
      </c>
      <c r="H928">
        <v>2268003020</v>
      </c>
      <c r="I928" t="s">
        <v>2004</v>
      </c>
      <c r="J928" t="s">
        <v>1941</v>
      </c>
      <c r="K928" t="s">
        <v>2005</v>
      </c>
      <c r="L928" t="s">
        <v>1275</v>
      </c>
      <c r="M928" s="114">
        <v>1.4194362138368901E-3</v>
      </c>
      <c r="N928" s="114">
        <v>2.6777302264235901E-3</v>
      </c>
      <c r="O928" s="114">
        <v>1.56241415534168E-2</v>
      </c>
    </row>
    <row r="929" spans="1:15" hidden="1" outlineLevel="2" x14ac:dyDescent="0.25">
      <c r="A929">
        <v>2017</v>
      </c>
      <c r="B929">
        <v>7</v>
      </c>
      <c r="C929" t="s">
        <v>859</v>
      </c>
      <c r="D929">
        <v>24025</v>
      </c>
      <c r="E929" t="s">
        <v>516</v>
      </c>
      <c r="F929" t="s">
        <v>851</v>
      </c>
      <c r="G929" t="s">
        <v>2001</v>
      </c>
      <c r="H929">
        <v>2268003030</v>
      </c>
      <c r="I929" t="s">
        <v>2004</v>
      </c>
      <c r="J929" t="s">
        <v>1941</v>
      </c>
      <c r="K929" t="s">
        <v>2005</v>
      </c>
      <c r="L929" t="s">
        <v>1273</v>
      </c>
      <c r="M929" s="114">
        <v>1.1527240530995199E-6</v>
      </c>
      <c r="N929" s="114">
        <v>2.2124883116703102E-6</v>
      </c>
      <c r="O929" s="114">
        <v>1.2895544614366399E-5</v>
      </c>
    </row>
    <row r="930" spans="1:15" hidden="1" outlineLevel="2" x14ac:dyDescent="0.25">
      <c r="A930">
        <v>2017</v>
      </c>
      <c r="B930">
        <v>7</v>
      </c>
      <c r="C930" t="s">
        <v>859</v>
      </c>
      <c r="D930">
        <v>24025</v>
      </c>
      <c r="E930" t="s">
        <v>516</v>
      </c>
      <c r="F930" t="s">
        <v>851</v>
      </c>
      <c r="G930" t="s">
        <v>2001</v>
      </c>
      <c r="H930">
        <v>2268003040</v>
      </c>
      <c r="I930" t="s">
        <v>2004</v>
      </c>
      <c r="J930" t="s">
        <v>1941</v>
      </c>
      <c r="K930" t="s">
        <v>2005</v>
      </c>
      <c r="L930" t="s">
        <v>1276</v>
      </c>
      <c r="M930" s="114">
        <v>5.7927437580040898E-7</v>
      </c>
      <c r="N930" s="114">
        <v>1.1518260265575E-6</v>
      </c>
      <c r="O930" s="114">
        <v>6.6398710032444797E-6</v>
      </c>
    </row>
    <row r="931" spans="1:15" hidden="1" outlineLevel="2" x14ac:dyDescent="0.25">
      <c r="A931">
        <v>2017</v>
      </c>
      <c r="B931">
        <v>7</v>
      </c>
      <c r="C931" t="s">
        <v>859</v>
      </c>
      <c r="D931">
        <v>24025</v>
      </c>
      <c r="E931" t="s">
        <v>516</v>
      </c>
      <c r="F931" t="s">
        <v>851</v>
      </c>
      <c r="G931" t="s">
        <v>2001</v>
      </c>
      <c r="H931">
        <v>2268003060</v>
      </c>
      <c r="I931" t="s">
        <v>2004</v>
      </c>
      <c r="J931" t="s">
        <v>1941</v>
      </c>
      <c r="K931" t="s">
        <v>2005</v>
      </c>
      <c r="L931" t="s">
        <v>1942</v>
      </c>
      <c r="M931" s="114">
        <v>5.5943423120652403E-6</v>
      </c>
      <c r="N931" s="114">
        <v>1.0550932756814299E-5</v>
      </c>
      <c r="O931" s="114">
        <v>5.7264775023213601E-5</v>
      </c>
    </row>
    <row r="932" spans="1:15" hidden="1" outlineLevel="2" x14ac:dyDescent="0.25">
      <c r="A932">
        <v>2017</v>
      </c>
      <c r="B932">
        <v>7</v>
      </c>
      <c r="C932" t="s">
        <v>859</v>
      </c>
      <c r="D932">
        <v>24025</v>
      </c>
      <c r="E932" t="s">
        <v>516</v>
      </c>
      <c r="F932" t="s">
        <v>851</v>
      </c>
      <c r="G932" t="s">
        <v>2001</v>
      </c>
      <c r="H932">
        <v>2268003070</v>
      </c>
      <c r="I932" t="s">
        <v>2004</v>
      </c>
      <c r="J932" t="s">
        <v>1941</v>
      </c>
      <c r="K932" t="s">
        <v>2005</v>
      </c>
      <c r="L932" t="s">
        <v>1272</v>
      </c>
      <c r="M932" s="114">
        <v>5.3022359907117797E-6</v>
      </c>
      <c r="N932" s="114">
        <v>1.2272835419935299E-5</v>
      </c>
      <c r="O932" s="114">
        <v>6.0513656535476898E-5</v>
      </c>
    </row>
    <row r="933" spans="1:15" hidden="1" outlineLevel="2" x14ac:dyDescent="0.25">
      <c r="A933">
        <v>2017</v>
      </c>
      <c r="B933">
        <v>7</v>
      </c>
      <c r="C933" t="s">
        <v>859</v>
      </c>
      <c r="D933">
        <v>24025</v>
      </c>
      <c r="E933" t="s">
        <v>516</v>
      </c>
      <c r="F933" t="s">
        <v>851</v>
      </c>
      <c r="G933" t="s">
        <v>2001</v>
      </c>
      <c r="H933">
        <v>2268005055</v>
      </c>
      <c r="I933" t="s">
        <v>2004</v>
      </c>
      <c r="J933" t="s">
        <v>1952</v>
      </c>
      <c r="K933" t="s">
        <v>2005</v>
      </c>
      <c r="L933" t="s">
        <v>1961</v>
      </c>
      <c r="M933" s="114">
        <v>3.9060197849494199E-6</v>
      </c>
      <c r="N933" s="114">
        <v>4.81402514651563E-6</v>
      </c>
      <c r="O933" s="114">
        <v>2.1137299427209699E-5</v>
      </c>
    </row>
    <row r="934" spans="1:15" hidden="1" outlineLevel="2" x14ac:dyDescent="0.25">
      <c r="A934">
        <v>2017</v>
      </c>
      <c r="B934">
        <v>7</v>
      </c>
      <c r="C934" t="s">
        <v>859</v>
      </c>
      <c r="D934">
        <v>24025</v>
      </c>
      <c r="E934" t="s">
        <v>516</v>
      </c>
      <c r="F934" t="s">
        <v>851</v>
      </c>
      <c r="G934" t="s">
        <v>2001</v>
      </c>
      <c r="H934">
        <v>2268005060</v>
      </c>
      <c r="I934" t="s">
        <v>2004</v>
      </c>
      <c r="J934" t="s">
        <v>1952</v>
      </c>
      <c r="K934" t="s">
        <v>2005</v>
      </c>
      <c r="L934" t="s">
        <v>1962</v>
      </c>
      <c r="M934" s="114">
        <v>2.8993757950956899E-5</v>
      </c>
      <c r="N934" s="114">
        <v>5.8493715187069002E-5</v>
      </c>
      <c r="O934" s="114">
        <v>3.4797217085724702E-4</v>
      </c>
    </row>
    <row r="935" spans="1:15" hidden="1" outlineLevel="2" x14ac:dyDescent="0.25">
      <c r="A935">
        <v>2017</v>
      </c>
      <c r="B935">
        <v>7</v>
      </c>
      <c r="C935" t="s">
        <v>859</v>
      </c>
      <c r="D935">
        <v>24025</v>
      </c>
      <c r="E935" t="s">
        <v>516</v>
      </c>
      <c r="F935" t="s">
        <v>851</v>
      </c>
      <c r="G935" t="s">
        <v>2001</v>
      </c>
      <c r="H935">
        <v>2268006005</v>
      </c>
      <c r="I935" t="s">
        <v>2004</v>
      </c>
      <c r="J935" t="s">
        <v>1963</v>
      </c>
      <c r="K935" t="s">
        <v>2005</v>
      </c>
      <c r="L935" t="s">
        <v>1274</v>
      </c>
      <c r="M935" s="114">
        <v>1.28168912124238E-3</v>
      </c>
      <c r="N935" s="114">
        <v>2.12317547993734E-3</v>
      </c>
      <c r="O935" s="114">
        <v>7.3275028262287404E-3</v>
      </c>
    </row>
    <row r="936" spans="1:15" hidden="1" outlineLevel="2" x14ac:dyDescent="0.25">
      <c r="A936">
        <v>2017</v>
      </c>
      <c r="B936">
        <v>7</v>
      </c>
      <c r="C936" t="s">
        <v>859</v>
      </c>
      <c r="D936">
        <v>24025</v>
      </c>
      <c r="E936" t="s">
        <v>516</v>
      </c>
      <c r="F936" t="s">
        <v>851</v>
      </c>
      <c r="G936" t="s">
        <v>2001</v>
      </c>
      <c r="H936">
        <v>2268006010</v>
      </c>
      <c r="I936" t="s">
        <v>2004</v>
      </c>
      <c r="J936" t="s">
        <v>1963</v>
      </c>
      <c r="K936" t="s">
        <v>2005</v>
      </c>
      <c r="L936" t="s">
        <v>1965</v>
      </c>
      <c r="M936" s="114">
        <v>3.87581069389853E-5</v>
      </c>
      <c r="N936" s="114">
        <v>6.5628762968117398E-5</v>
      </c>
      <c r="O936" s="114">
        <v>2.57685784163186E-4</v>
      </c>
    </row>
    <row r="937" spans="1:15" hidden="1" outlineLevel="2" x14ac:dyDescent="0.25">
      <c r="A937">
        <v>2017</v>
      </c>
      <c r="B937">
        <v>7</v>
      </c>
      <c r="C937" t="s">
        <v>859</v>
      </c>
      <c r="D937">
        <v>24025</v>
      </c>
      <c r="E937" t="s">
        <v>516</v>
      </c>
      <c r="F937" t="s">
        <v>851</v>
      </c>
      <c r="G937" t="s">
        <v>2001</v>
      </c>
      <c r="H937">
        <v>2268006015</v>
      </c>
      <c r="I937" t="s">
        <v>2004</v>
      </c>
      <c r="J937" t="s">
        <v>1963</v>
      </c>
      <c r="K937" t="s">
        <v>2005</v>
      </c>
      <c r="L937" t="s">
        <v>1966</v>
      </c>
      <c r="M937" s="114">
        <v>2.0145507733104801E-5</v>
      </c>
      <c r="N937" s="114">
        <v>3.9226359604072099E-5</v>
      </c>
      <c r="O937" s="114">
        <v>2.1253193699521901E-4</v>
      </c>
    </row>
    <row r="938" spans="1:15" hidden="1" outlineLevel="2" x14ac:dyDescent="0.25">
      <c r="A938">
        <v>2017</v>
      </c>
      <c r="B938">
        <v>7</v>
      </c>
      <c r="C938" t="s">
        <v>859</v>
      </c>
      <c r="D938">
        <v>24025</v>
      </c>
      <c r="E938" t="s">
        <v>516</v>
      </c>
      <c r="F938" t="s">
        <v>851</v>
      </c>
      <c r="G938" t="s">
        <v>2001</v>
      </c>
      <c r="H938">
        <v>2268006020</v>
      </c>
      <c r="I938" t="s">
        <v>2004</v>
      </c>
      <c r="J938" t="s">
        <v>1963</v>
      </c>
      <c r="K938" t="s">
        <v>2005</v>
      </c>
      <c r="L938" t="s">
        <v>2006</v>
      </c>
      <c r="M938" s="114">
        <v>3.9395579369738698E-4</v>
      </c>
      <c r="N938" s="114">
        <v>8.17669599200599E-4</v>
      </c>
      <c r="O938" s="114">
        <v>4.25907503813505E-3</v>
      </c>
    </row>
    <row r="939" spans="1:15" hidden="1" outlineLevel="2" x14ac:dyDescent="0.25">
      <c r="A939">
        <v>2017</v>
      </c>
      <c r="B939">
        <v>7</v>
      </c>
      <c r="C939" t="s">
        <v>859</v>
      </c>
      <c r="D939">
        <v>24025</v>
      </c>
      <c r="E939" t="s">
        <v>516</v>
      </c>
      <c r="F939" t="s">
        <v>851</v>
      </c>
      <c r="G939" t="s">
        <v>2001</v>
      </c>
      <c r="H939">
        <v>2268010010</v>
      </c>
      <c r="I939" t="s">
        <v>2004</v>
      </c>
      <c r="J939" t="s">
        <v>1941</v>
      </c>
      <c r="K939" t="s">
        <v>2005</v>
      </c>
      <c r="L939" t="s">
        <v>2009</v>
      </c>
      <c r="M939" s="114">
        <v>1.0593505976430599E-5</v>
      </c>
      <c r="N939" s="114">
        <v>2.32275147027394E-5</v>
      </c>
      <c r="O939" s="114">
        <v>1.17648520244984E-4</v>
      </c>
    </row>
    <row r="940" spans="1:15" hidden="1" outlineLevel="2" x14ac:dyDescent="0.25">
      <c r="A940">
        <v>2017</v>
      </c>
      <c r="B940">
        <v>7</v>
      </c>
      <c r="C940" t="s">
        <v>859</v>
      </c>
      <c r="D940">
        <v>24025</v>
      </c>
      <c r="E940" t="s">
        <v>516</v>
      </c>
      <c r="F940" t="s">
        <v>851</v>
      </c>
      <c r="G940" t="s">
        <v>2001</v>
      </c>
      <c r="H940">
        <v>2285006015</v>
      </c>
      <c r="I940" t="s">
        <v>1975</v>
      </c>
      <c r="J940" t="s">
        <v>1976</v>
      </c>
      <c r="K940" t="s">
        <v>2003</v>
      </c>
      <c r="L940" t="s">
        <v>1976</v>
      </c>
      <c r="M940" s="114">
        <v>6.02063626509164E-7</v>
      </c>
      <c r="N940" s="114">
        <v>2.8448615694287599E-6</v>
      </c>
      <c r="O940" s="114">
        <v>1.9831422378047099E-5</v>
      </c>
    </row>
    <row r="941" spans="1:15" ht="13" outlineLevel="1" collapsed="1" x14ac:dyDescent="0.3">
      <c r="C941" s="1" t="s">
        <v>2303</v>
      </c>
      <c r="M941" s="114">
        <f>SUBTOTAL(9,M735:M940)</f>
        <v>2.7173607742916053</v>
      </c>
      <c r="N941" s="114">
        <f>SUBTOTAL(9,N735:N940)</f>
        <v>1.6022051632088545</v>
      </c>
      <c r="O941" s="114">
        <f>SUBTOTAL(9,O735:O940)</f>
        <v>30.557946319366071</v>
      </c>
    </row>
    <row r="942" spans="1:15" hidden="1" outlineLevel="2" x14ac:dyDescent="0.25">
      <c r="A942">
        <v>2017</v>
      </c>
      <c r="B942">
        <v>7</v>
      </c>
      <c r="C942" t="s">
        <v>860</v>
      </c>
      <c r="D942">
        <v>24027</v>
      </c>
      <c r="E942" t="s">
        <v>516</v>
      </c>
      <c r="F942" t="s">
        <v>851</v>
      </c>
      <c r="G942" t="s">
        <v>1915</v>
      </c>
      <c r="H942">
        <v>2270001060</v>
      </c>
      <c r="I942" t="s">
        <v>1916</v>
      </c>
      <c r="J942" t="s">
        <v>1917</v>
      </c>
      <c r="K942" t="s">
        <v>695</v>
      </c>
      <c r="L942" t="s">
        <v>1918</v>
      </c>
      <c r="M942" s="114">
        <v>3.2757337862676601E-4</v>
      </c>
      <c r="N942" s="114">
        <v>1.3756269472651201E-3</v>
      </c>
      <c r="O942" s="114">
        <v>1.25433097127825E-3</v>
      </c>
    </row>
    <row r="943" spans="1:15" hidden="1" outlineLevel="2" x14ac:dyDescent="0.25">
      <c r="A943">
        <v>2017</v>
      </c>
      <c r="B943">
        <v>7</v>
      </c>
      <c r="C943" t="s">
        <v>860</v>
      </c>
      <c r="D943">
        <v>24027</v>
      </c>
      <c r="E943" t="s">
        <v>516</v>
      </c>
      <c r="F943" t="s">
        <v>851</v>
      </c>
      <c r="G943" t="s">
        <v>1915</v>
      </c>
      <c r="H943">
        <v>2270002003</v>
      </c>
      <c r="I943" t="s">
        <v>1916</v>
      </c>
      <c r="J943" t="s">
        <v>1919</v>
      </c>
      <c r="K943" t="s">
        <v>1920</v>
      </c>
      <c r="L943" t="s">
        <v>1921</v>
      </c>
      <c r="M943" s="114">
        <v>2.3170685091145101E-4</v>
      </c>
      <c r="N943" s="114">
        <v>3.62825521733612E-3</v>
      </c>
      <c r="O943" s="114">
        <v>1.3353947433643E-3</v>
      </c>
    </row>
    <row r="944" spans="1:15" hidden="1" outlineLevel="2" x14ac:dyDescent="0.25">
      <c r="A944">
        <v>2017</v>
      </c>
      <c r="B944">
        <v>7</v>
      </c>
      <c r="C944" t="s">
        <v>860</v>
      </c>
      <c r="D944">
        <v>24027</v>
      </c>
      <c r="E944" t="s">
        <v>516</v>
      </c>
      <c r="F944" t="s">
        <v>851</v>
      </c>
      <c r="G944" t="s">
        <v>1915</v>
      </c>
      <c r="H944">
        <v>2270002006</v>
      </c>
      <c r="I944" t="s">
        <v>1916</v>
      </c>
      <c r="J944" t="s">
        <v>1919</v>
      </c>
      <c r="K944" t="s">
        <v>1920</v>
      </c>
      <c r="L944" t="s">
        <v>1922</v>
      </c>
      <c r="M944" s="114">
        <v>2.4687954254254399E-6</v>
      </c>
      <c r="N944" s="114">
        <v>1.40418437695189E-5</v>
      </c>
      <c r="O944" s="114">
        <v>9.8134984227726801E-6</v>
      </c>
    </row>
    <row r="945" spans="1:15" hidden="1" outlineLevel="2" x14ac:dyDescent="0.25">
      <c r="A945">
        <v>2017</v>
      </c>
      <c r="B945">
        <v>7</v>
      </c>
      <c r="C945" t="s">
        <v>860</v>
      </c>
      <c r="D945">
        <v>24027</v>
      </c>
      <c r="E945" t="s">
        <v>516</v>
      </c>
      <c r="F945" t="s">
        <v>851</v>
      </c>
      <c r="G945" t="s">
        <v>1915</v>
      </c>
      <c r="H945">
        <v>2270002009</v>
      </c>
      <c r="I945" t="s">
        <v>1916</v>
      </c>
      <c r="J945" t="s">
        <v>1919</v>
      </c>
      <c r="K945" t="s">
        <v>1920</v>
      </c>
      <c r="L945" t="s">
        <v>1923</v>
      </c>
      <c r="M945" s="114">
        <v>3.4840088879661801E-5</v>
      </c>
      <c r="N945" s="114">
        <v>2.1694660972571E-4</v>
      </c>
      <c r="O945" s="114">
        <v>1.3545122783398299E-4</v>
      </c>
    </row>
    <row r="946" spans="1:15" hidden="1" outlineLevel="2" x14ac:dyDescent="0.25">
      <c r="A946">
        <v>2017</v>
      </c>
      <c r="B946">
        <v>7</v>
      </c>
      <c r="C946" t="s">
        <v>860</v>
      </c>
      <c r="D946">
        <v>24027</v>
      </c>
      <c r="E946" t="s">
        <v>516</v>
      </c>
      <c r="F946" t="s">
        <v>851</v>
      </c>
      <c r="G946" t="s">
        <v>1915</v>
      </c>
      <c r="H946">
        <v>2270002015</v>
      </c>
      <c r="I946" t="s">
        <v>1916</v>
      </c>
      <c r="J946" t="s">
        <v>1919</v>
      </c>
      <c r="K946" t="s">
        <v>1920</v>
      </c>
      <c r="L946" t="s">
        <v>1924</v>
      </c>
      <c r="M946" s="114">
        <v>7.2119047831620297E-4</v>
      </c>
      <c r="N946" s="114">
        <v>1.04853787925094E-2</v>
      </c>
      <c r="O946" s="114">
        <v>4.2398521327413601E-3</v>
      </c>
    </row>
    <row r="947" spans="1:15" hidden="1" outlineLevel="2" x14ac:dyDescent="0.25">
      <c r="A947">
        <v>2017</v>
      </c>
      <c r="B947">
        <v>7</v>
      </c>
      <c r="C947" t="s">
        <v>860</v>
      </c>
      <c r="D947">
        <v>24027</v>
      </c>
      <c r="E947" t="s">
        <v>516</v>
      </c>
      <c r="F947" t="s">
        <v>851</v>
      </c>
      <c r="G947" t="s">
        <v>1915</v>
      </c>
      <c r="H947">
        <v>2270002018</v>
      </c>
      <c r="I947" t="s">
        <v>1916</v>
      </c>
      <c r="J947" t="s">
        <v>1919</v>
      </c>
      <c r="K947" t="s">
        <v>1920</v>
      </c>
      <c r="L947" t="s">
        <v>1925</v>
      </c>
      <c r="M947" s="114">
        <v>6.0017878422513604E-4</v>
      </c>
      <c r="N947" s="114">
        <v>1.1441823327913899E-2</v>
      </c>
      <c r="O947" s="114">
        <v>4.93872293736786E-3</v>
      </c>
    </row>
    <row r="948" spans="1:15" hidden="1" outlineLevel="2" x14ac:dyDescent="0.25">
      <c r="A948">
        <v>2017</v>
      </c>
      <c r="B948">
        <v>7</v>
      </c>
      <c r="C948" t="s">
        <v>860</v>
      </c>
      <c r="D948">
        <v>24027</v>
      </c>
      <c r="E948" t="s">
        <v>516</v>
      </c>
      <c r="F948" t="s">
        <v>851</v>
      </c>
      <c r="G948" t="s">
        <v>1915</v>
      </c>
      <c r="H948">
        <v>2270002021</v>
      </c>
      <c r="I948" t="s">
        <v>1916</v>
      </c>
      <c r="J948" t="s">
        <v>1919</v>
      </c>
      <c r="K948" t="s">
        <v>1920</v>
      </c>
      <c r="L948" t="s">
        <v>1926</v>
      </c>
      <c r="M948" s="114">
        <v>7.10105995409549E-5</v>
      </c>
      <c r="N948" s="114">
        <v>8.0060752225108401E-4</v>
      </c>
      <c r="O948" s="114">
        <v>3.5714140540221701E-4</v>
      </c>
    </row>
    <row r="949" spans="1:15" hidden="1" outlineLevel="2" x14ac:dyDescent="0.25">
      <c r="A949">
        <v>2017</v>
      </c>
      <c r="B949">
        <v>7</v>
      </c>
      <c r="C949" t="s">
        <v>860</v>
      </c>
      <c r="D949">
        <v>24027</v>
      </c>
      <c r="E949" t="s">
        <v>516</v>
      </c>
      <c r="F949" t="s">
        <v>851</v>
      </c>
      <c r="G949" t="s">
        <v>1915</v>
      </c>
      <c r="H949">
        <v>2270002024</v>
      </c>
      <c r="I949" t="s">
        <v>1916</v>
      </c>
      <c r="J949" t="s">
        <v>1919</v>
      </c>
      <c r="K949" t="s">
        <v>1920</v>
      </c>
      <c r="L949" t="s">
        <v>1927</v>
      </c>
      <c r="M949" s="114">
        <v>6.5401941853338003E-5</v>
      </c>
      <c r="N949" s="114">
        <v>9.3840211047790901E-4</v>
      </c>
      <c r="O949" s="114">
        <v>4.41125899669714E-4</v>
      </c>
    </row>
    <row r="950" spans="1:15" hidden="1" outlineLevel="2" x14ac:dyDescent="0.25">
      <c r="A950">
        <v>2017</v>
      </c>
      <c r="B950">
        <v>7</v>
      </c>
      <c r="C950" t="s">
        <v>860</v>
      </c>
      <c r="D950">
        <v>24027</v>
      </c>
      <c r="E950" t="s">
        <v>516</v>
      </c>
      <c r="F950" t="s">
        <v>851</v>
      </c>
      <c r="G950" t="s">
        <v>1915</v>
      </c>
      <c r="H950">
        <v>2270002027</v>
      </c>
      <c r="I950" t="s">
        <v>1916</v>
      </c>
      <c r="J950" t="s">
        <v>1919</v>
      </c>
      <c r="K950" t="s">
        <v>1920</v>
      </c>
      <c r="L950" t="s">
        <v>1928</v>
      </c>
      <c r="M950" s="114">
        <v>2.11293353487463E-4</v>
      </c>
      <c r="N950" s="114">
        <v>2.0409318385645699E-3</v>
      </c>
      <c r="O950" s="114">
        <v>8.3102977077942298E-4</v>
      </c>
    </row>
    <row r="951" spans="1:15" hidden="1" outlineLevel="2" x14ac:dyDescent="0.25">
      <c r="A951">
        <v>2017</v>
      </c>
      <c r="B951">
        <v>7</v>
      </c>
      <c r="C951" t="s">
        <v>860</v>
      </c>
      <c r="D951">
        <v>24027</v>
      </c>
      <c r="E951" t="s">
        <v>516</v>
      </c>
      <c r="F951" t="s">
        <v>851</v>
      </c>
      <c r="G951" t="s">
        <v>1915</v>
      </c>
      <c r="H951">
        <v>2270002030</v>
      </c>
      <c r="I951" t="s">
        <v>1916</v>
      </c>
      <c r="J951" t="s">
        <v>1919</v>
      </c>
      <c r="K951" t="s">
        <v>1920</v>
      </c>
      <c r="L951" t="s">
        <v>1929</v>
      </c>
      <c r="M951" s="114">
        <v>6.4024472158053002E-4</v>
      </c>
      <c r="N951" s="114">
        <v>7.7702243579551604E-3</v>
      </c>
      <c r="O951" s="114">
        <v>4.0422304300591298E-3</v>
      </c>
    </row>
    <row r="952" spans="1:15" hidden="1" outlineLevel="2" x14ac:dyDescent="0.25">
      <c r="A952">
        <v>2017</v>
      </c>
      <c r="B952">
        <v>7</v>
      </c>
      <c r="C952" t="s">
        <v>860</v>
      </c>
      <c r="D952">
        <v>24027</v>
      </c>
      <c r="E952" t="s">
        <v>516</v>
      </c>
      <c r="F952" t="s">
        <v>851</v>
      </c>
      <c r="G952" t="s">
        <v>1915</v>
      </c>
      <c r="H952">
        <v>2270002033</v>
      </c>
      <c r="I952" t="s">
        <v>1916</v>
      </c>
      <c r="J952" t="s">
        <v>1919</v>
      </c>
      <c r="K952" t="s">
        <v>1920</v>
      </c>
      <c r="L952" t="s">
        <v>1930</v>
      </c>
      <c r="M952" s="114">
        <v>1.1852119978357199E-3</v>
      </c>
      <c r="N952" s="114">
        <v>1.56081893946975E-2</v>
      </c>
      <c r="O952" s="114">
        <v>4.7437330940738303E-3</v>
      </c>
    </row>
    <row r="953" spans="1:15" hidden="1" outlineLevel="2" x14ac:dyDescent="0.25">
      <c r="A953">
        <v>2017</v>
      </c>
      <c r="B953">
        <v>7</v>
      </c>
      <c r="C953" t="s">
        <v>860</v>
      </c>
      <c r="D953">
        <v>24027</v>
      </c>
      <c r="E953" t="s">
        <v>516</v>
      </c>
      <c r="F953" t="s">
        <v>851</v>
      </c>
      <c r="G953" t="s">
        <v>1915</v>
      </c>
      <c r="H953">
        <v>2270002036</v>
      </c>
      <c r="I953" t="s">
        <v>1916</v>
      </c>
      <c r="J953" t="s">
        <v>1919</v>
      </c>
      <c r="K953" t="s">
        <v>1920</v>
      </c>
      <c r="L953" t="s">
        <v>1931</v>
      </c>
      <c r="M953" s="114">
        <v>1.4404224411919101E-3</v>
      </c>
      <c r="N953" s="114">
        <v>2.90176966227591E-2</v>
      </c>
      <c r="O953" s="114">
        <v>9.1464436845853907E-3</v>
      </c>
    </row>
    <row r="954" spans="1:15" hidden="1" outlineLevel="2" x14ac:dyDescent="0.25">
      <c r="A954">
        <v>2017</v>
      </c>
      <c r="B954">
        <v>7</v>
      </c>
      <c r="C954" t="s">
        <v>860</v>
      </c>
      <c r="D954">
        <v>24027</v>
      </c>
      <c r="E954" t="s">
        <v>516</v>
      </c>
      <c r="F954" t="s">
        <v>851</v>
      </c>
      <c r="G954" t="s">
        <v>1915</v>
      </c>
      <c r="H954">
        <v>2270002039</v>
      </c>
      <c r="I954" t="s">
        <v>1916</v>
      </c>
      <c r="J954" t="s">
        <v>1919</v>
      </c>
      <c r="K954" t="s">
        <v>1920</v>
      </c>
      <c r="L954" t="s">
        <v>1932</v>
      </c>
      <c r="M954" s="114">
        <v>4.6036856204523199E-5</v>
      </c>
      <c r="N954" s="114">
        <v>5.0353747792542002E-4</v>
      </c>
      <c r="O954" s="114">
        <v>2.8178306092741E-4</v>
      </c>
    </row>
    <row r="955" spans="1:15" hidden="1" outlineLevel="2" x14ac:dyDescent="0.25">
      <c r="A955">
        <v>2017</v>
      </c>
      <c r="B955">
        <v>7</v>
      </c>
      <c r="C955" t="s">
        <v>860</v>
      </c>
      <c r="D955">
        <v>24027</v>
      </c>
      <c r="E955" t="s">
        <v>516</v>
      </c>
      <c r="F955" t="s">
        <v>851</v>
      </c>
      <c r="G955" t="s">
        <v>1915</v>
      </c>
      <c r="H955">
        <v>2270002042</v>
      </c>
      <c r="I955" t="s">
        <v>1916</v>
      </c>
      <c r="J955" t="s">
        <v>1919</v>
      </c>
      <c r="K955" t="s">
        <v>1920</v>
      </c>
      <c r="L955" t="s">
        <v>1933</v>
      </c>
      <c r="M955" s="114">
        <v>6.5741444359446204E-5</v>
      </c>
      <c r="N955" s="114">
        <v>6.0119053523521903E-4</v>
      </c>
      <c r="O955" s="114">
        <v>2.6324865757487698E-4</v>
      </c>
    </row>
    <row r="956" spans="1:15" hidden="1" outlineLevel="2" x14ac:dyDescent="0.25">
      <c r="A956">
        <v>2017</v>
      </c>
      <c r="B956">
        <v>7</v>
      </c>
      <c r="C956" t="s">
        <v>860</v>
      </c>
      <c r="D956">
        <v>24027</v>
      </c>
      <c r="E956" t="s">
        <v>516</v>
      </c>
      <c r="F956" t="s">
        <v>851</v>
      </c>
      <c r="G956" t="s">
        <v>1915</v>
      </c>
      <c r="H956">
        <v>2270002045</v>
      </c>
      <c r="I956" t="s">
        <v>1916</v>
      </c>
      <c r="J956" t="s">
        <v>1919</v>
      </c>
      <c r="K956" t="s">
        <v>1920</v>
      </c>
      <c r="L956" t="s">
        <v>1282</v>
      </c>
      <c r="M956" s="114">
        <v>7.4915374034390002E-4</v>
      </c>
      <c r="N956" s="114">
        <v>1.28334176260978E-2</v>
      </c>
      <c r="O956" s="114">
        <v>3.05750744882971E-3</v>
      </c>
    </row>
    <row r="957" spans="1:15" hidden="1" outlineLevel="2" x14ac:dyDescent="0.25">
      <c r="A957">
        <v>2017</v>
      </c>
      <c r="B957">
        <v>7</v>
      </c>
      <c r="C957" t="s">
        <v>860</v>
      </c>
      <c r="D957">
        <v>24027</v>
      </c>
      <c r="E957" t="s">
        <v>516</v>
      </c>
      <c r="F957" t="s">
        <v>851</v>
      </c>
      <c r="G957" t="s">
        <v>1915</v>
      </c>
      <c r="H957">
        <v>2270002048</v>
      </c>
      <c r="I957" t="s">
        <v>1916</v>
      </c>
      <c r="J957" t="s">
        <v>1919</v>
      </c>
      <c r="K957" t="s">
        <v>1920</v>
      </c>
      <c r="L957" t="s">
        <v>1934</v>
      </c>
      <c r="M957" s="114">
        <v>3.8349017870586998E-4</v>
      </c>
      <c r="N957" s="114">
        <v>6.6409801365807696E-3</v>
      </c>
      <c r="O957" s="114">
        <v>2.1698172495234801E-3</v>
      </c>
    </row>
    <row r="958" spans="1:15" hidden="1" outlineLevel="2" x14ac:dyDescent="0.25">
      <c r="A958">
        <v>2017</v>
      </c>
      <c r="B958">
        <v>7</v>
      </c>
      <c r="C958" t="s">
        <v>860</v>
      </c>
      <c r="D958">
        <v>24027</v>
      </c>
      <c r="E958" t="s">
        <v>516</v>
      </c>
      <c r="F958" t="s">
        <v>851</v>
      </c>
      <c r="G958" t="s">
        <v>1915</v>
      </c>
      <c r="H958">
        <v>2270002051</v>
      </c>
      <c r="I958" t="s">
        <v>1916</v>
      </c>
      <c r="J958" t="s">
        <v>1919</v>
      </c>
      <c r="K958" t="s">
        <v>1920</v>
      </c>
      <c r="L958" t="s">
        <v>1284</v>
      </c>
      <c r="M958" s="114">
        <v>1.38409839814813E-3</v>
      </c>
      <c r="N958" s="114">
        <v>3.4246899653226102E-2</v>
      </c>
      <c r="O958" s="114">
        <v>7.6805364806205E-3</v>
      </c>
    </row>
    <row r="959" spans="1:15" hidden="1" outlineLevel="2" x14ac:dyDescent="0.25">
      <c r="A959">
        <v>2017</v>
      </c>
      <c r="B959">
        <v>7</v>
      </c>
      <c r="C959" t="s">
        <v>860</v>
      </c>
      <c r="D959">
        <v>24027</v>
      </c>
      <c r="E959" t="s">
        <v>516</v>
      </c>
      <c r="F959" t="s">
        <v>851</v>
      </c>
      <c r="G959" t="s">
        <v>1915</v>
      </c>
      <c r="H959">
        <v>2270002054</v>
      </c>
      <c r="I959" t="s">
        <v>1916</v>
      </c>
      <c r="J959" t="s">
        <v>1919</v>
      </c>
      <c r="K959" t="s">
        <v>1920</v>
      </c>
      <c r="L959" t="s">
        <v>1935</v>
      </c>
      <c r="M959" s="114">
        <v>1.6792097125062401E-4</v>
      </c>
      <c r="N959" s="114">
        <v>2.94484716141596E-3</v>
      </c>
      <c r="O959" s="114">
        <v>7.9470721539109902E-4</v>
      </c>
    </row>
    <row r="960" spans="1:15" hidden="1" outlineLevel="2" x14ac:dyDescent="0.25">
      <c r="A960">
        <v>2017</v>
      </c>
      <c r="B960">
        <v>7</v>
      </c>
      <c r="C960" t="s">
        <v>860</v>
      </c>
      <c r="D960">
        <v>24027</v>
      </c>
      <c r="E960" t="s">
        <v>516</v>
      </c>
      <c r="F960" t="s">
        <v>851</v>
      </c>
      <c r="G960" t="s">
        <v>1915</v>
      </c>
      <c r="H960">
        <v>2270002057</v>
      </c>
      <c r="I960" t="s">
        <v>1916</v>
      </c>
      <c r="J960" t="s">
        <v>1919</v>
      </c>
      <c r="K960" t="s">
        <v>1920</v>
      </c>
      <c r="L960" t="s">
        <v>1936</v>
      </c>
      <c r="M960" s="114">
        <v>1.3254564369162801E-3</v>
      </c>
      <c r="N960" s="114">
        <v>1.64650748483837E-2</v>
      </c>
      <c r="O960" s="114">
        <v>8.6187801789492403E-3</v>
      </c>
    </row>
    <row r="961" spans="1:15" hidden="1" outlineLevel="2" x14ac:dyDescent="0.25">
      <c r="A961">
        <v>2017</v>
      </c>
      <c r="B961">
        <v>7</v>
      </c>
      <c r="C961" t="s">
        <v>860</v>
      </c>
      <c r="D961">
        <v>24027</v>
      </c>
      <c r="E961" t="s">
        <v>516</v>
      </c>
      <c r="F961" t="s">
        <v>851</v>
      </c>
      <c r="G961" t="s">
        <v>1915</v>
      </c>
      <c r="H961">
        <v>2270002060</v>
      </c>
      <c r="I961" t="s">
        <v>1916</v>
      </c>
      <c r="J961" t="s">
        <v>1919</v>
      </c>
      <c r="K961" t="s">
        <v>1920</v>
      </c>
      <c r="L961" t="s">
        <v>1283</v>
      </c>
      <c r="M961" s="114">
        <v>3.6080185882383401E-3</v>
      </c>
      <c r="N961" s="114">
        <v>5.9362833388149697E-2</v>
      </c>
      <c r="O961" s="114">
        <v>2.1872402168810399E-2</v>
      </c>
    </row>
    <row r="962" spans="1:15" hidden="1" outlineLevel="2" x14ac:dyDescent="0.25">
      <c r="A962">
        <v>2017</v>
      </c>
      <c r="B962">
        <v>7</v>
      </c>
      <c r="C962" t="s">
        <v>860</v>
      </c>
      <c r="D962">
        <v>24027</v>
      </c>
      <c r="E962" t="s">
        <v>516</v>
      </c>
      <c r="F962" t="s">
        <v>851</v>
      </c>
      <c r="G962" t="s">
        <v>1915</v>
      </c>
      <c r="H962">
        <v>2270002066</v>
      </c>
      <c r="I962" t="s">
        <v>1916</v>
      </c>
      <c r="J962" t="s">
        <v>1919</v>
      </c>
      <c r="K962" t="s">
        <v>1920</v>
      </c>
      <c r="L962" t="s">
        <v>1278</v>
      </c>
      <c r="M962" s="114">
        <v>1.47757751328754E-2</v>
      </c>
      <c r="N962" s="114">
        <v>7.2550665587186799E-2</v>
      </c>
      <c r="O962" s="114">
        <v>6.2990423291921602E-2</v>
      </c>
    </row>
    <row r="963" spans="1:15" hidden="1" outlineLevel="2" x14ac:dyDescent="0.25">
      <c r="A963">
        <v>2017</v>
      </c>
      <c r="B963">
        <v>7</v>
      </c>
      <c r="C963" t="s">
        <v>860</v>
      </c>
      <c r="D963">
        <v>24027</v>
      </c>
      <c r="E963" t="s">
        <v>516</v>
      </c>
      <c r="F963" t="s">
        <v>851</v>
      </c>
      <c r="G963" t="s">
        <v>1915</v>
      </c>
      <c r="H963">
        <v>2270002069</v>
      </c>
      <c r="I963" t="s">
        <v>1916</v>
      </c>
      <c r="J963" t="s">
        <v>1919</v>
      </c>
      <c r="K963" t="s">
        <v>1920</v>
      </c>
      <c r="L963" t="s">
        <v>1937</v>
      </c>
      <c r="M963" s="114">
        <v>2.2169206176840799E-3</v>
      </c>
      <c r="N963" s="114">
        <v>4.10910146310925E-2</v>
      </c>
      <c r="O963" s="114">
        <v>1.4904078561812599E-2</v>
      </c>
    </row>
    <row r="964" spans="1:15" hidden="1" outlineLevel="2" x14ac:dyDescent="0.25">
      <c r="A964">
        <v>2017</v>
      </c>
      <c r="B964">
        <v>7</v>
      </c>
      <c r="C964" t="s">
        <v>860</v>
      </c>
      <c r="D964">
        <v>24027</v>
      </c>
      <c r="E964" t="s">
        <v>516</v>
      </c>
      <c r="F964" t="s">
        <v>851</v>
      </c>
      <c r="G964" t="s">
        <v>1915</v>
      </c>
      <c r="H964">
        <v>2270002072</v>
      </c>
      <c r="I964" t="s">
        <v>1916</v>
      </c>
      <c r="J964" t="s">
        <v>1919</v>
      </c>
      <c r="K964" t="s">
        <v>1920</v>
      </c>
      <c r="L964" t="s">
        <v>1279</v>
      </c>
      <c r="M964" s="114">
        <v>1.46655293792719E-2</v>
      </c>
      <c r="N964" s="114">
        <v>5.57209141552448E-2</v>
      </c>
      <c r="O964" s="114">
        <v>6.4121096394956098E-2</v>
      </c>
    </row>
    <row r="965" spans="1:15" hidden="1" outlineLevel="2" x14ac:dyDescent="0.25">
      <c r="A965">
        <v>2017</v>
      </c>
      <c r="B965">
        <v>7</v>
      </c>
      <c r="C965" t="s">
        <v>860</v>
      </c>
      <c r="D965">
        <v>24027</v>
      </c>
      <c r="E965" t="s">
        <v>516</v>
      </c>
      <c r="F965" t="s">
        <v>851</v>
      </c>
      <c r="G965" t="s">
        <v>1915</v>
      </c>
      <c r="H965">
        <v>2270002075</v>
      </c>
      <c r="I965" t="s">
        <v>1916</v>
      </c>
      <c r="J965" t="s">
        <v>1919</v>
      </c>
      <c r="K965" t="s">
        <v>1920</v>
      </c>
      <c r="L965" t="s">
        <v>1938</v>
      </c>
      <c r="M965" s="114">
        <v>4.02410659262387E-4</v>
      </c>
      <c r="N965" s="114">
        <v>7.3701557703316203E-3</v>
      </c>
      <c r="O965" s="114">
        <v>2.6610777713358398E-3</v>
      </c>
    </row>
    <row r="966" spans="1:15" hidden="1" outlineLevel="2" x14ac:dyDescent="0.25">
      <c r="A966">
        <v>2017</v>
      </c>
      <c r="B966">
        <v>7</v>
      </c>
      <c r="C966" t="s">
        <v>860</v>
      </c>
      <c r="D966">
        <v>24027</v>
      </c>
      <c r="E966" t="s">
        <v>516</v>
      </c>
      <c r="F966" t="s">
        <v>851</v>
      </c>
      <c r="G966" t="s">
        <v>1915</v>
      </c>
      <c r="H966">
        <v>2270002078</v>
      </c>
      <c r="I966" t="s">
        <v>1916</v>
      </c>
      <c r="J966" t="s">
        <v>1919</v>
      </c>
      <c r="K966" t="s">
        <v>1920</v>
      </c>
      <c r="L966" t="s">
        <v>1939</v>
      </c>
      <c r="M966" s="114">
        <v>5.1827504435664202E-5</v>
      </c>
      <c r="N966" s="114">
        <v>1.8167198504670499E-4</v>
      </c>
      <c r="O966" s="114">
        <v>2.08025987376459E-4</v>
      </c>
    </row>
    <row r="967" spans="1:15" hidden="1" outlineLevel="2" x14ac:dyDescent="0.25">
      <c r="A967">
        <v>2017</v>
      </c>
      <c r="B967">
        <v>7</v>
      </c>
      <c r="C967" t="s">
        <v>860</v>
      </c>
      <c r="D967">
        <v>24027</v>
      </c>
      <c r="E967" t="s">
        <v>516</v>
      </c>
      <c r="F967" t="s">
        <v>851</v>
      </c>
      <c r="G967" t="s">
        <v>1915</v>
      </c>
      <c r="H967">
        <v>2270002081</v>
      </c>
      <c r="I967" t="s">
        <v>1916</v>
      </c>
      <c r="J967" t="s">
        <v>1919</v>
      </c>
      <c r="K967" t="s">
        <v>1920</v>
      </c>
      <c r="L967" t="s">
        <v>1940</v>
      </c>
      <c r="M967" s="114">
        <v>6.1891073073638803E-4</v>
      </c>
      <c r="N967" s="114">
        <v>1.0367627022787901E-2</v>
      </c>
      <c r="O967" s="114">
        <v>4.4727128697559203E-3</v>
      </c>
    </row>
    <row r="968" spans="1:15" hidden="1" outlineLevel="2" x14ac:dyDescent="0.25">
      <c r="A968">
        <v>2017</v>
      </c>
      <c r="B968">
        <v>7</v>
      </c>
      <c r="C968" t="s">
        <v>860</v>
      </c>
      <c r="D968">
        <v>24027</v>
      </c>
      <c r="E968" t="s">
        <v>516</v>
      </c>
      <c r="F968" t="s">
        <v>851</v>
      </c>
      <c r="G968" t="s">
        <v>1915</v>
      </c>
      <c r="H968">
        <v>2270003010</v>
      </c>
      <c r="I968" t="s">
        <v>1916</v>
      </c>
      <c r="J968" t="s">
        <v>1941</v>
      </c>
      <c r="K968" t="s">
        <v>696</v>
      </c>
      <c r="L968" t="s">
        <v>1277</v>
      </c>
      <c r="M968" s="114">
        <v>7.4898725461025595E-4</v>
      </c>
      <c r="N968" s="114">
        <v>3.0512301018461598E-3</v>
      </c>
      <c r="O968" s="114">
        <v>3.1100831693038301E-3</v>
      </c>
    </row>
    <row r="969" spans="1:15" hidden="1" outlineLevel="2" x14ac:dyDescent="0.25">
      <c r="A969">
        <v>2017</v>
      </c>
      <c r="B969">
        <v>7</v>
      </c>
      <c r="C969" t="s">
        <v>860</v>
      </c>
      <c r="D969">
        <v>24027</v>
      </c>
      <c r="E969" t="s">
        <v>516</v>
      </c>
      <c r="F969" t="s">
        <v>851</v>
      </c>
      <c r="G969" t="s">
        <v>1915</v>
      </c>
      <c r="H969">
        <v>2270003020</v>
      </c>
      <c r="I969" t="s">
        <v>1916</v>
      </c>
      <c r="J969" t="s">
        <v>1941</v>
      </c>
      <c r="K969" t="s">
        <v>696</v>
      </c>
      <c r="L969" t="s">
        <v>1275</v>
      </c>
      <c r="M969" s="114">
        <v>7.4205241594427196E-4</v>
      </c>
      <c r="N969" s="114">
        <v>1.7630596179515099E-2</v>
      </c>
      <c r="O969" s="114">
        <v>6.9607963087037197E-3</v>
      </c>
    </row>
    <row r="970" spans="1:15" hidden="1" outlineLevel="2" x14ac:dyDescent="0.25">
      <c r="A970">
        <v>2017</v>
      </c>
      <c r="B970">
        <v>7</v>
      </c>
      <c r="C970" t="s">
        <v>860</v>
      </c>
      <c r="D970">
        <v>24027</v>
      </c>
      <c r="E970" t="s">
        <v>516</v>
      </c>
      <c r="F970" t="s">
        <v>851</v>
      </c>
      <c r="G970" t="s">
        <v>1915</v>
      </c>
      <c r="H970">
        <v>2270003030</v>
      </c>
      <c r="I970" t="s">
        <v>1916</v>
      </c>
      <c r="J970" t="s">
        <v>1941</v>
      </c>
      <c r="K970" t="s">
        <v>696</v>
      </c>
      <c r="L970" t="s">
        <v>1273</v>
      </c>
      <c r="M970" s="114">
        <v>5.3361655864137003E-4</v>
      </c>
      <c r="N970" s="114">
        <v>8.9657962089404498E-3</v>
      </c>
      <c r="O970" s="114">
        <v>2.87264602957293E-3</v>
      </c>
    </row>
    <row r="971" spans="1:15" hidden="1" outlineLevel="2" x14ac:dyDescent="0.25">
      <c r="A971">
        <v>2017</v>
      </c>
      <c r="B971">
        <v>7</v>
      </c>
      <c r="C971" t="s">
        <v>860</v>
      </c>
      <c r="D971">
        <v>24027</v>
      </c>
      <c r="E971" t="s">
        <v>516</v>
      </c>
      <c r="F971" t="s">
        <v>851</v>
      </c>
      <c r="G971" t="s">
        <v>1915</v>
      </c>
      <c r="H971">
        <v>2270003040</v>
      </c>
      <c r="I971" t="s">
        <v>1916</v>
      </c>
      <c r="J971" t="s">
        <v>1941</v>
      </c>
      <c r="K971" t="s">
        <v>696</v>
      </c>
      <c r="L971" t="s">
        <v>1276</v>
      </c>
      <c r="M971" s="114">
        <v>7.8560742667832496E-4</v>
      </c>
      <c r="N971" s="114">
        <v>1.12015337217599E-2</v>
      </c>
      <c r="O971" s="114">
        <v>3.5431416472420101E-3</v>
      </c>
    </row>
    <row r="972" spans="1:15" hidden="1" outlineLevel="2" x14ac:dyDescent="0.25">
      <c r="A972">
        <v>2017</v>
      </c>
      <c r="B972">
        <v>7</v>
      </c>
      <c r="C972" t="s">
        <v>860</v>
      </c>
      <c r="D972">
        <v>24027</v>
      </c>
      <c r="E972" t="s">
        <v>516</v>
      </c>
      <c r="F972" t="s">
        <v>851</v>
      </c>
      <c r="G972" t="s">
        <v>1915</v>
      </c>
      <c r="H972">
        <v>2270003050</v>
      </c>
      <c r="I972" t="s">
        <v>1916</v>
      </c>
      <c r="J972" t="s">
        <v>1941</v>
      </c>
      <c r="K972" t="s">
        <v>696</v>
      </c>
      <c r="L972" t="s">
        <v>1280</v>
      </c>
      <c r="M972" s="114">
        <v>1.2971446352594301E-4</v>
      </c>
      <c r="N972" s="114">
        <v>7.5355802255216997E-4</v>
      </c>
      <c r="O972" s="114">
        <v>4.9417545960750398E-4</v>
      </c>
    </row>
    <row r="973" spans="1:15" hidden="1" outlineLevel="2" x14ac:dyDescent="0.25">
      <c r="A973">
        <v>2017</v>
      </c>
      <c r="B973">
        <v>7</v>
      </c>
      <c r="C973" t="s">
        <v>860</v>
      </c>
      <c r="D973">
        <v>24027</v>
      </c>
      <c r="E973" t="s">
        <v>516</v>
      </c>
      <c r="F973" t="s">
        <v>851</v>
      </c>
      <c r="G973" t="s">
        <v>1915</v>
      </c>
      <c r="H973">
        <v>2270003060</v>
      </c>
      <c r="I973" t="s">
        <v>1916</v>
      </c>
      <c r="J973" t="s">
        <v>1941</v>
      </c>
      <c r="K973" t="s">
        <v>696</v>
      </c>
      <c r="L973" t="s">
        <v>1942</v>
      </c>
      <c r="M973" s="114">
        <v>3.7748000841020301E-3</v>
      </c>
      <c r="N973" s="114">
        <v>6.4996529370546299E-2</v>
      </c>
      <c r="O973" s="114">
        <v>1.8523916602134701E-2</v>
      </c>
    </row>
    <row r="974" spans="1:15" hidden="1" outlineLevel="2" x14ac:dyDescent="0.25">
      <c r="A974">
        <v>2017</v>
      </c>
      <c r="B974">
        <v>7</v>
      </c>
      <c r="C974" t="s">
        <v>860</v>
      </c>
      <c r="D974">
        <v>24027</v>
      </c>
      <c r="E974" t="s">
        <v>516</v>
      </c>
      <c r="F974" t="s">
        <v>851</v>
      </c>
      <c r="G974" t="s">
        <v>1915</v>
      </c>
      <c r="H974">
        <v>2270003070</v>
      </c>
      <c r="I974" t="s">
        <v>1916</v>
      </c>
      <c r="J974" t="s">
        <v>1941</v>
      </c>
      <c r="K974" t="s">
        <v>696</v>
      </c>
      <c r="L974" t="s">
        <v>1272</v>
      </c>
      <c r="M974" s="114">
        <v>4.4160540949178502E-4</v>
      </c>
      <c r="N974" s="114">
        <v>8.2241393392905593E-3</v>
      </c>
      <c r="O974" s="114">
        <v>3.1040183966979402E-3</v>
      </c>
    </row>
    <row r="975" spans="1:15" hidden="1" outlineLevel="2" x14ac:dyDescent="0.25">
      <c r="A975">
        <v>2017</v>
      </c>
      <c r="B975">
        <v>7</v>
      </c>
      <c r="C975" t="s">
        <v>860</v>
      </c>
      <c r="D975">
        <v>24027</v>
      </c>
      <c r="E975" t="s">
        <v>516</v>
      </c>
      <c r="F975" t="s">
        <v>851</v>
      </c>
      <c r="G975" t="s">
        <v>1915</v>
      </c>
      <c r="H975">
        <v>2270004031</v>
      </c>
      <c r="I975" t="s">
        <v>1916</v>
      </c>
      <c r="J975" t="s">
        <v>1943</v>
      </c>
      <c r="K975" t="s">
        <v>1944</v>
      </c>
      <c r="L975" t="s">
        <v>1945</v>
      </c>
      <c r="M975" s="114">
        <v>2.6078341814894699E-6</v>
      </c>
      <c r="N975" s="114">
        <v>1.5571125459246101E-5</v>
      </c>
      <c r="O975" s="114">
        <v>8.9737072812567897E-6</v>
      </c>
    </row>
    <row r="976" spans="1:15" hidden="1" outlineLevel="2" x14ac:dyDescent="0.25">
      <c r="A976">
        <v>2017</v>
      </c>
      <c r="B976">
        <v>7</v>
      </c>
      <c r="C976" t="s">
        <v>860</v>
      </c>
      <c r="D976">
        <v>24027</v>
      </c>
      <c r="E976" t="s">
        <v>516</v>
      </c>
      <c r="F976" t="s">
        <v>851</v>
      </c>
      <c r="G976" t="s">
        <v>1915</v>
      </c>
      <c r="H976">
        <v>2270004036</v>
      </c>
      <c r="I976" t="s">
        <v>1916</v>
      </c>
      <c r="J976" t="s">
        <v>1943</v>
      </c>
      <c r="K976" t="s">
        <v>1944</v>
      </c>
      <c r="L976" t="s">
        <v>1946</v>
      </c>
      <c r="M976" s="114">
        <v>0</v>
      </c>
      <c r="N976" s="114">
        <v>0</v>
      </c>
      <c r="O976" s="114">
        <v>0</v>
      </c>
    </row>
    <row r="977" spans="1:15" hidden="1" outlineLevel="2" x14ac:dyDescent="0.25">
      <c r="A977">
        <v>2017</v>
      </c>
      <c r="B977">
        <v>7</v>
      </c>
      <c r="C977" t="s">
        <v>860</v>
      </c>
      <c r="D977">
        <v>24027</v>
      </c>
      <c r="E977" t="s">
        <v>516</v>
      </c>
      <c r="F977" t="s">
        <v>851</v>
      </c>
      <c r="G977" t="s">
        <v>1915</v>
      </c>
      <c r="H977">
        <v>2270004046</v>
      </c>
      <c r="I977" t="s">
        <v>1916</v>
      </c>
      <c r="J977" t="s">
        <v>1943</v>
      </c>
      <c r="K977" t="s">
        <v>1944</v>
      </c>
      <c r="L977" t="s">
        <v>1947</v>
      </c>
      <c r="M977" s="114">
        <v>8.3536447837104805E-3</v>
      </c>
      <c r="N977" s="114">
        <v>7.8509533777832999E-2</v>
      </c>
      <c r="O977" s="114">
        <v>3.3711252734065097E-2</v>
      </c>
    </row>
    <row r="978" spans="1:15" hidden="1" outlineLevel="2" x14ac:dyDescent="0.25">
      <c r="A978">
        <v>2017</v>
      </c>
      <c r="B978">
        <v>7</v>
      </c>
      <c r="C978" t="s">
        <v>860</v>
      </c>
      <c r="D978">
        <v>24027</v>
      </c>
      <c r="E978" t="s">
        <v>516</v>
      </c>
      <c r="F978" t="s">
        <v>851</v>
      </c>
      <c r="G978" t="s">
        <v>1915</v>
      </c>
      <c r="H978">
        <v>2270004056</v>
      </c>
      <c r="I978" t="s">
        <v>1916</v>
      </c>
      <c r="J978" t="s">
        <v>1943</v>
      </c>
      <c r="K978" t="s">
        <v>1944</v>
      </c>
      <c r="L978" t="s">
        <v>1948</v>
      </c>
      <c r="M978" s="114">
        <v>1.73853619412512E-3</v>
      </c>
      <c r="N978" s="114">
        <v>1.54876853339374E-2</v>
      </c>
      <c r="O978" s="114">
        <v>7.1019170572981204E-3</v>
      </c>
    </row>
    <row r="979" spans="1:15" hidden="1" outlineLevel="2" x14ac:dyDescent="0.25">
      <c r="A979">
        <v>2017</v>
      </c>
      <c r="B979">
        <v>7</v>
      </c>
      <c r="C979" t="s">
        <v>860</v>
      </c>
      <c r="D979">
        <v>24027</v>
      </c>
      <c r="E979" t="s">
        <v>516</v>
      </c>
      <c r="F979" t="s">
        <v>851</v>
      </c>
      <c r="G979" t="s">
        <v>1915</v>
      </c>
      <c r="H979">
        <v>2270004066</v>
      </c>
      <c r="I979" t="s">
        <v>1916</v>
      </c>
      <c r="J979" t="s">
        <v>1943</v>
      </c>
      <c r="K979" t="s">
        <v>1944</v>
      </c>
      <c r="L979" t="s">
        <v>1949</v>
      </c>
      <c r="M979" s="114">
        <v>1.0666287587810099E-2</v>
      </c>
      <c r="N979" s="114">
        <v>0.12561168335378201</v>
      </c>
      <c r="O979" s="114">
        <v>4.51529128476977E-2</v>
      </c>
    </row>
    <row r="980" spans="1:15" hidden="1" outlineLevel="2" x14ac:dyDescent="0.25">
      <c r="A980">
        <v>2017</v>
      </c>
      <c r="B980">
        <v>7</v>
      </c>
      <c r="C980" t="s">
        <v>860</v>
      </c>
      <c r="D980">
        <v>24027</v>
      </c>
      <c r="E980" t="s">
        <v>516</v>
      </c>
      <c r="F980" t="s">
        <v>851</v>
      </c>
      <c r="G980" t="s">
        <v>1915</v>
      </c>
      <c r="H980">
        <v>2270004071</v>
      </c>
      <c r="I980" t="s">
        <v>1916</v>
      </c>
      <c r="J980" t="s">
        <v>1943</v>
      </c>
      <c r="K980" t="s">
        <v>1944</v>
      </c>
      <c r="L980" t="s">
        <v>1950</v>
      </c>
      <c r="M980" s="114">
        <v>5.8760379602062996E-4</v>
      </c>
      <c r="N980" s="114">
        <v>8.4845264209434407E-3</v>
      </c>
      <c r="O980" s="114">
        <v>2.8149849968031001E-3</v>
      </c>
    </row>
    <row r="981" spans="1:15" hidden="1" outlineLevel="2" x14ac:dyDescent="0.25">
      <c r="A981">
        <v>2017</v>
      </c>
      <c r="B981">
        <v>7</v>
      </c>
      <c r="C981" t="s">
        <v>860</v>
      </c>
      <c r="D981">
        <v>24027</v>
      </c>
      <c r="E981" t="s">
        <v>516</v>
      </c>
      <c r="F981" t="s">
        <v>851</v>
      </c>
      <c r="G981" t="s">
        <v>1915</v>
      </c>
      <c r="H981">
        <v>2270004076</v>
      </c>
      <c r="I981" t="s">
        <v>1916</v>
      </c>
      <c r="J981" t="s">
        <v>1943</v>
      </c>
      <c r="K981" t="s">
        <v>1944</v>
      </c>
      <c r="L981" t="s">
        <v>1951</v>
      </c>
      <c r="M981" s="114">
        <v>4.19640783206887E-5</v>
      </c>
      <c r="N981" s="114">
        <v>3.7254993367241701E-4</v>
      </c>
      <c r="O981" s="114">
        <v>1.74407021404477E-4</v>
      </c>
    </row>
    <row r="982" spans="1:15" hidden="1" outlineLevel="2" x14ac:dyDescent="0.25">
      <c r="A982">
        <v>2017</v>
      </c>
      <c r="B982">
        <v>7</v>
      </c>
      <c r="C982" t="s">
        <v>860</v>
      </c>
      <c r="D982">
        <v>24027</v>
      </c>
      <c r="E982" t="s">
        <v>516</v>
      </c>
      <c r="F982" t="s">
        <v>851</v>
      </c>
      <c r="G982" t="s">
        <v>1915</v>
      </c>
      <c r="H982">
        <v>2270005010</v>
      </c>
      <c r="I982" t="s">
        <v>1916</v>
      </c>
      <c r="J982" t="s">
        <v>1952</v>
      </c>
      <c r="K982" t="s">
        <v>1953</v>
      </c>
      <c r="L982" t="s">
        <v>1954</v>
      </c>
      <c r="M982" s="114">
        <v>1.58931368877957E-7</v>
      </c>
      <c r="N982" s="114">
        <v>8.25929959091809E-7</v>
      </c>
      <c r="O982" s="114">
        <v>5.7875890746572601E-7</v>
      </c>
    </row>
    <row r="983" spans="1:15" hidden="1" outlineLevel="2" x14ac:dyDescent="0.25">
      <c r="A983">
        <v>2017</v>
      </c>
      <c r="B983">
        <v>7</v>
      </c>
      <c r="C983" t="s">
        <v>860</v>
      </c>
      <c r="D983">
        <v>24027</v>
      </c>
      <c r="E983" t="s">
        <v>516</v>
      </c>
      <c r="F983" t="s">
        <v>851</v>
      </c>
      <c r="G983" t="s">
        <v>1915</v>
      </c>
      <c r="H983">
        <v>2270005015</v>
      </c>
      <c r="I983" t="s">
        <v>1916</v>
      </c>
      <c r="J983" t="s">
        <v>1952</v>
      </c>
      <c r="K983" t="s">
        <v>1953</v>
      </c>
      <c r="L983" t="s">
        <v>1271</v>
      </c>
      <c r="M983" s="114">
        <v>3.13477117015282E-3</v>
      </c>
      <c r="N983" s="114">
        <v>3.4729043021798099E-2</v>
      </c>
      <c r="O983" s="114">
        <v>1.7447863705456298E-2</v>
      </c>
    </row>
    <row r="984" spans="1:15" hidden="1" outlineLevel="2" x14ac:dyDescent="0.25">
      <c r="A984">
        <v>2017</v>
      </c>
      <c r="B984">
        <v>7</v>
      </c>
      <c r="C984" t="s">
        <v>860</v>
      </c>
      <c r="D984">
        <v>24027</v>
      </c>
      <c r="E984" t="s">
        <v>516</v>
      </c>
      <c r="F984" t="s">
        <v>851</v>
      </c>
      <c r="G984" t="s">
        <v>1915</v>
      </c>
      <c r="H984">
        <v>2270005020</v>
      </c>
      <c r="I984" t="s">
        <v>1916</v>
      </c>
      <c r="J984" t="s">
        <v>1952</v>
      </c>
      <c r="K984" t="s">
        <v>1953</v>
      </c>
      <c r="L984" t="s">
        <v>1955</v>
      </c>
      <c r="M984" s="114">
        <v>4.4354489853049001E-4</v>
      </c>
      <c r="N984" s="114">
        <v>4.9594845040701304E-3</v>
      </c>
      <c r="O984" s="114">
        <v>2.08840478444472E-3</v>
      </c>
    </row>
    <row r="985" spans="1:15" hidden="1" outlineLevel="2" x14ac:dyDescent="0.25">
      <c r="A985">
        <v>2017</v>
      </c>
      <c r="B985">
        <v>7</v>
      </c>
      <c r="C985" t="s">
        <v>860</v>
      </c>
      <c r="D985">
        <v>24027</v>
      </c>
      <c r="E985" t="s">
        <v>516</v>
      </c>
      <c r="F985" t="s">
        <v>851</v>
      </c>
      <c r="G985" t="s">
        <v>1915</v>
      </c>
      <c r="H985">
        <v>2270005025</v>
      </c>
      <c r="I985" t="s">
        <v>1916</v>
      </c>
      <c r="J985" t="s">
        <v>1952</v>
      </c>
      <c r="K985" t="s">
        <v>1953</v>
      </c>
      <c r="L985" t="s">
        <v>1956</v>
      </c>
      <c r="M985" s="114">
        <v>3.9673098415349298E-6</v>
      </c>
      <c r="N985" s="114">
        <v>2.3716127543593801E-5</v>
      </c>
      <c r="O985" s="114">
        <v>1.6497856449859699E-5</v>
      </c>
    </row>
    <row r="986" spans="1:15" hidden="1" outlineLevel="2" x14ac:dyDescent="0.25">
      <c r="A986">
        <v>2017</v>
      </c>
      <c r="B986">
        <v>7</v>
      </c>
      <c r="C986" t="s">
        <v>860</v>
      </c>
      <c r="D986">
        <v>24027</v>
      </c>
      <c r="E986" t="s">
        <v>516</v>
      </c>
      <c r="F986" t="s">
        <v>851</v>
      </c>
      <c r="G986" t="s">
        <v>1915</v>
      </c>
      <c r="H986">
        <v>2270005030</v>
      </c>
      <c r="I986" t="s">
        <v>1916</v>
      </c>
      <c r="J986" t="s">
        <v>1952</v>
      </c>
      <c r="K986" t="s">
        <v>1953</v>
      </c>
      <c r="L986" t="s">
        <v>1957</v>
      </c>
      <c r="M986" s="114">
        <v>5.7735938008285401E-7</v>
      </c>
      <c r="N986" s="114">
        <v>4.10709714060431E-6</v>
      </c>
      <c r="O986" s="114">
        <v>3.23257830814327E-6</v>
      </c>
    </row>
    <row r="987" spans="1:15" hidden="1" outlineLevel="2" x14ac:dyDescent="0.25">
      <c r="A987">
        <v>2017</v>
      </c>
      <c r="B987">
        <v>7</v>
      </c>
      <c r="C987" t="s">
        <v>860</v>
      </c>
      <c r="D987">
        <v>24027</v>
      </c>
      <c r="E987" t="s">
        <v>516</v>
      </c>
      <c r="F987" t="s">
        <v>851</v>
      </c>
      <c r="G987" t="s">
        <v>1915</v>
      </c>
      <c r="H987">
        <v>2270005035</v>
      </c>
      <c r="I987" t="s">
        <v>1916</v>
      </c>
      <c r="J987" t="s">
        <v>1952</v>
      </c>
      <c r="K987" t="s">
        <v>1953</v>
      </c>
      <c r="L987" t="s">
        <v>1958</v>
      </c>
      <c r="M987" s="114">
        <v>5.2729500239934202E-5</v>
      </c>
      <c r="N987" s="114">
        <v>3.81765108613763E-4</v>
      </c>
      <c r="O987" s="114">
        <v>2.07754892471712E-4</v>
      </c>
    </row>
    <row r="988" spans="1:15" hidden="1" outlineLevel="2" x14ac:dyDescent="0.25">
      <c r="A988">
        <v>2017</v>
      </c>
      <c r="B988">
        <v>7</v>
      </c>
      <c r="C988" t="s">
        <v>860</v>
      </c>
      <c r="D988">
        <v>24027</v>
      </c>
      <c r="E988" t="s">
        <v>516</v>
      </c>
      <c r="F988" t="s">
        <v>851</v>
      </c>
      <c r="G988" t="s">
        <v>1915</v>
      </c>
      <c r="H988">
        <v>2270005040</v>
      </c>
      <c r="I988" t="s">
        <v>1916</v>
      </c>
      <c r="J988" t="s">
        <v>1952</v>
      </c>
      <c r="K988" t="s">
        <v>1953</v>
      </c>
      <c r="L988" t="s">
        <v>1959</v>
      </c>
      <c r="M988" s="114">
        <v>1.04613451207269E-7</v>
      </c>
      <c r="N988" s="114">
        <v>1.08639309814862E-6</v>
      </c>
      <c r="O988" s="114">
        <v>6.4699317192662399E-7</v>
      </c>
    </row>
    <row r="989" spans="1:15" hidden="1" outlineLevel="2" x14ac:dyDescent="0.25">
      <c r="A989">
        <v>2017</v>
      </c>
      <c r="B989">
        <v>7</v>
      </c>
      <c r="C989" t="s">
        <v>860</v>
      </c>
      <c r="D989">
        <v>24027</v>
      </c>
      <c r="E989" t="s">
        <v>516</v>
      </c>
      <c r="F989" t="s">
        <v>851</v>
      </c>
      <c r="G989" t="s">
        <v>1915</v>
      </c>
      <c r="H989">
        <v>2270005045</v>
      </c>
      <c r="I989" t="s">
        <v>1916</v>
      </c>
      <c r="J989" t="s">
        <v>1952</v>
      </c>
      <c r="K989" t="s">
        <v>1953</v>
      </c>
      <c r="L989" t="s">
        <v>1960</v>
      </c>
      <c r="M989" s="114">
        <v>4.4195961876880601E-5</v>
      </c>
      <c r="N989" s="114">
        <v>3.5402697540121202E-4</v>
      </c>
      <c r="O989" s="114">
        <v>2.18341669096844E-4</v>
      </c>
    </row>
    <row r="990" spans="1:15" hidden="1" outlineLevel="2" x14ac:dyDescent="0.25">
      <c r="A990">
        <v>2017</v>
      </c>
      <c r="B990">
        <v>7</v>
      </c>
      <c r="C990" t="s">
        <v>860</v>
      </c>
      <c r="D990">
        <v>24027</v>
      </c>
      <c r="E990" t="s">
        <v>516</v>
      </c>
      <c r="F990" t="s">
        <v>851</v>
      </c>
      <c r="G990" t="s">
        <v>1915</v>
      </c>
      <c r="H990">
        <v>2270005055</v>
      </c>
      <c r="I990" t="s">
        <v>1916</v>
      </c>
      <c r="J990" t="s">
        <v>1952</v>
      </c>
      <c r="K990" t="s">
        <v>1953</v>
      </c>
      <c r="L990" t="s">
        <v>1961</v>
      </c>
      <c r="M990" s="114">
        <v>8.6526417732102305E-5</v>
      </c>
      <c r="N990" s="114">
        <v>8.3145104872528496E-4</v>
      </c>
      <c r="O990" s="114">
        <v>4.3006859050365197E-4</v>
      </c>
    </row>
    <row r="991" spans="1:15" hidden="1" outlineLevel="2" x14ac:dyDescent="0.25">
      <c r="A991">
        <v>2017</v>
      </c>
      <c r="B991">
        <v>7</v>
      </c>
      <c r="C991" t="s">
        <v>860</v>
      </c>
      <c r="D991">
        <v>24027</v>
      </c>
      <c r="E991" t="s">
        <v>516</v>
      </c>
      <c r="F991" t="s">
        <v>851</v>
      </c>
      <c r="G991" t="s">
        <v>1915</v>
      </c>
      <c r="H991">
        <v>2270005060</v>
      </c>
      <c r="I991" t="s">
        <v>1916</v>
      </c>
      <c r="J991" t="s">
        <v>1952</v>
      </c>
      <c r="K991" t="s">
        <v>1953</v>
      </c>
      <c r="L991" t="s">
        <v>1962</v>
      </c>
      <c r="M991" s="114">
        <v>3.1037798414956803E-5</v>
      </c>
      <c r="N991" s="114">
        <v>4.0386371983913699E-4</v>
      </c>
      <c r="O991" s="114">
        <v>1.40511920108111E-4</v>
      </c>
    </row>
    <row r="992" spans="1:15" hidden="1" outlineLevel="2" x14ac:dyDescent="0.25">
      <c r="A992">
        <v>2017</v>
      </c>
      <c r="B992">
        <v>7</v>
      </c>
      <c r="C992" t="s">
        <v>860</v>
      </c>
      <c r="D992">
        <v>24027</v>
      </c>
      <c r="E992" t="s">
        <v>516</v>
      </c>
      <c r="F992" t="s">
        <v>851</v>
      </c>
      <c r="G992" t="s">
        <v>1915</v>
      </c>
      <c r="H992">
        <v>2270006005</v>
      </c>
      <c r="I992" t="s">
        <v>1916</v>
      </c>
      <c r="J992" t="s">
        <v>1963</v>
      </c>
      <c r="K992" t="s">
        <v>1964</v>
      </c>
      <c r="L992" t="s">
        <v>1274</v>
      </c>
      <c r="M992" s="114">
        <v>9.0488765235932096E-3</v>
      </c>
      <c r="N992" s="114">
        <v>8.3826461806893293E-2</v>
      </c>
      <c r="O992" s="114">
        <v>3.6081764847040197E-2</v>
      </c>
    </row>
    <row r="993" spans="1:15" hidden="1" outlineLevel="2" x14ac:dyDescent="0.25">
      <c r="A993">
        <v>2017</v>
      </c>
      <c r="B993">
        <v>7</v>
      </c>
      <c r="C993" t="s">
        <v>860</v>
      </c>
      <c r="D993">
        <v>24027</v>
      </c>
      <c r="E993" t="s">
        <v>516</v>
      </c>
      <c r="F993" t="s">
        <v>851</v>
      </c>
      <c r="G993" t="s">
        <v>1915</v>
      </c>
      <c r="H993">
        <v>2270006010</v>
      </c>
      <c r="I993" t="s">
        <v>1916</v>
      </c>
      <c r="J993" t="s">
        <v>1963</v>
      </c>
      <c r="K993" t="s">
        <v>1964</v>
      </c>
      <c r="L993" t="s">
        <v>1965</v>
      </c>
      <c r="M993" s="114">
        <v>2.1346482149056101E-3</v>
      </c>
      <c r="N993" s="114">
        <v>2.0000098971650001E-2</v>
      </c>
      <c r="O993" s="114">
        <v>8.7891140719875693E-3</v>
      </c>
    </row>
    <row r="994" spans="1:15" hidden="1" outlineLevel="2" x14ac:dyDescent="0.25">
      <c r="A994">
        <v>2017</v>
      </c>
      <c r="B994">
        <v>7</v>
      </c>
      <c r="C994" t="s">
        <v>860</v>
      </c>
      <c r="D994">
        <v>24027</v>
      </c>
      <c r="E994" t="s">
        <v>516</v>
      </c>
      <c r="F994" t="s">
        <v>851</v>
      </c>
      <c r="G994" t="s">
        <v>1915</v>
      </c>
      <c r="H994">
        <v>2270006015</v>
      </c>
      <c r="I994" t="s">
        <v>1916</v>
      </c>
      <c r="J994" t="s">
        <v>1963</v>
      </c>
      <c r="K994" t="s">
        <v>1964</v>
      </c>
      <c r="L994" t="s">
        <v>1966</v>
      </c>
      <c r="M994" s="114">
        <v>2.8758335829479598E-3</v>
      </c>
      <c r="N994" s="114">
        <v>3.7880053743720103E-2</v>
      </c>
      <c r="O994" s="114">
        <v>1.54269295744598E-2</v>
      </c>
    </row>
    <row r="995" spans="1:15" hidden="1" outlineLevel="2" x14ac:dyDescent="0.25">
      <c r="A995">
        <v>2017</v>
      </c>
      <c r="B995">
        <v>7</v>
      </c>
      <c r="C995" t="s">
        <v>860</v>
      </c>
      <c r="D995">
        <v>24027</v>
      </c>
      <c r="E995" t="s">
        <v>516</v>
      </c>
      <c r="F995" t="s">
        <v>851</v>
      </c>
      <c r="G995" t="s">
        <v>1915</v>
      </c>
      <c r="H995">
        <v>2270006025</v>
      </c>
      <c r="I995" t="s">
        <v>1916</v>
      </c>
      <c r="J995" t="s">
        <v>1963</v>
      </c>
      <c r="K995" t="s">
        <v>1964</v>
      </c>
      <c r="L995" t="s">
        <v>1967</v>
      </c>
      <c r="M995" s="114">
        <v>6.1139018380345104E-3</v>
      </c>
      <c r="N995" s="114">
        <v>2.54874872043729E-2</v>
      </c>
      <c r="O995" s="114">
        <v>2.6699195150286001E-2</v>
      </c>
    </row>
    <row r="996" spans="1:15" hidden="1" outlineLevel="2" x14ac:dyDescent="0.25">
      <c r="A996">
        <v>2017</v>
      </c>
      <c r="B996">
        <v>7</v>
      </c>
      <c r="C996" t="s">
        <v>860</v>
      </c>
      <c r="D996">
        <v>24027</v>
      </c>
      <c r="E996" t="s">
        <v>516</v>
      </c>
      <c r="F996" t="s">
        <v>851</v>
      </c>
      <c r="G996" t="s">
        <v>1915</v>
      </c>
      <c r="H996">
        <v>2270006030</v>
      </c>
      <c r="I996" t="s">
        <v>1916</v>
      </c>
      <c r="J996" t="s">
        <v>1963</v>
      </c>
      <c r="K996" t="s">
        <v>1964</v>
      </c>
      <c r="L996" t="s">
        <v>1968</v>
      </c>
      <c r="M996" s="114">
        <v>3.2994565481203597E-4</v>
      </c>
      <c r="N996" s="114">
        <v>2.8495638980530198E-3</v>
      </c>
      <c r="O996" s="114">
        <v>1.1528477480169401E-3</v>
      </c>
    </row>
    <row r="997" spans="1:15" hidden="1" outlineLevel="2" x14ac:dyDescent="0.25">
      <c r="A997">
        <v>2017</v>
      </c>
      <c r="B997">
        <v>7</v>
      </c>
      <c r="C997" t="s">
        <v>860</v>
      </c>
      <c r="D997">
        <v>24027</v>
      </c>
      <c r="E997" t="s">
        <v>516</v>
      </c>
      <c r="F997" t="s">
        <v>851</v>
      </c>
      <c r="G997" t="s">
        <v>1915</v>
      </c>
      <c r="H997">
        <v>2270006035</v>
      </c>
      <c r="I997" t="s">
        <v>1916</v>
      </c>
      <c r="J997" t="s">
        <v>1963</v>
      </c>
      <c r="K997" t="s">
        <v>1964</v>
      </c>
      <c r="L997" t="s">
        <v>1969</v>
      </c>
      <c r="M997" s="114">
        <v>1.3387986791713001E-4</v>
      </c>
      <c r="N997" s="114">
        <v>1.68170800316148E-3</v>
      </c>
      <c r="O997" s="114">
        <v>6.75396659062244E-4</v>
      </c>
    </row>
    <row r="998" spans="1:15" hidden="1" outlineLevel="2" x14ac:dyDescent="0.25">
      <c r="A998">
        <v>2017</v>
      </c>
      <c r="B998">
        <v>7</v>
      </c>
      <c r="C998" t="s">
        <v>860</v>
      </c>
      <c r="D998">
        <v>24027</v>
      </c>
      <c r="E998" t="s">
        <v>516</v>
      </c>
      <c r="F998" t="s">
        <v>851</v>
      </c>
      <c r="G998" t="s">
        <v>1915</v>
      </c>
      <c r="H998">
        <v>2270007015</v>
      </c>
      <c r="I998" t="s">
        <v>1916</v>
      </c>
      <c r="J998" t="s">
        <v>1970</v>
      </c>
      <c r="K998" t="s">
        <v>697</v>
      </c>
      <c r="L998" t="s">
        <v>1971</v>
      </c>
      <c r="M998" s="114">
        <v>6.0727642335223202E-5</v>
      </c>
      <c r="N998" s="114">
        <v>1.0220450640190399E-3</v>
      </c>
      <c r="O998" s="114">
        <v>4.3806054600281598E-4</v>
      </c>
    </row>
    <row r="999" spans="1:15" hidden="1" outlineLevel="2" x14ac:dyDescent="0.25">
      <c r="A999">
        <v>2017</v>
      </c>
      <c r="B999">
        <v>7</v>
      </c>
      <c r="C999" t="s">
        <v>860</v>
      </c>
      <c r="D999">
        <v>24027</v>
      </c>
      <c r="E999" t="s">
        <v>516</v>
      </c>
      <c r="F999" t="s">
        <v>851</v>
      </c>
      <c r="G999" t="s">
        <v>1915</v>
      </c>
      <c r="H999">
        <v>2270010010</v>
      </c>
      <c r="I999" t="s">
        <v>1916</v>
      </c>
      <c r="J999" t="s">
        <v>1941</v>
      </c>
      <c r="K999" t="s">
        <v>696</v>
      </c>
      <c r="L999" t="s">
        <v>2009</v>
      </c>
      <c r="M999" s="114">
        <v>7.0855189903795704E-5</v>
      </c>
      <c r="N999" s="114">
        <v>1.1316004674881701E-3</v>
      </c>
      <c r="O999" s="114">
        <v>3.4961220808327198E-4</v>
      </c>
    </row>
    <row r="1000" spans="1:15" hidden="1" outlineLevel="2" x14ac:dyDescent="0.25">
      <c r="A1000">
        <v>2017</v>
      </c>
      <c r="B1000">
        <v>7</v>
      </c>
      <c r="C1000" t="s">
        <v>860</v>
      </c>
      <c r="D1000">
        <v>24027</v>
      </c>
      <c r="E1000" t="s">
        <v>516</v>
      </c>
      <c r="F1000" t="s">
        <v>851</v>
      </c>
      <c r="G1000" t="s">
        <v>1915</v>
      </c>
      <c r="H1000">
        <v>2282020005</v>
      </c>
      <c r="I1000" t="s">
        <v>698</v>
      </c>
      <c r="J1000" t="s">
        <v>1972</v>
      </c>
      <c r="K1000" t="s">
        <v>1972</v>
      </c>
      <c r="L1000" t="s">
        <v>1973</v>
      </c>
      <c r="M1000" s="114">
        <v>1.5281317891435701E-4</v>
      </c>
      <c r="N1000" s="114">
        <v>2.9311334365047501E-3</v>
      </c>
      <c r="O1000" s="114">
        <v>5.7810344151221205E-4</v>
      </c>
    </row>
    <row r="1001" spans="1:15" hidden="1" outlineLevel="2" x14ac:dyDescent="0.25">
      <c r="A1001">
        <v>2017</v>
      </c>
      <c r="B1001">
        <v>7</v>
      </c>
      <c r="C1001" t="s">
        <v>860</v>
      </c>
      <c r="D1001">
        <v>24027</v>
      </c>
      <c r="E1001" t="s">
        <v>516</v>
      </c>
      <c r="F1001" t="s">
        <v>851</v>
      </c>
      <c r="G1001" t="s">
        <v>1915</v>
      </c>
      <c r="H1001">
        <v>2282020010</v>
      </c>
      <c r="I1001" t="s">
        <v>698</v>
      </c>
      <c r="J1001" t="s">
        <v>1972</v>
      </c>
      <c r="K1001" t="s">
        <v>1972</v>
      </c>
      <c r="L1001" t="s">
        <v>1974</v>
      </c>
      <c r="M1001" s="114">
        <v>3.30592574382393E-6</v>
      </c>
      <c r="N1001" s="114">
        <v>1.7512208614789402E-5</v>
      </c>
      <c r="O1001" s="114">
        <v>1.0383762173660201E-5</v>
      </c>
    </row>
    <row r="1002" spans="1:15" hidden="1" outlineLevel="2" x14ac:dyDescent="0.25">
      <c r="A1002">
        <v>2017</v>
      </c>
      <c r="B1002">
        <v>7</v>
      </c>
      <c r="C1002" t="s">
        <v>860</v>
      </c>
      <c r="D1002">
        <v>24027</v>
      </c>
      <c r="E1002" t="s">
        <v>516</v>
      </c>
      <c r="F1002" t="s">
        <v>851</v>
      </c>
      <c r="G1002" t="s">
        <v>1915</v>
      </c>
      <c r="H1002">
        <v>2285002015</v>
      </c>
      <c r="I1002" t="s">
        <v>1975</v>
      </c>
      <c r="J1002" t="s">
        <v>1976</v>
      </c>
      <c r="K1002" t="s">
        <v>1976</v>
      </c>
      <c r="L1002" t="s">
        <v>1976</v>
      </c>
      <c r="M1002" s="114">
        <v>5.4732259138745598E-4</v>
      </c>
      <c r="N1002" s="114">
        <v>3.3244106743950401E-3</v>
      </c>
      <c r="O1002" s="114">
        <v>2.2535108728334299E-3</v>
      </c>
    </row>
    <row r="1003" spans="1:15" hidden="1" outlineLevel="2" x14ac:dyDescent="0.25">
      <c r="A1003">
        <v>2017</v>
      </c>
      <c r="B1003">
        <v>7</v>
      </c>
      <c r="C1003" t="s">
        <v>860</v>
      </c>
      <c r="D1003">
        <v>24027</v>
      </c>
      <c r="E1003" t="s">
        <v>516</v>
      </c>
      <c r="F1003" t="s">
        <v>851</v>
      </c>
      <c r="G1003" t="s">
        <v>1977</v>
      </c>
      <c r="H1003">
        <v>2260001010</v>
      </c>
      <c r="I1003" t="s">
        <v>1978</v>
      </c>
      <c r="J1003" t="s">
        <v>1917</v>
      </c>
      <c r="K1003" t="s">
        <v>695</v>
      </c>
      <c r="L1003" t="s">
        <v>1979</v>
      </c>
      <c r="M1003" s="114">
        <v>4.3116187775012797E-2</v>
      </c>
      <c r="N1003" s="114">
        <v>4.6065423521213201E-4</v>
      </c>
      <c r="O1003" s="114">
        <v>4.3826304376125301E-2</v>
      </c>
    </row>
    <row r="1004" spans="1:15" hidden="1" outlineLevel="2" x14ac:dyDescent="0.25">
      <c r="A1004">
        <v>2017</v>
      </c>
      <c r="B1004">
        <v>7</v>
      </c>
      <c r="C1004" t="s">
        <v>860</v>
      </c>
      <c r="D1004">
        <v>24027</v>
      </c>
      <c r="E1004" t="s">
        <v>516</v>
      </c>
      <c r="F1004" t="s">
        <v>851</v>
      </c>
      <c r="G1004" t="s">
        <v>1977</v>
      </c>
      <c r="H1004">
        <v>2260001030</v>
      </c>
      <c r="I1004" t="s">
        <v>1978</v>
      </c>
      <c r="J1004" t="s">
        <v>1917</v>
      </c>
      <c r="K1004" t="s">
        <v>695</v>
      </c>
      <c r="L1004" t="s">
        <v>1980</v>
      </c>
      <c r="M1004" s="114">
        <v>1.1048875270717001E-2</v>
      </c>
      <c r="N1004" s="114">
        <v>2.3425398831022901E-4</v>
      </c>
      <c r="O1004" s="114">
        <v>2.33574062585831E-2</v>
      </c>
    </row>
    <row r="1005" spans="1:15" hidden="1" outlineLevel="2" x14ac:dyDescent="0.25">
      <c r="A1005">
        <v>2017</v>
      </c>
      <c r="B1005">
        <v>7</v>
      </c>
      <c r="C1005" t="s">
        <v>860</v>
      </c>
      <c r="D1005">
        <v>24027</v>
      </c>
      <c r="E1005" t="s">
        <v>516</v>
      </c>
      <c r="F1005" t="s">
        <v>851</v>
      </c>
      <c r="G1005" t="s">
        <v>1977</v>
      </c>
      <c r="H1005">
        <v>2260001060</v>
      </c>
      <c r="I1005" t="s">
        <v>1978</v>
      </c>
      <c r="J1005" t="s">
        <v>1917</v>
      </c>
      <c r="K1005" t="s">
        <v>695</v>
      </c>
      <c r="L1005" t="s">
        <v>1918</v>
      </c>
      <c r="M1005" s="114">
        <v>1.3904517502396599E-3</v>
      </c>
      <c r="N1005" s="114">
        <v>3.8096915523055897E-4</v>
      </c>
      <c r="O1005" s="114">
        <v>4.2923895642161397E-2</v>
      </c>
    </row>
    <row r="1006" spans="1:15" hidden="1" outlineLevel="2" x14ac:dyDescent="0.25">
      <c r="A1006">
        <v>2017</v>
      </c>
      <c r="B1006">
        <v>7</v>
      </c>
      <c r="C1006" t="s">
        <v>860</v>
      </c>
      <c r="D1006">
        <v>24027</v>
      </c>
      <c r="E1006" t="s">
        <v>516</v>
      </c>
      <c r="F1006" t="s">
        <v>851</v>
      </c>
      <c r="G1006" t="s">
        <v>1977</v>
      </c>
      <c r="H1006">
        <v>2260002006</v>
      </c>
      <c r="I1006" t="s">
        <v>1978</v>
      </c>
      <c r="J1006" t="s">
        <v>1919</v>
      </c>
      <c r="K1006" t="s">
        <v>1920</v>
      </c>
      <c r="L1006" t="s">
        <v>1922</v>
      </c>
      <c r="M1006" s="114">
        <v>5.6207408146633497E-3</v>
      </c>
      <c r="N1006" s="114">
        <v>1.4123215987638099E-4</v>
      </c>
      <c r="O1006" s="114">
        <v>2.3374828509986401E-2</v>
      </c>
    </row>
    <row r="1007" spans="1:15" hidden="1" outlineLevel="2" x14ac:dyDescent="0.25">
      <c r="A1007">
        <v>2017</v>
      </c>
      <c r="B1007">
        <v>7</v>
      </c>
      <c r="C1007" t="s">
        <v>860</v>
      </c>
      <c r="D1007">
        <v>24027</v>
      </c>
      <c r="E1007" t="s">
        <v>516</v>
      </c>
      <c r="F1007" t="s">
        <v>851</v>
      </c>
      <c r="G1007" t="s">
        <v>1977</v>
      </c>
      <c r="H1007">
        <v>2260002009</v>
      </c>
      <c r="I1007" t="s">
        <v>1978</v>
      </c>
      <c r="J1007" t="s">
        <v>1919</v>
      </c>
      <c r="K1007" t="s">
        <v>1920</v>
      </c>
      <c r="L1007" t="s">
        <v>1923</v>
      </c>
      <c r="M1007" s="114">
        <v>1.9696040491723501E-4</v>
      </c>
      <c r="N1007" s="114">
        <v>9.4335625817620894E-6</v>
      </c>
      <c r="O1007" s="114">
        <v>8.7989735766314003E-4</v>
      </c>
    </row>
    <row r="1008" spans="1:15" hidden="1" outlineLevel="2" x14ac:dyDescent="0.25">
      <c r="A1008">
        <v>2017</v>
      </c>
      <c r="B1008">
        <v>7</v>
      </c>
      <c r="C1008" t="s">
        <v>860</v>
      </c>
      <c r="D1008">
        <v>24027</v>
      </c>
      <c r="E1008" t="s">
        <v>516</v>
      </c>
      <c r="F1008" t="s">
        <v>851</v>
      </c>
      <c r="G1008" t="s">
        <v>1977</v>
      </c>
      <c r="H1008">
        <v>2260002021</v>
      </c>
      <c r="I1008" t="s">
        <v>1978</v>
      </c>
      <c r="J1008" t="s">
        <v>1919</v>
      </c>
      <c r="K1008" t="s">
        <v>1920</v>
      </c>
      <c r="L1008" t="s">
        <v>1926</v>
      </c>
      <c r="M1008" s="114">
        <v>2.35045751768581E-4</v>
      </c>
      <c r="N1008" s="114">
        <v>1.1296839375063401E-5</v>
      </c>
      <c r="O1008" s="114">
        <v>1.0621939727570901E-3</v>
      </c>
    </row>
    <row r="1009" spans="1:15" hidden="1" outlineLevel="2" x14ac:dyDescent="0.25">
      <c r="A1009">
        <v>2017</v>
      </c>
      <c r="B1009">
        <v>7</v>
      </c>
      <c r="C1009" t="s">
        <v>860</v>
      </c>
      <c r="D1009">
        <v>24027</v>
      </c>
      <c r="E1009" t="s">
        <v>516</v>
      </c>
      <c r="F1009" t="s">
        <v>851</v>
      </c>
      <c r="G1009" t="s">
        <v>1977</v>
      </c>
      <c r="H1009">
        <v>2260002027</v>
      </c>
      <c r="I1009" t="s">
        <v>1978</v>
      </c>
      <c r="J1009" t="s">
        <v>1919</v>
      </c>
      <c r="K1009" t="s">
        <v>1920</v>
      </c>
      <c r="L1009" t="s">
        <v>1928</v>
      </c>
      <c r="M1009" s="114">
        <v>1.93989868477878E-6</v>
      </c>
      <c r="N1009" s="114">
        <v>7.9037169697926402E-8</v>
      </c>
      <c r="O1009" s="114">
        <v>7.7168133429950103E-6</v>
      </c>
    </row>
    <row r="1010" spans="1:15" hidden="1" outlineLevel="2" x14ac:dyDescent="0.25">
      <c r="A1010">
        <v>2017</v>
      </c>
      <c r="B1010">
        <v>7</v>
      </c>
      <c r="C1010" t="s">
        <v>860</v>
      </c>
      <c r="D1010">
        <v>24027</v>
      </c>
      <c r="E1010" t="s">
        <v>516</v>
      </c>
      <c r="F1010" t="s">
        <v>851</v>
      </c>
      <c r="G1010" t="s">
        <v>1977</v>
      </c>
      <c r="H1010">
        <v>2260002039</v>
      </c>
      <c r="I1010" t="s">
        <v>1978</v>
      </c>
      <c r="J1010" t="s">
        <v>1919</v>
      </c>
      <c r="K1010" t="s">
        <v>1920</v>
      </c>
      <c r="L1010" t="s">
        <v>1932</v>
      </c>
      <c r="M1010" s="114">
        <v>1.44030026444639E-2</v>
      </c>
      <c r="N1010" s="114">
        <v>3.7122105277376201E-4</v>
      </c>
      <c r="O1010" s="114">
        <v>6.1218710616230999E-2</v>
      </c>
    </row>
    <row r="1011" spans="1:15" hidden="1" outlineLevel="2" x14ac:dyDescent="0.25">
      <c r="A1011">
        <v>2017</v>
      </c>
      <c r="B1011">
        <v>7</v>
      </c>
      <c r="C1011" t="s">
        <v>860</v>
      </c>
      <c r="D1011">
        <v>24027</v>
      </c>
      <c r="E1011" t="s">
        <v>516</v>
      </c>
      <c r="F1011" t="s">
        <v>851</v>
      </c>
      <c r="G1011" t="s">
        <v>1977</v>
      </c>
      <c r="H1011">
        <v>2260002054</v>
      </c>
      <c r="I1011" t="s">
        <v>1978</v>
      </c>
      <c r="J1011" t="s">
        <v>1919</v>
      </c>
      <c r="K1011" t="s">
        <v>1920</v>
      </c>
      <c r="L1011" t="s">
        <v>1935</v>
      </c>
      <c r="M1011" s="114">
        <v>4.7912155301421698E-5</v>
      </c>
      <c r="N1011" s="114">
        <v>2.2275047228958998E-6</v>
      </c>
      <c r="O1011" s="114">
        <v>2.1748288781964201E-4</v>
      </c>
    </row>
    <row r="1012" spans="1:15" hidden="1" outlineLevel="2" x14ac:dyDescent="0.25">
      <c r="A1012">
        <v>2017</v>
      </c>
      <c r="B1012">
        <v>7</v>
      </c>
      <c r="C1012" t="s">
        <v>860</v>
      </c>
      <c r="D1012">
        <v>24027</v>
      </c>
      <c r="E1012" t="s">
        <v>516</v>
      </c>
      <c r="F1012" t="s">
        <v>851</v>
      </c>
      <c r="G1012" t="s">
        <v>1977</v>
      </c>
      <c r="H1012">
        <v>2260003030</v>
      </c>
      <c r="I1012" t="s">
        <v>1978</v>
      </c>
      <c r="J1012" t="s">
        <v>1941</v>
      </c>
      <c r="K1012" t="s">
        <v>696</v>
      </c>
      <c r="L1012" t="s">
        <v>1273</v>
      </c>
      <c r="M1012" s="114">
        <v>2.11992183241527E-4</v>
      </c>
      <c r="N1012" s="114">
        <v>9.0461375066297495E-6</v>
      </c>
      <c r="O1012" s="114">
        <v>8.8322102965321403E-4</v>
      </c>
    </row>
    <row r="1013" spans="1:15" hidden="1" outlineLevel="2" x14ac:dyDescent="0.25">
      <c r="A1013">
        <v>2017</v>
      </c>
      <c r="B1013">
        <v>7</v>
      </c>
      <c r="C1013" t="s">
        <v>860</v>
      </c>
      <c r="D1013">
        <v>24027</v>
      </c>
      <c r="E1013" t="s">
        <v>516</v>
      </c>
      <c r="F1013" t="s">
        <v>851</v>
      </c>
      <c r="G1013" t="s">
        <v>1977</v>
      </c>
      <c r="H1013">
        <v>2260003040</v>
      </c>
      <c r="I1013" t="s">
        <v>1978</v>
      </c>
      <c r="J1013" t="s">
        <v>1941</v>
      </c>
      <c r="K1013" t="s">
        <v>696</v>
      </c>
      <c r="L1013" t="s">
        <v>1276</v>
      </c>
      <c r="M1013" s="114">
        <v>1.5642256966347201E-5</v>
      </c>
      <c r="N1013" s="114">
        <v>6.9222240028921099E-7</v>
      </c>
      <c r="O1013" s="114">
        <v>6.7585300712380599E-5</v>
      </c>
    </row>
    <row r="1014" spans="1:15" hidden="1" outlineLevel="2" x14ac:dyDescent="0.25">
      <c r="A1014">
        <v>2017</v>
      </c>
      <c r="B1014">
        <v>7</v>
      </c>
      <c r="C1014" t="s">
        <v>860</v>
      </c>
      <c r="D1014">
        <v>24027</v>
      </c>
      <c r="E1014" t="s">
        <v>516</v>
      </c>
      <c r="F1014" t="s">
        <v>851</v>
      </c>
      <c r="G1014" t="s">
        <v>1977</v>
      </c>
      <c r="H1014">
        <v>2260004015</v>
      </c>
      <c r="I1014" t="s">
        <v>1978</v>
      </c>
      <c r="J1014" t="s">
        <v>1943</v>
      </c>
      <c r="K1014" t="s">
        <v>1944</v>
      </c>
      <c r="L1014" t="s">
        <v>1981</v>
      </c>
      <c r="M1014" s="114">
        <v>1.9216532573409499E-3</v>
      </c>
      <c r="N1014" s="114">
        <v>8.3193146565463394E-5</v>
      </c>
      <c r="O1014" s="114">
        <v>7.1866309735923997E-3</v>
      </c>
    </row>
    <row r="1015" spans="1:15" hidden="1" outlineLevel="2" x14ac:dyDescent="0.25">
      <c r="A1015">
        <v>2017</v>
      </c>
      <c r="B1015">
        <v>7</v>
      </c>
      <c r="C1015" t="s">
        <v>860</v>
      </c>
      <c r="D1015">
        <v>24027</v>
      </c>
      <c r="E1015" t="s">
        <v>516</v>
      </c>
      <c r="F1015" t="s">
        <v>851</v>
      </c>
      <c r="G1015" t="s">
        <v>1977</v>
      </c>
      <c r="H1015">
        <v>2260004016</v>
      </c>
      <c r="I1015" t="s">
        <v>1978</v>
      </c>
      <c r="J1015" t="s">
        <v>1943</v>
      </c>
      <c r="K1015" t="s">
        <v>1944</v>
      </c>
      <c r="L1015" t="s">
        <v>1982</v>
      </c>
      <c r="M1015" s="114">
        <v>2.6762533991359298E-2</v>
      </c>
      <c r="N1015" s="114">
        <v>1.27065903507173E-3</v>
      </c>
      <c r="O1015" s="114">
        <v>0.11096277087926899</v>
      </c>
    </row>
    <row r="1016" spans="1:15" hidden="1" outlineLevel="2" x14ac:dyDescent="0.25">
      <c r="A1016">
        <v>2017</v>
      </c>
      <c r="B1016">
        <v>7</v>
      </c>
      <c r="C1016" t="s">
        <v>860</v>
      </c>
      <c r="D1016">
        <v>24027</v>
      </c>
      <c r="E1016" t="s">
        <v>516</v>
      </c>
      <c r="F1016" t="s">
        <v>851</v>
      </c>
      <c r="G1016" t="s">
        <v>1977</v>
      </c>
      <c r="H1016">
        <v>2260004020</v>
      </c>
      <c r="I1016" t="s">
        <v>1978</v>
      </c>
      <c r="J1016" t="s">
        <v>1943</v>
      </c>
      <c r="K1016" t="s">
        <v>1944</v>
      </c>
      <c r="L1016" t="s">
        <v>1983</v>
      </c>
      <c r="M1016" s="114">
        <v>2.3304678365093399E-2</v>
      </c>
      <c r="N1016" s="114">
        <v>6.9516643998213102E-4</v>
      </c>
      <c r="O1016" s="114">
        <v>6.2235271558165599E-2</v>
      </c>
    </row>
    <row r="1017" spans="1:15" hidden="1" outlineLevel="2" x14ac:dyDescent="0.25">
      <c r="A1017">
        <v>2017</v>
      </c>
      <c r="B1017">
        <v>7</v>
      </c>
      <c r="C1017" t="s">
        <v>860</v>
      </c>
      <c r="D1017">
        <v>24027</v>
      </c>
      <c r="E1017" t="s">
        <v>516</v>
      </c>
      <c r="F1017" t="s">
        <v>851</v>
      </c>
      <c r="G1017" t="s">
        <v>1977</v>
      </c>
      <c r="H1017">
        <v>2260004021</v>
      </c>
      <c r="I1017" t="s">
        <v>1978</v>
      </c>
      <c r="J1017" t="s">
        <v>1943</v>
      </c>
      <c r="K1017" t="s">
        <v>1944</v>
      </c>
      <c r="L1017" t="s">
        <v>1984</v>
      </c>
      <c r="M1017" s="114">
        <v>0.34173096156519001</v>
      </c>
      <c r="N1017" s="114">
        <v>7.6318228384479898E-3</v>
      </c>
      <c r="O1017" s="114">
        <v>1.21607714891434</v>
      </c>
    </row>
    <row r="1018" spans="1:15" hidden="1" outlineLevel="2" x14ac:dyDescent="0.25">
      <c r="A1018">
        <v>2017</v>
      </c>
      <c r="B1018">
        <v>7</v>
      </c>
      <c r="C1018" t="s">
        <v>860</v>
      </c>
      <c r="D1018">
        <v>24027</v>
      </c>
      <c r="E1018" t="s">
        <v>516</v>
      </c>
      <c r="F1018" t="s">
        <v>851</v>
      </c>
      <c r="G1018" t="s">
        <v>1977</v>
      </c>
      <c r="H1018">
        <v>2260004025</v>
      </c>
      <c r="I1018" t="s">
        <v>1978</v>
      </c>
      <c r="J1018" t="s">
        <v>1943</v>
      </c>
      <c r="K1018" t="s">
        <v>1944</v>
      </c>
      <c r="L1018" t="s">
        <v>1985</v>
      </c>
      <c r="M1018" s="114">
        <v>3.8177641807123998E-2</v>
      </c>
      <c r="N1018" s="114">
        <v>1.5569774550385799E-3</v>
      </c>
      <c r="O1018" s="114">
        <v>0.12747246772050899</v>
      </c>
    </row>
    <row r="1019" spans="1:15" hidden="1" outlineLevel="2" x14ac:dyDescent="0.25">
      <c r="A1019">
        <v>2017</v>
      </c>
      <c r="B1019">
        <v>7</v>
      </c>
      <c r="C1019" t="s">
        <v>860</v>
      </c>
      <c r="D1019">
        <v>24027</v>
      </c>
      <c r="E1019" t="s">
        <v>516</v>
      </c>
      <c r="F1019" t="s">
        <v>851</v>
      </c>
      <c r="G1019" t="s">
        <v>1977</v>
      </c>
      <c r="H1019">
        <v>2260004026</v>
      </c>
      <c r="I1019" t="s">
        <v>1978</v>
      </c>
      <c r="J1019" t="s">
        <v>1943</v>
      </c>
      <c r="K1019" t="s">
        <v>1944</v>
      </c>
      <c r="L1019" t="s">
        <v>1986</v>
      </c>
      <c r="M1019" s="114">
        <v>0.272609920517425</v>
      </c>
      <c r="N1019" s="114">
        <v>1.07032032683492E-2</v>
      </c>
      <c r="O1019" s="114">
        <v>1.0618823021650301</v>
      </c>
    </row>
    <row r="1020" spans="1:15" hidden="1" outlineLevel="2" x14ac:dyDescent="0.25">
      <c r="A1020">
        <v>2017</v>
      </c>
      <c r="B1020">
        <v>7</v>
      </c>
      <c r="C1020" t="s">
        <v>860</v>
      </c>
      <c r="D1020">
        <v>24027</v>
      </c>
      <c r="E1020" t="s">
        <v>516</v>
      </c>
      <c r="F1020" t="s">
        <v>851</v>
      </c>
      <c r="G1020" t="s">
        <v>1977</v>
      </c>
      <c r="H1020">
        <v>2260004030</v>
      </c>
      <c r="I1020" t="s">
        <v>1978</v>
      </c>
      <c r="J1020" t="s">
        <v>1943</v>
      </c>
      <c r="K1020" t="s">
        <v>1944</v>
      </c>
      <c r="L1020" t="s">
        <v>1987</v>
      </c>
      <c r="M1020" s="114">
        <v>2.3047539230901699E-2</v>
      </c>
      <c r="N1020" s="114">
        <v>9.9528752616606696E-4</v>
      </c>
      <c r="O1020" s="114">
        <v>8.7020959705114406E-2</v>
      </c>
    </row>
    <row r="1021" spans="1:15" hidden="1" outlineLevel="2" x14ac:dyDescent="0.25">
      <c r="A1021">
        <v>2017</v>
      </c>
      <c r="B1021">
        <v>7</v>
      </c>
      <c r="C1021" t="s">
        <v>860</v>
      </c>
      <c r="D1021">
        <v>24027</v>
      </c>
      <c r="E1021" t="s">
        <v>516</v>
      </c>
      <c r="F1021" t="s">
        <v>851</v>
      </c>
      <c r="G1021" t="s">
        <v>1977</v>
      </c>
      <c r="H1021">
        <v>2260004031</v>
      </c>
      <c r="I1021" t="s">
        <v>1978</v>
      </c>
      <c r="J1021" t="s">
        <v>1943</v>
      </c>
      <c r="K1021" t="s">
        <v>1944</v>
      </c>
      <c r="L1021" t="s">
        <v>1945</v>
      </c>
      <c r="M1021" s="114">
        <v>0.27246968797726401</v>
      </c>
      <c r="N1021" s="114">
        <v>9.9227235186845099E-3</v>
      </c>
      <c r="O1021" s="114">
        <v>1.18329173326492</v>
      </c>
    </row>
    <row r="1022" spans="1:15" hidden="1" outlineLevel="2" x14ac:dyDescent="0.25">
      <c r="A1022">
        <v>2017</v>
      </c>
      <c r="B1022">
        <v>7</v>
      </c>
      <c r="C1022" t="s">
        <v>860</v>
      </c>
      <c r="D1022">
        <v>24027</v>
      </c>
      <c r="E1022" t="s">
        <v>516</v>
      </c>
      <c r="F1022" t="s">
        <v>851</v>
      </c>
      <c r="G1022" t="s">
        <v>1977</v>
      </c>
      <c r="H1022">
        <v>2260004035</v>
      </c>
      <c r="I1022" t="s">
        <v>1978</v>
      </c>
      <c r="J1022" t="s">
        <v>1943</v>
      </c>
      <c r="K1022" t="s">
        <v>1944</v>
      </c>
      <c r="L1022" t="s">
        <v>1988</v>
      </c>
      <c r="M1022" s="114">
        <v>1.3763608585577499E-3</v>
      </c>
      <c r="N1022" s="114">
        <v>0</v>
      </c>
      <c r="O1022" s="114">
        <v>0</v>
      </c>
    </row>
    <row r="1023" spans="1:15" hidden="1" outlineLevel="2" x14ac:dyDescent="0.25">
      <c r="A1023">
        <v>2017</v>
      </c>
      <c r="B1023">
        <v>7</v>
      </c>
      <c r="C1023" t="s">
        <v>860</v>
      </c>
      <c r="D1023">
        <v>24027</v>
      </c>
      <c r="E1023" t="s">
        <v>516</v>
      </c>
      <c r="F1023" t="s">
        <v>851</v>
      </c>
      <c r="G1023" t="s">
        <v>1977</v>
      </c>
      <c r="H1023">
        <v>2260004036</v>
      </c>
      <c r="I1023" t="s">
        <v>1978</v>
      </c>
      <c r="J1023" t="s">
        <v>1943</v>
      </c>
      <c r="K1023" t="s">
        <v>1944</v>
      </c>
      <c r="L1023" t="s">
        <v>1946</v>
      </c>
      <c r="M1023" s="114">
        <v>6.3720601792738296E-4</v>
      </c>
      <c r="N1023" s="114">
        <v>0</v>
      </c>
      <c r="O1023" s="114">
        <v>0</v>
      </c>
    </row>
    <row r="1024" spans="1:15" hidden="1" outlineLevel="2" x14ac:dyDescent="0.25">
      <c r="A1024">
        <v>2017</v>
      </c>
      <c r="B1024">
        <v>7</v>
      </c>
      <c r="C1024" t="s">
        <v>860</v>
      </c>
      <c r="D1024">
        <v>24027</v>
      </c>
      <c r="E1024" t="s">
        <v>516</v>
      </c>
      <c r="F1024" t="s">
        <v>851</v>
      </c>
      <c r="G1024" t="s">
        <v>1977</v>
      </c>
      <c r="H1024">
        <v>2260004071</v>
      </c>
      <c r="I1024" t="s">
        <v>1978</v>
      </c>
      <c r="J1024" t="s">
        <v>1943</v>
      </c>
      <c r="K1024" t="s">
        <v>1944</v>
      </c>
      <c r="L1024" t="s">
        <v>1950</v>
      </c>
      <c r="M1024" s="114">
        <v>1.0144755794694299E-4</v>
      </c>
      <c r="N1024" s="114">
        <v>5.3421680377141498E-6</v>
      </c>
      <c r="O1024" s="114">
        <v>4.8966680333251101E-4</v>
      </c>
    </row>
    <row r="1025" spans="1:15" hidden="1" outlineLevel="2" x14ac:dyDescent="0.25">
      <c r="A1025">
        <v>2017</v>
      </c>
      <c r="B1025">
        <v>7</v>
      </c>
      <c r="C1025" t="s">
        <v>860</v>
      </c>
      <c r="D1025">
        <v>24027</v>
      </c>
      <c r="E1025" t="s">
        <v>516</v>
      </c>
      <c r="F1025" t="s">
        <v>851</v>
      </c>
      <c r="G1025" t="s">
        <v>1977</v>
      </c>
      <c r="H1025">
        <v>2260005035</v>
      </c>
      <c r="I1025" t="s">
        <v>1978</v>
      </c>
      <c r="J1025" t="s">
        <v>1952</v>
      </c>
      <c r="K1025" t="s">
        <v>1953</v>
      </c>
      <c r="L1025" t="s">
        <v>1958</v>
      </c>
      <c r="M1025" s="114">
        <v>2.7085366940848799E-5</v>
      </c>
      <c r="N1025" s="114">
        <v>1.4112763437879001E-6</v>
      </c>
      <c r="O1025" s="114">
        <v>1.1233197619731099E-4</v>
      </c>
    </row>
    <row r="1026" spans="1:15" hidden="1" outlineLevel="2" x14ac:dyDescent="0.25">
      <c r="A1026">
        <v>2017</v>
      </c>
      <c r="B1026">
        <v>7</v>
      </c>
      <c r="C1026" t="s">
        <v>860</v>
      </c>
      <c r="D1026">
        <v>24027</v>
      </c>
      <c r="E1026" t="s">
        <v>516</v>
      </c>
      <c r="F1026" t="s">
        <v>851</v>
      </c>
      <c r="G1026" t="s">
        <v>1977</v>
      </c>
      <c r="H1026">
        <v>2260006005</v>
      </c>
      <c r="I1026" t="s">
        <v>1978</v>
      </c>
      <c r="J1026" t="s">
        <v>1963</v>
      </c>
      <c r="K1026" t="s">
        <v>1964</v>
      </c>
      <c r="L1026" t="s">
        <v>1274</v>
      </c>
      <c r="M1026" s="114">
        <v>4.0661889461830504E-3</v>
      </c>
      <c r="N1026" s="114">
        <v>1.5549124509561799E-4</v>
      </c>
      <c r="O1026" s="114">
        <v>1.4287176774814701E-2</v>
      </c>
    </row>
    <row r="1027" spans="1:15" hidden="1" outlineLevel="2" x14ac:dyDescent="0.25">
      <c r="A1027">
        <v>2017</v>
      </c>
      <c r="B1027">
        <v>7</v>
      </c>
      <c r="C1027" t="s">
        <v>860</v>
      </c>
      <c r="D1027">
        <v>24027</v>
      </c>
      <c r="E1027" t="s">
        <v>516</v>
      </c>
      <c r="F1027" t="s">
        <v>851</v>
      </c>
      <c r="G1027" t="s">
        <v>1977</v>
      </c>
      <c r="H1027">
        <v>2260006010</v>
      </c>
      <c r="I1027" t="s">
        <v>1978</v>
      </c>
      <c r="J1027" t="s">
        <v>1963</v>
      </c>
      <c r="K1027" t="s">
        <v>1964</v>
      </c>
      <c r="L1027" t="s">
        <v>1965</v>
      </c>
      <c r="M1027" s="114">
        <v>2.8658184736286799E-2</v>
      </c>
      <c r="N1027" s="114">
        <v>1.0596927459118901E-3</v>
      </c>
      <c r="O1027" s="114">
        <v>9.2760426923632594E-2</v>
      </c>
    </row>
    <row r="1028" spans="1:15" hidden="1" outlineLevel="2" x14ac:dyDescent="0.25">
      <c r="A1028">
        <v>2017</v>
      </c>
      <c r="B1028">
        <v>7</v>
      </c>
      <c r="C1028" t="s">
        <v>860</v>
      </c>
      <c r="D1028">
        <v>24027</v>
      </c>
      <c r="E1028" t="s">
        <v>516</v>
      </c>
      <c r="F1028" t="s">
        <v>851</v>
      </c>
      <c r="G1028" t="s">
        <v>1977</v>
      </c>
      <c r="H1028">
        <v>2260006015</v>
      </c>
      <c r="I1028" t="s">
        <v>1978</v>
      </c>
      <c r="J1028" t="s">
        <v>1963</v>
      </c>
      <c r="K1028" t="s">
        <v>1964</v>
      </c>
      <c r="L1028" t="s">
        <v>1966</v>
      </c>
      <c r="M1028" s="114">
        <v>9.6443943295998497E-6</v>
      </c>
      <c r="N1028" s="114">
        <v>3.6406625980589498E-7</v>
      </c>
      <c r="O1028" s="114">
        <v>3.5545675018511199E-5</v>
      </c>
    </row>
    <row r="1029" spans="1:15" hidden="1" outlineLevel="2" x14ac:dyDescent="0.25">
      <c r="A1029">
        <v>2017</v>
      </c>
      <c r="B1029">
        <v>7</v>
      </c>
      <c r="C1029" t="s">
        <v>860</v>
      </c>
      <c r="D1029">
        <v>24027</v>
      </c>
      <c r="E1029" t="s">
        <v>516</v>
      </c>
      <c r="F1029" t="s">
        <v>851</v>
      </c>
      <c r="G1029" t="s">
        <v>1977</v>
      </c>
      <c r="H1029">
        <v>2260006035</v>
      </c>
      <c r="I1029" t="s">
        <v>1978</v>
      </c>
      <c r="J1029" t="s">
        <v>1963</v>
      </c>
      <c r="K1029" t="s">
        <v>1964</v>
      </c>
      <c r="L1029" t="s">
        <v>1969</v>
      </c>
      <c r="M1029" s="114">
        <v>1.7606084150712E-4</v>
      </c>
      <c r="N1029" s="114">
        <v>6.35045751096186E-6</v>
      </c>
      <c r="O1029" s="114">
        <v>6.2002869526622795E-4</v>
      </c>
    </row>
    <row r="1030" spans="1:15" hidden="1" outlineLevel="2" x14ac:dyDescent="0.25">
      <c r="A1030">
        <v>2017</v>
      </c>
      <c r="B1030">
        <v>7</v>
      </c>
      <c r="C1030" t="s">
        <v>860</v>
      </c>
      <c r="D1030">
        <v>24027</v>
      </c>
      <c r="E1030" t="s">
        <v>516</v>
      </c>
      <c r="F1030" t="s">
        <v>851</v>
      </c>
      <c r="G1030" t="s">
        <v>1977</v>
      </c>
      <c r="H1030">
        <v>2260007005</v>
      </c>
      <c r="I1030" t="s">
        <v>1978</v>
      </c>
      <c r="J1030" t="s">
        <v>1970</v>
      </c>
      <c r="K1030" t="s">
        <v>697</v>
      </c>
      <c r="L1030" t="s">
        <v>1989</v>
      </c>
      <c r="M1030" s="114">
        <v>7.0442128748382505E-4</v>
      </c>
      <c r="N1030" s="114">
        <v>1.5746736835353699E-5</v>
      </c>
      <c r="O1030" s="114">
        <v>2.7409940375946501E-3</v>
      </c>
    </row>
    <row r="1031" spans="1:15" hidden="1" outlineLevel="2" x14ac:dyDescent="0.25">
      <c r="A1031">
        <v>2017</v>
      </c>
      <c r="B1031">
        <v>7</v>
      </c>
      <c r="C1031" t="s">
        <v>860</v>
      </c>
      <c r="D1031">
        <v>24027</v>
      </c>
      <c r="E1031" t="s">
        <v>516</v>
      </c>
      <c r="F1031" t="s">
        <v>851</v>
      </c>
      <c r="G1031" t="s">
        <v>1977</v>
      </c>
      <c r="H1031">
        <v>2265001010</v>
      </c>
      <c r="I1031" t="s">
        <v>1990</v>
      </c>
      <c r="J1031" t="s">
        <v>1917</v>
      </c>
      <c r="K1031" t="s">
        <v>695</v>
      </c>
      <c r="L1031" t="s">
        <v>1979</v>
      </c>
      <c r="M1031" s="114">
        <v>1.8870552903536E-3</v>
      </c>
      <c r="N1031" s="114">
        <v>2.7524903998710199E-4</v>
      </c>
      <c r="O1031" s="114">
        <v>1.7351513728499399E-2</v>
      </c>
    </row>
    <row r="1032" spans="1:15" hidden="1" outlineLevel="2" x14ac:dyDescent="0.25">
      <c r="A1032">
        <v>2017</v>
      </c>
      <c r="B1032">
        <v>7</v>
      </c>
      <c r="C1032" t="s">
        <v>860</v>
      </c>
      <c r="D1032">
        <v>24027</v>
      </c>
      <c r="E1032" t="s">
        <v>516</v>
      </c>
      <c r="F1032" t="s">
        <v>851</v>
      </c>
      <c r="G1032" t="s">
        <v>1977</v>
      </c>
      <c r="H1032">
        <v>2265001030</v>
      </c>
      <c r="I1032" t="s">
        <v>1990</v>
      </c>
      <c r="J1032" t="s">
        <v>1917</v>
      </c>
      <c r="K1032" t="s">
        <v>695</v>
      </c>
      <c r="L1032" t="s">
        <v>1980</v>
      </c>
      <c r="M1032" s="114">
        <v>1.9354992604348802E-2</v>
      </c>
      <c r="N1032" s="114">
        <v>2.0185825414955599E-3</v>
      </c>
      <c r="O1032" s="114">
        <v>0.200923971831799</v>
      </c>
    </row>
    <row r="1033" spans="1:15" hidden="1" outlineLevel="2" x14ac:dyDescent="0.25">
      <c r="A1033">
        <v>2017</v>
      </c>
      <c r="B1033">
        <v>7</v>
      </c>
      <c r="C1033" t="s">
        <v>860</v>
      </c>
      <c r="D1033">
        <v>24027</v>
      </c>
      <c r="E1033" t="s">
        <v>516</v>
      </c>
      <c r="F1033" t="s">
        <v>851</v>
      </c>
      <c r="G1033" t="s">
        <v>1977</v>
      </c>
      <c r="H1033">
        <v>2265001050</v>
      </c>
      <c r="I1033" t="s">
        <v>1990</v>
      </c>
      <c r="J1033" t="s">
        <v>1917</v>
      </c>
      <c r="K1033" t="s">
        <v>695</v>
      </c>
      <c r="L1033" t="s">
        <v>1991</v>
      </c>
      <c r="M1033" s="114">
        <v>1.5505045849067801E-2</v>
      </c>
      <c r="N1033" s="114">
        <v>5.1181504968553799E-3</v>
      </c>
      <c r="O1033" s="114">
        <v>0.77206709980964705</v>
      </c>
    </row>
    <row r="1034" spans="1:15" hidden="1" outlineLevel="2" x14ac:dyDescent="0.25">
      <c r="A1034">
        <v>2017</v>
      </c>
      <c r="B1034">
        <v>7</v>
      </c>
      <c r="C1034" t="s">
        <v>860</v>
      </c>
      <c r="D1034">
        <v>24027</v>
      </c>
      <c r="E1034" t="s">
        <v>516</v>
      </c>
      <c r="F1034" t="s">
        <v>851</v>
      </c>
      <c r="G1034" t="s">
        <v>1977</v>
      </c>
      <c r="H1034">
        <v>2265001060</v>
      </c>
      <c r="I1034" t="s">
        <v>1990</v>
      </c>
      <c r="J1034" t="s">
        <v>1917</v>
      </c>
      <c r="K1034" t="s">
        <v>695</v>
      </c>
      <c r="L1034" t="s">
        <v>1918</v>
      </c>
      <c r="M1034" s="114">
        <v>1.7443986225771401E-3</v>
      </c>
      <c r="N1034" s="114">
        <v>5.5265388800762605E-4</v>
      </c>
      <c r="O1034" s="114">
        <v>5.0366347655654002E-2</v>
      </c>
    </row>
    <row r="1035" spans="1:15" hidden="1" outlineLevel="2" x14ac:dyDescent="0.25">
      <c r="A1035">
        <v>2017</v>
      </c>
      <c r="B1035">
        <v>7</v>
      </c>
      <c r="C1035" t="s">
        <v>860</v>
      </c>
      <c r="D1035">
        <v>24027</v>
      </c>
      <c r="E1035" t="s">
        <v>516</v>
      </c>
      <c r="F1035" t="s">
        <v>851</v>
      </c>
      <c r="G1035" t="s">
        <v>1977</v>
      </c>
      <c r="H1035">
        <v>2265002003</v>
      </c>
      <c r="I1035" t="s">
        <v>1990</v>
      </c>
      <c r="J1035" t="s">
        <v>1919</v>
      </c>
      <c r="K1035" t="s">
        <v>1920</v>
      </c>
      <c r="L1035" t="s">
        <v>1921</v>
      </c>
      <c r="M1035" s="114">
        <v>2.5092751889133102E-4</v>
      </c>
      <c r="N1035" s="114">
        <v>1.15587143227458E-4</v>
      </c>
      <c r="O1035" s="114">
        <v>1.2428359128534801E-2</v>
      </c>
    </row>
    <row r="1036" spans="1:15" hidden="1" outlineLevel="2" x14ac:dyDescent="0.25">
      <c r="A1036">
        <v>2017</v>
      </c>
      <c r="B1036">
        <v>7</v>
      </c>
      <c r="C1036" t="s">
        <v>860</v>
      </c>
      <c r="D1036">
        <v>24027</v>
      </c>
      <c r="E1036" t="s">
        <v>516</v>
      </c>
      <c r="F1036" t="s">
        <v>851</v>
      </c>
      <c r="G1036" t="s">
        <v>1977</v>
      </c>
      <c r="H1036">
        <v>2265002006</v>
      </c>
      <c r="I1036" t="s">
        <v>1990</v>
      </c>
      <c r="J1036" t="s">
        <v>1919</v>
      </c>
      <c r="K1036" t="s">
        <v>1920</v>
      </c>
      <c r="L1036" t="s">
        <v>1922</v>
      </c>
      <c r="M1036" s="114">
        <v>2.3523562946436999E-6</v>
      </c>
      <c r="N1036" s="114">
        <v>7.2519068794463195E-7</v>
      </c>
      <c r="O1036" s="114">
        <v>1.10348499219981E-4</v>
      </c>
    </row>
    <row r="1037" spans="1:15" hidden="1" outlineLevel="2" x14ac:dyDescent="0.25">
      <c r="A1037">
        <v>2017</v>
      </c>
      <c r="B1037">
        <v>7</v>
      </c>
      <c r="C1037" t="s">
        <v>860</v>
      </c>
      <c r="D1037">
        <v>24027</v>
      </c>
      <c r="E1037" t="s">
        <v>516</v>
      </c>
      <c r="F1037" t="s">
        <v>851</v>
      </c>
      <c r="G1037" t="s">
        <v>1977</v>
      </c>
      <c r="H1037">
        <v>2265002009</v>
      </c>
      <c r="I1037" t="s">
        <v>1990</v>
      </c>
      <c r="J1037" t="s">
        <v>1919</v>
      </c>
      <c r="K1037" t="s">
        <v>1920</v>
      </c>
      <c r="L1037" t="s">
        <v>1923</v>
      </c>
      <c r="M1037" s="114">
        <v>6.2756764828009203E-4</v>
      </c>
      <c r="N1037" s="114">
        <v>1.8083817849401401E-4</v>
      </c>
      <c r="O1037" s="114">
        <v>2.14946423657238E-2</v>
      </c>
    </row>
    <row r="1038" spans="1:15" hidden="1" outlineLevel="2" x14ac:dyDescent="0.25">
      <c r="A1038">
        <v>2017</v>
      </c>
      <c r="B1038">
        <v>7</v>
      </c>
      <c r="C1038" t="s">
        <v>860</v>
      </c>
      <c r="D1038">
        <v>24027</v>
      </c>
      <c r="E1038" t="s">
        <v>516</v>
      </c>
      <c r="F1038" t="s">
        <v>851</v>
      </c>
      <c r="G1038" t="s">
        <v>1977</v>
      </c>
      <c r="H1038">
        <v>2265002015</v>
      </c>
      <c r="I1038" t="s">
        <v>1990</v>
      </c>
      <c r="J1038" t="s">
        <v>1919</v>
      </c>
      <c r="K1038" t="s">
        <v>1920</v>
      </c>
      <c r="L1038" t="s">
        <v>1924</v>
      </c>
      <c r="M1038" s="114">
        <v>4.2851656485964901E-4</v>
      </c>
      <c r="N1038" s="114">
        <v>1.7331564231426501E-4</v>
      </c>
      <c r="O1038" s="114">
        <v>2.2295795846730498E-2</v>
      </c>
    </row>
    <row r="1039" spans="1:15" hidden="1" outlineLevel="2" x14ac:dyDescent="0.25">
      <c r="A1039">
        <v>2017</v>
      </c>
      <c r="B1039">
        <v>7</v>
      </c>
      <c r="C1039" t="s">
        <v>860</v>
      </c>
      <c r="D1039">
        <v>24027</v>
      </c>
      <c r="E1039" t="s">
        <v>516</v>
      </c>
      <c r="F1039" t="s">
        <v>851</v>
      </c>
      <c r="G1039" t="s">
        <v>1977</v>
      </c>
      <c r="H1039">
        <v>2265002021</v>
      </c>
      <c r="I1039" t="s">
        <v>1990</v>
      </c>
      <c r="J1039" t="s">
        <v>1919</v>
      </c>
      <c r="K1039" t="s">
        <v>1920</v>
      </c>
      <c r="L1039" t="s">
        <v>1926</v>
      </c>
      <c r="M1039" s="114">
        <v>1.1400069244587E-3</v>
      </c>
      <c r="N1039" s="114">
        <v>3.6720703064929699E-4</v>
      </c>
      <c r="O1039" s="114">
        <v>4.73119169473648E-2</v>
      </c>
    </row>
    <row r="1040" spans="1:15" hidden="1" outlineLevel="2" x14ac:dyDescent="0.25">
      <c r="A1040">
        <v>2017</v>
      </c>
      <c r="B1040">
        <v>7</v>
      </c>
      <c r="C1040" t="s">
        <v>860</v>
      </c>
      <c r="D1040">
        <v>24027</v>
      </c>
      <c r="E1040" t="s">
        <v>516</v>
      </c>
      <c r="F1040" t="s">
        <v>851</v>
      </c>
      <c r="G1040" t="s">
        <v>1977</v>
      </c>
      <c r="H1040">
        <v>2265002024</v>
      </c>
      <c r="I1040" t="s">
        <v>1990</v>
      </c>
      <c r="J1040" t="s">
        <v>1919</v>
      </c>
      <c r="K1040" t="s">
        <v>1920</v>
      </c>
      <c r="L1040" t="s">
        <v>1927</v>
      </c>
      <c r="M1040" s="114">
        <v>4.5029997487944202E-4</v>
      </c>
      <c r="N1040" s="114">
        <v>1.4688628834846901E-4</v>
      </c>
      <c r="O1040" s="114">
        <v>2.02150300610811E-2</v>
      </c>
    </row>
    <row r="1041" spans="1:15" hidden="1" outlineLevel="2" x14ac:dyDescent="0.25">
      <c r="A1041">
        <v>2017</v>
      </c>
      <c r="B1041">
        <v>7</v>
      </c>
      <c r="C1041" t="s">
        <v>860</v>
      </c>
      <c r="D1041">
        <v>24027</v>
      </c>
      <c r="E1041" t="s">
        <v>516</v>
      </c>
      <c r="F1041" t="s">
        <v>851</v>
      </c>
      <c r="G1041" t="s">
        <v>1977</v>
      </c>
      <c r="H1041">
        <v>2265002027</v>
      </c>
      <c r="I1041" t="s">
        <v>1990</v>
      </c>
      <c r="J1041" t="s">
        <v>1919</v>
      </c>
      <c r="K1041" t="s">
        <v>1920</v>
      </c>
      <c r="L1041" t="s">
        <v>1928</v>
      </c>
      <c r="M1041" s="114">
        <v>2.26631415909395E-5</v>
      </c>
      <c r="N1041" s="114">
        <v>7.5840837325813499E-6</v>
      </c>
      <c r="O1041" s="114">
        <v>9.8935376445297195E-4</v>
      </c>
    </row>
    <row r="1042" spans="1:15" hidden="1" outlineLevel="2" x14ac:dyDescent="0.25">
      <c r="A1042">
        <v>2017</v>
      </c>
      <c r="B1042">
        <v>7</v>
      </c>
      <c r="C1042" t="s">
        <v>860</v>
      </c>
      <c r="D1042">
        <v>24027</v>
      </c>
      <c r="E1042" t="s">
        <v>516</v>
      </c>
      <c r="F1042" t="s">
        <v>851</v>
      </c>
      <c r="G1042" t="s">
        <v>1977</v>
      </c>
      <c r="H1042">
        <v>2265002030</v>
      </c>
      <c r="I1042" t="s">
        <v>1990</v>
      </c>
      <c r="J1042" t="s">
        <v>1919</v>
      </c>
      <c r="K1042" t="s">
        <v>1920</v>
      </c>
      <c r="L1042" t="s">
        <v>1929</v>
      </c>
      <c r="M1042" s="114">
        <v>8.13236957242225E-4</v>
      </c>
      <c r="N1042" s="114">
        <v>3.6620846367441102E-4</v>
      </c>
      <c r="O1042" s="114">
        <v>3.6397818475961699E-2</v>
      </c>
    </row>
    <row r="1043" spans="1:15" hidden="1" outlineLevel="2" x14ac:dyDescent="0.25">
      <c r="A1043">
        <v>2017</v>
      </c>
      <c r="B1043">
        <v>7</v>
      </c>
      <c r="C1043" t="s">
        <v>860</v>
      </c>
      <c r="D1043">
        <v>24027</v>
      </c>
      <c r="E1043" t="s">
        <v>516</v>
      </c>
      <c r="F1043" t="s">
        <v>851</v>
      </c>
      <c r="G1043" t="s">
        <v>1977</v>
      </c>
      <c r="H1043">
        <v>2265002033</v>
      </c>
      <c r="I1043" t="s">
        <v>1990</v>
      </c>
      <c r="J1043" t="s">
        <v>1919</v>
      </c>
      <c r="K1043" t="s">
        <v>1920</v>
      </c>
      <c r="L1043" t="s">
        <v>1930</v>
      </c>
      <c r="M1043" s="114">
        <v>4.4022114923336598E-4</v>
      </c>
      <c r="N1043" s="114">
        <v>2.8645998099818799E-4</v>
      </c>
      <c r="O1043" s="114">
        <v>1.16836575325578E-2</v>
      </c>
    </row>
    <row r="1044" spans="1:15" hidden="1" outlineLevel="2" x14ac:dyDescent="0.25">
      <c r="A1044">
        <v>2017</v>
      </c>
      <c r="B1044">
        <v>7</v>
      </c>
      <c r="C1044" t="s">
        <v>860</v>
      </c>
      <c r="D1044">
        <v>24027</v>
      </c>
      <c r="E1044" t="s">
        <v>516</v>
      </c>
      <c r="F1044" t="s">
        <v>851</v>
      </c>
      <c r="G1044" t="s">
        <v>1977</v>
      </c>
      <c r="H1044">
        <v>2265002039</v>
      </c>
      <c r="I1044" t="s">
        <v>1990</v>
      </c>
      <c r="J1044" t="s">
        <v>1919</v>
      </c>
      <c r="K1044" t="s">
        <v>1920</v>
      </c>
      <c r="L1044" t="s">
        <v>1932</v>
      </c>
      <c r="M1044" s="114">
        <v>1.7428250453122001E-3</v>
      </c>
      <c r="N1044" s="114">
        <v>6.3900179520714996E-4</v>
      </c>
      <c r="O1044" s="114">
        <v>9.0571720153093296E-2</v>
      </c>
    </row>
    <row r="1045" spans="1:15" hidden="1" outlineLevel="2" x14ac:dyDescent="0.25">
      <c r="A1045">
        <v>2017</v>
      </c>
      <c r="B1045">
        <v>7</v>
      </c>
      <c r="C1045" t="s">
        <v>860</v>
      </c>
      <c r="D1045">
        <v>24027</v>
      </c>
      <c r="E1045" t="s">
        <v>516</v>
      </c>
      <c r="F1045" t="s">
        <v>851</v>
      </c>
      <c r="G1045" t="s">
        <v>1977</v>
      </c>
      <c r="H1045">
        <v>2265002042</v>
      </c>
      <c r="I1045" t="s">
        <v>1990</v>
      </c>
      <c r="J1045" t="s">
        <v>1919</v>
      </c>
      <c r="K1045" t="s">
        <v>1920</v>
      </c>
      <c r="L1045" t="s">
        <v>1933</v>
      </c>
      <c r="M1045" s="114">
        <v>1.3729975801197701E-3</v>
      </c>
      <c r="N1045" s="114">
        <v>3.3127032656921101E-4</v>
      </c>
      <c r="O1045" s="114">
        <v>4.2265367694199099E-2</v>
      </c>
    </row>
    <row r="1046" spans="1:15" hidden="1" outlineLevel="2" x14ac:dyDescent="0.25">
      <c r="A1046">
        <v>2017</v>
      </c>
      <c r="B1046">
        <v>7</v>
      </c>
      <c r="C1046" t="s">
        <v>860</v>
      </c>
      <c r="D1046">
        <v>24027</v>
      </c>
      <c r="E1046" t="s">
        <v>516</v>
      </c>
      <c r="F1046" t="s">
        <v>851</v>
      </c>
      <c r="G1046" t="s">
        <v>1977</v>
      </c>
      <c r="H1046">
        <v>2265002045</v>
      </c>
      <c r="I1046" t="s">
        <v>1990</v>
      </c>
      <c r="J1046" t="s">
        <v>1919</v>
      </c>
      <c r="K1046" t="s">
        <v>1920</v>
      </c>
      <c r="L1046" t="s">
        <v>1282</v>
      </c>
      <c r="M1046" s="114">
        <v>7.1022693628464099E-5</v>
      </c>
      <c r="N1046" s="114">
        <v>1.0376476529927501E-4</v>
      </c>
      <c r="O1046" s="114">
        <v>1.9479981856420599E-3</v>
      </c>
    </row>
    <row r="1047" spans="1:15" hidden="1" outlineLevel="2" x14ac:dyDescent="0.25">
      <c r="A1047">
        <v>2017</v>
      </c>
      <c r="B1047">
        <v>7</v>
      </c>
      <c r="C1047" t="s">
        <v>860</v>
      </c>
      <c r="D1047">
        <v>24027</v>
      </c>
      <c r="E1047" t="s">
        <v>516</v>
      </c>
      <c r="F1047" t="s">
        <v>851</v>
      </c>
      <c r="G1047" t="s">
        <v>1977</v>
      </c>
      <c r="H1047">
        <v>2265002054</v>
      </c>
      <c r="I1047" t="s">
        <v>1990</v>
      </c>
      <c r="J1047" t="s">
        <v>1919</v>
      </c>
      <c r="K1047" t="s">
        <v>1920</v>
      </c>
      <c r="L1047" t="s">
        <v>1935</v>
      </c>
      <c r="M1047" s="114">
        <v>1.21867016488864E-4</v>
      </c>
      <c r="N1047" s="114">
        <v>5.2175004384480403E-5</v>
      </c>
      <c r="O1047" s="114">
        <v>5.59228798374534E-3</v>
      </c>
    </row>
    <row r="1048" spans="1:15" hidden="1" outlineLevel="2" x14ac:dyDescent="0.25">
      <c r="A1048">
        <v>2017</v>
      </c>
      <c r="B1048">
        <v>7</v>
      </c>
      <c r="C1048" t="s">
        <v>860</v>
      </c>
      <c r="D1048">
        <v>24027</v>
      </c>
      <c r="E1048" t="s">
        <v>516</v>
      </c>
      <c r="F1048" t="s">
        <v>851</v>
      </c>
      <c r="G1048" t="s">
        <v>1977</v>
      </c>
      <c r="H1048">
        <v>2265002057</v>
      </c>
      <c r="I1048" t="s">
        <v>1990</v>
      </c>
      <c r="J1048" t="s">
        <v>1919</v>
      </c>
      <c r="K1048" t="s">
        <v>1920</v>
      </c>
      <c r="L1048" t="s">
        <v>1936</v>
      </c>
      <c r="M1048" s="114">
        <v>5.1011643408482901E-5</v>
      </c>
      <c r="N1048" s="114">
        <v>9.0679366621770896E-5</v>
      </c>
      <c r="O1048" s="114">
        <v>1.3535395555663899E-3</v>
      </c>
    </row>
    <row r="1049" spans="1:15" hidden="1" outlineLevel="2" x14ac:dyDescent="0.25">
      <c r="A1049">
        <v>2017</v>
      </c>
      <c r="B1049">
        <v>7</v>
      </c>
      <c r="C1049" t="s">
        <v>860</v>
      </c>
      <c r="D1049">
        <v>24027</v>
      </c>
      <c r="E1049" t="s">
        <v>516</v>
      </c>
      <c r="F1049" t="s">
        <v>851</v>
      </c>
      <c r="G1049" t="s">
        <v>1977</v>
      </c>
      <c r="H1049">
        <v>2265002060</v>
      </c>
      <c r="I1049" t="s">
        <v>1990</v>
      </c>
      <c r="J1049" t="s">
        <v>1919</v>
      </c>
      <c r="K1049" t="s">
        <v>1920</v>
      </c>
      <c r="L1049" t="s">
        <v>1283</v>
      </c>
      <c r="M1049" s="114">
        <v>4.45466182448229E-5</v>
      </c>
      <c r="N1049" s="114">
        <v>1.02135356428334E-4</v>
      </c>
      <c r="O1049" s="114">
        <v>1.28212163690478E-3</v>
      </c>
    </row>
    <row r="1050" spans="1:15" hidden="1" outlineLevel="2" x14ac:dyDescent="0.25">
      <c r="A1050">
        <v>2017</v>
      </c>
      <c r="B1050">
        <v>7</v>
      </c>
      <c r="C1050" t="s">
        <v>860</v>
      </c>
      <c r="D1050">
        <v>24027</v>
      </c>
      <c r="E1050" t="s">
        <v>516</v>
      </c>
      <c r="F1050" t="s">
        <v>851</v>
      </c>
      <c r="G1050" t="s">
        <v>1977</v>
      </c>
      <c r="H1050">
        <v>2265002066</v>
      </c>
      <c r="I1050" t="s">
        <v>1990</v>
      </c>
      <c r="J1050" t="s">
        <v>1919</v>
      </c>
      <c r="K1050" t="s">
        <v>1920</v>
      </c>
      <c r="L1050" t="s">
        <v>1278</v>
      </c>
      <c r="M1050" s="114">
        <v>5.5128846830543299E-4</v>
      </c>
      <c r="N1050" s="114">
        <v>2.0363829025882299E-4</v>
      </c>
      <c r="O1050" s="114">
        <v>3.0453760642558302E-2</v>
      </c>
    </row>
    <row r="1051" spans="1:15" hidden="1" outlineLevel="2" x14ac:dyDescent="0.25">
      <c r="A1051">
        <v>2017</v>
      </c>
      <c r="B1051">
        <v>7</v>
      </c>
      <c r="C1051" t="s">
        <v>860</v>
      </c>
      <c r="D1051">
        <v>24027</v>
      </c>
      <c r="E1051" t="s">
        <v>516</v>
      </c>
      <c r="F1051" t="s">
        <v>851</v>
      </c>
      <c r="G1051" t="s">
        <v>1977</v>
      </c>
      <c r="H1051">
        <v>2265002072</v>
      </c>
      <c r="I1051" t="s">
        <v>1990</v>
      </c>
      <c r="J1051" t="s">
        <v>1919</v>
      </c>
      <c r="K1051" t="s">
        <v>1920</v>
      </c>
      <c r="L1051" t="s">
        <v>1279</v>
      </c>
      <c r="M1051" s="114">
        <v>4.0722292987993602E-4</v>
      </c>
      <c r="N1051" s="114">
        <v>4.2468505125725598E-4</v>
      </c>
      <c r="O1051" s="114">
        <v>1.5165575779974501E-2</v>
      </c>
    </row>
    <row r="1052" spans="1:15" hidden="1" outlineLevel="2" x14ac:dyDescent="0.25">
      <c r="A1052">
        <v>2017</v>
      </c>
      <c r="B1052">
        <v>7</v>
      </c>
      <c r="C1052" t="s">
        <v>860</v>
      </c>
      <c r="D1052">
        <v>24027</v>
      </c>
      <c r="E1052" t="s">
        <v>516</v>
      </c>
      <c r="F1052" t="s">
        <v>851</v>
      </c>
      <c r="G1052" t="s">
        <v>1977</v>
      </c>
      <c r="H1052">
        <v>2265002078</v>
      </c>
      <c r="I1052" t="s">
        <v>1990</v>
      </c>
      <c r="J1052" t="s">
        <v>1919</v>
      </c>
      <c r="K1052" t="s">
        <v>1920</v>
      </c>
      <c r="L1052" t="s">
        <v>1939</v>
      </c>
      <c r="M1052" s="114">
        <v>2.5165570900753702E-4</v>
      </c>
      <c r="N1052" s="114">
        <v>6.7631291130965096E-5</v>
      </c>
      <c r="O1052" s="114">
        <v>7.3765506967902201E-3</v>
      </c>
    </row>
    <row r="1053" spans="1:15" hidden="1" outlineLevel="2" x14ac:dyDescent="0.25">
      <c r="A1053">
        <v>2017</v>
      </c>
      <c r="B1053">
        <v>7</v>
      </c>
      <c r="C1053" t="s">
        <v>860</v>
      </c>
      <c r="D1053">
        <v>24027</v>
      </c>
      <c r="E1053" t="s">
        <v>516</v>
      </c>
      <c r="F1053" t="s">
        <v>851</v>
      </c>
      <c r="G1053" t="s">
        <v>1977</v>
      </c>
      <c r="H1053">
        <v>2265002081</v>
      </c>
      <c r="I1053" t="s">
        <v>1990</v>
      </c>
      <c r="J1053" t="s">
        <v>1919</v>
      </c>
      <c r="K1053" t="s">
        <v>1920</v>
      </c>
      <c r="L1053" t="s">
        <v>1940</v>
      </c>
      <c r="M1053" s="114">
        <v>1.2679843535190501E-4</v>
      </c>
      <c r="N1053" s="114">
        <v>2.0553138529066901E-4</v>
      </c>
      <c r="O1053" s="114">
        <v>2.95507919508964E-3</v>
      </c>
    </row>
    <row r="1054" spans="1:15" hidden="1" outlineLevel="2" x14ac:dyDescent="0.25">
      <c r="A1054">
        <v>2017</v>
      </c>
      <c r="B1054">
        <v>7</v>
      </c>
      <c r="C1054" t="s">
        <v>860</v>
      </c>
      <c r="D1054">
        <v>24027</v>
      </c>
      <c r="E1054" t="s">
        <v>516</v>
      </c>
      <c r="F1054" t="s">
        <v>851</v>
      </c>
      <c r="G1054" t="s">
        <v>1977</v>
      </c>
      <c r="H1054">
        <v>2265003010</v>
      </c>
      <c r="I1054" t="s">
        <v>1990</v>
      </c>
      <c r="J1054" t="s">
        <v>1941</v>
      </c>
      <c r="K1054" t="s">
        <v>696</v>
      </c>
      <c r="L1054" t="s">
        <v>1277</v>
      </c>
      <c r="M1054" s="114">
        <v>1.631208443996E-3</v>
      </c>
      <c r="N1054" s="114">
        <v>1.75707464222796E-3</v>
      </c>
      <c r="O1054" s="114">
        <v>5.6608171202242402E-2</v>
      </c>
    </row>
    <row r="1055" spans="1:15" hidden="1" outlineLevel="2" x14ac:dyDescent="0.25">
      <c r="A1055">
        <v>2017</v>
      </c>
      <c r="B1055">
        <v>7</v>
      </c>
      <c r="C1055" t="s">
        <v>860</v>
      </c>
      <c r="D1055">
        <v>24027</v>
      </c>
      <c r="E1055" t="s">
        <v>516</v>
      </c>
      <c r="F1055" t="s">
        <v>851</v>
      </c>
      <c r="G1055" t="s">
        <v>1977</v>
      </c>
      <c r="H1055">
        <v>2265003020</v>
      </c>
      <c r="I1055" t="s">
        <v>1990</v>
      </c>
      <c r="J1055" t="s">
        <v>1941</v>
      </c>
      <c r="K1055" t="s">
        <v>696</v>
      </c>
      <c r="L1055" t="s">
        <v>1275</v>
      </c>
      <c r="M1055" s="114">
        <v>1.1901665066034199E-3</v>
      </c>
      <c r="N1055" s="114">
        <v>2.89521022932604E-3</v>
      </c>
      <c r="O1055" s="114">
        <v>3.4900768194347599E-2</v>
      </c>
    </row>
    <row r="1056" spans="1:15" hidden="1" outlineLevel="2" x14ac:dyDescent="0.25">
      <c r="A1056">
        <v>2017</v>
      </c>
      <c r="B1056">
        <v>7</v>
      </c>
      <c r="C1056" t="s">
        <v>860</v>
      </c>
      <c r="D1056">
        <v>24027</v>
      </c>
      <c r="E1056" t="s">
        <v>516</v>
      </c>
      <c r="F1056" t="s">
        <v>851</v>
      </c>
      <c r="G1056" t="s">
        <v>1977</v>
      </c>
      <c r="H1056">
        <v>2265003030</v>
      </c>
      <c r="I1056" t="s">
        <v>1990</v>
      </c>
      <c r="J1056" t="s">
        <v>1941</v>
      </c>
      <c r="K1056" t="s">
        <v>696</v>
      </c>
      <c r="L1056" t="s">
        <v>1273</v>
      </c>
      <c r="M1056" s="114">
        <v>9.8028600010025002E-4</v>
      </c>
      <c r="N1056" s="114">
        <v>5.8725863345898699E-4</v>
      </c>
      <c r="O1056" s="114">
        <v>4.21591093763709E-2</v>
      </c>
    </row>
    <row r="1057" spans="1:15" hidden="1" outlineLevel="2" x14ac:dyDescent="0.25">
      <c r="A1057">
        <v>2017</v>
      </c>
      <c r="B1057">
        <v>7</v>
      </c>
      <c r="C1057" t="s">
        <v>860</v>
      </c>
      <c r="D1057">
        <v>24027</v>
      </c>
      <c r="E1057" t="s">
        <v>516</v>
      </c>
      <c r="F1057" t="s">
        <v>851</v>
      </c>
      <c r="G1057" t="s">
        <v>1977</v>
      </c>
      <c r="H1057">
        <v>2265003040</v>
      </c>
      <c r="I1057" t="s">
        <v>1990</v>
      </c>
      <c r="J1057" t="s">
        <v>1941</v>
      </c>
      <c r="K1057" t="s">
        <v>696</v>
      </c>
      <c r="L1057" t="s">
        <v>1276</v>
      </c>
      <c r="M1057" s="114">
        <v>4.0886240003885597E-3</v>
      </c>
      <c r="N1057" s="114">
        <v>1.1962854769080899E-3</v>
      </c>
      <c r="O1057" s="114">
        <v>0.13058489002287399</v>
      </c>
    </row>
    <row r="1058" spans="1:15" hidden="1" outlineLevel="2" x14ac:dyDescent="0.25">
      <c r="A1058">
        <v>2017</v>
      </c>
      <c r="B1058">
        <v>7</v>
      </c>
      <c r="C1058" t="s">
        <v>860</v>
      </c>
      <c r="D1058">
        <v>24027</v>
      </c>
      <c r="E1058" t="s">
        <v>516</v>
      </c>
      <c r="F1058" t="s">
        <v>851</v>
      </c>
      <c r="G1058" t="s">
        <v>1977</v>
      </c>
      <c r="H1058">
        <v>2265003050</v>
      </c>
      <c r="I1058" t="s">
        <v>1990</v>
      </c>
      <c r="J1058" t="s">
        <v>1941</v>
      </c>
      <c r="K1058" t="s">
        <v>696</v>
      </c>
      <c r="L1058" t="s">
        <v>1280</v>
      </c>
      <c r="M1058" s="114">
        <v>1.05416206480413E-4</v>
      </c>
      <c r="N1058" s="114">
        <v>9.66807001532288E-5</v>
      </c>
      <c r="O1058" s="114">
        <v>4.2175496346317197E-3</v>
      </c>
    </row>
    <row r="1059" spans="1:15" hidden="1" outlineLevel="2" x14ac:dyDescent="0.25">
      <c r="A1059">
        <v>2017</v>
      </c>
      <c r="B1059">
        <v>7</v>
      </c>
      <c r="C1059" t="s">
        <v>860</v>
      </c>
      <c r="D1059">
        <v>24027</v>
      </c>
      <c r="E1059" t="s">
        <v>516</v>
      </c>
      <c r="F1059" t="s">
        <v>851</v>
      </c>
      <c r="G1059" t="s">
        <v>1977</v>
      </c>
      <c r="H1059">
        <v>2265003060</v>
      </c>
      <c r="I1059" t="s">
        <v>1990</v>
      </c>
      <c r="J1059" t="s">
        <v>1941</v>
      </c>
      <c r="K1059" t="s">
        <v>696</v>
      </c>
      <c r="L1059" t="s">
        <v>1942</v>
      </c>
      <c r="M1059" s="114">
        <v>1.15851501078623E-4</v>
      </c>
      <c r="N1059" s="114">
        <v>3.8066494198574199E-5</v>
      </c>
      <c r="O1059" s="114">
        <v>5.9568928554654104E-3</v>
      </c>
    </row>
    <row r="1060" spans="1:15" hidden="1" outlineLevel="2" x14ac:dyDescent="0.25">
      <c r="A1060">
        <v>2017</v>
      </c>
      <c r="B1060">
        <v>7</v>
      </c>
      <c r="C1060" t="s">
        <v>860</v>
      </c>
      <c r="D1060">
        <v>24027</v>
      </c>
      <c r="E1060" t="s">
        <v>516</v>
      </c>
      <c r="F1060" t="s">
        <v>851</v>
      </c>
      <c r="G1060" t="s">
        <v>1977</v>
      </c>
      <c r="H1060">
        <v>2265003070</v>
      </c>
      <c r="I1060" t="s">
        <v>1990</v>
      </c>
      <c r="J1060" t="s">
        <v>1941</v>
      </c>
      <c r="K1060" t="s">
        <v>696</v>
      </c>
      <c r="L1060" t="s">
        <v>1272</v>
      </c>
      <c r="M1060" s="114">
        <v>7.9573673193777895E-5</v>
      </c>
      <c r="N1060" s="114">
        <v>2.13930725294631E-4</v>
      </c>
      <c r="O1060" s="114">
        <v>2.4174220743589099E-3</v>
      </c>
    </row>
    <row r="1061" spans="1:15" hidden="1" outlineLevel="2" x14ac:dyDescent="0.25">
      <c r="A1061">
        <v>2017</v>
      </c>
      <c r="B1061">
        <v>7</v>
      </c>
      <c r="C1061" t="s">
        <v>860</v>
      </c>
      <c r="D1061">
        <v>24027</v>
      </c>
      <c r="E1061" t="s">
        <v>516</v>
      </c>
      <c r="F1061" t="s">
        <v>851</v>
      </c>
      <c r="G1061" t="s">
        <v>1977</v>
      </c>
      <c r="H1061">
        <v>2265004010</v>
      </c>
      <c r="I1061" t="s">
        <v>1990</v>
      </c>
      <c r="J1061" t="s">
        <v>1943</v>
      </c>
      <c r="K1061" t="s">
        <v>1944</v>
      </c>
      <c r="L1061" t="s">
        <v>1992</v>
      </c>
      <c r="M1061" s="114">
        <v>9.1218459954461706E-2</v>
      </c>
      <c r="N1061" s="114">
        <v>1.12717831507325E-2</v>
      </c>
      <c r="O1061" s="114">
        <v>1.0731186866760301</v>
      </c>
    </row>
    <row r="1062" spans="1:15" hidden="1" outlineLevel="2" x14ac:dyDescent="0.25">
      <c r="A1062">
        <v>2017</v>
      </c>
      <c r="B1062">
        <v>7</v>
      </c>
      <c r="C1062" t="s">
        <v>860</v>
      </c>
      <c r="D1062">
        <v>24027</v>
      </c>
      <c r="E1062" t="s">
        <v>516</v>
      </c>
      <c r="F1062" t="s">
        <v>851</v>
      </c>
      <c r="G1062" t="s">
        <v>1977</v>
      </c>
      <c r="H1062">
        <v>2265004011</v>
      </c>
      <c r="I1062" t="s">
        <v>1990</v>
      </c>
      <c r="J1062" t="s">
        <v>1943</v>
      </c>
      <c r="K1062" t="s">
        <v>1944</v>
      </c>
      <c r="L1062" t="s">
        <v>1993</v>
      </c>
      <c r="M1062" s="114">
        <v>0.14044127005763599</v>
      </c>
      <c r="N1062" s="114">
        <v>2.3560100700706198E-2</v>
      </c>
      <c r="O1062" s="114">
        <v>2.2871106266975398</v>
      </c>
    </row>
    <row r="1063" spans="1:15" hidden="1" outlineLevel="2" x14ac:dyDescent="0.25">
      <c r="A1063">
        <v>2017</v>
      </c>
      <c r="B1063">
        <v>7</v>
      </c>
      <c r="C1063" t="s">
        <v>860</v>
      </c>
      <c r="D1063">
        <v>24027</v>
      </c>
      <c r="E1063" t="s">
        <v>516</v>
      </c>
      <c r="F1063" t="s">
        <v>851</v>
      </c>
      <c r="G1063" t="s">
        <v>1977</v>
      </c>
      <c r="H1063">
        <v>2265004015</v>
      </c>
      <c r="I1063" t="s">
        <v>1990</v>
      </c>
      <c r="J1063" t="s">
        <v>1943</v>
      </c>
      <c r="K1063" t="s">
        <v>1944</v>
      </c>
      <c r="L1063" t="s">
        <v>1981</v>
      </c>
      <c r="M1063" s="114">
        <v>8.1835835844685807E-3</v>
      </c>
      <c r="N1063" s="114">
        <v>9.6941765514202405E-4</v>
      </c>
      <c r="O1063" s="114">
        <v>9.2296943068504306E-2</v>
      </c>
    </row>
    <row r="1064" spans="1:15" hidden="1" outlineLevel="2" x14ac:dyDescent="0.25">
      <c r="A1064">
        <v>2017</v>
      </c>
      <c r="B1064">
        <v>7</v>
      </c>
      <c r="C1064" t="s">
        <v>860</v>
      </c>
      <c r="D1064">
        <v>24027</v>
      </c>
      <c r="E1064" t="s">
        <v>516</v>
      </c>
      <c r="F1064" t="s">
        <v>851</v>
      </c>
      <c r="G1064" t="s">
        <v>1977</v>
      </c>
      <c r="H1064">
        <v>2265004016</v>
      </c>
      <c r="I1064" t="s">
        <v>1990</v>
      </c>
      <c r="J1064" t="s">
        <v>1943</v>
      </c>
      <c r="K1064" t="s">
        <v>1944</v>
      </c>
      <c r="L1064" t="s">
        <v>1982</v>
      </c>
      <c r="M1064" s="114">
        <v>9.7851914737475496E-2</v>
      </c>
      <c r="N1064" s="114">
        <v>1.41092066187412E-2</v>
      </c>
      <c r="O1064" s="114">
        <v>1.3644127249717699</v>
      </c>
    </row>
    <row r="1065" spans="1:15" hidden="1" outlineLevel="2" x14ac:dyDescent="0.25">
      <c r="A1065">
        <v>2017</v>
      </c>
      <c r="B1065">
        <v>7</v>
      </c>
      <c r="C1065" t="s">
        <v>860</v>
      </c>
      <c r="D1065">
        <v>24027</v>
      </c>
      <c r="E1065" t="s">
        <v>516</v>
      </c>
      <c r="F1065" t="s">
        <v>851</v>
      </c>
      <c r="G1065" t="s">
        <v>1977</v>
      </c>
      <c r="H1065">
        <v>2265004025</v>
      </c>
      <c r="I1065" t="s">
        <v>1990</v>
      </c>
      <c r="J1065" t="s">
        <v>1943</v>
      </c>
      <c r="K1065" t="s">
        <v>1944</v>
      </c>
      <c r="L1065" t="s">
        <v>1985</v>
      </c>
      <c r="M1065" s="114">
        <v>5.8697074837255102E-4</v>
      </c>
      <c r="N1065" s="114">
        <v>5.9431271438370499E-5</v>
      </c>
      <c r="O1065" s="114">
        <v>5.7501974515616902E-3</v>
      </c>
    </row>
    <row r="1066" spans="1:15" hidden="1" outlineLevel="2" x14ac:dyDescent="0.25">
      <c r="A1066">
        <v>2017</v>
      </c>
      <c r="B1066">
        <v>7</v>
      </c>
      <c r="C1066" t="s">
        <v>860</v>
      </c>
      <c r="D1066">
        <v>24027</v>
      </c>
      <c r="E1066" t="s">
        <v>516</v>
      </c>
      <c r="F1066" t="s">
        <v>851</v>
      </c>
      <c r="G1066" t="s">
        <v>1977</v>
      </c>
      <c r="H1066">
        <v>2265004026</v>
      </c>
      <c r="I1066" t="s">
        <v>1990</v>
      </c>
      <c r="J1066" t="s">
        <v>1943</v>
      </c>
      <c r="K1066" t="s">
        <v>1944</v>
      </c>
      <c r="L1066" t="s">
        <v>1986</v>
      </c>
      <c r="M1066" s="114">
        <v>3.7756721635560102E-3</v>
      </c>
      <c r="N1066" s="114">
        <v>5.4120506683830204E-4</v>
      </c>
      <c r="O1066" s="114">
        <v>6.6210510209202794E-2</v>
      </c>
    </row>
    <row r="1067" spans="1:15" hidden="1" outlineLevel="2" x14ac:dyDescent="0.25">
      <c r="A1067">
        <v>2017</v>
      </c>
      <c r="B1067">
        <v>7</v>
      </c>
      <c r="C1067" t="s">
        <v>860</v>
      </c>
      <c r="D1067">
        <v>24027</v>
      </c>
      <c r="E1067" t="s">
        <v>516</v>
      </c>
      <c r="F1067" t="s">
        <v>851</v>
      </c>
      <c r="G1067" t="s">
        <v>1977</v>
      </c>
      <c r="H1067">
        <v>2265004030</v>
      </c>
      <c r="I1067" t="s">
        <v>1990</v>
      </c>
      <c r="J1067" t="s">
        <v>1943</v>
      </c>
      <c r="K1067" t="s">
        <v>1944</v>
      </c>
      <c r="L1067" t="s">
        <v>1987</v>
      </c>
      <c r="M1067" s="114">
        <v>7.4249494605283005E-4</v>
      </c>
      <c r="N1067" s="114">
        <v>1.13328187580919E-4</v>
      </c>
      <c r="O1067" s="114">
        <v>1.09679768793285E-2</v>
      </c>
    </row>
    <row r="1068" spans="1:15" hidden="1" outlineLevel="2" x14ac:dyDescent="0.25">
      <c r="A1068">
        <v>2017</v>
      </c>
      <c r="B1068">
        <v>7</v>
      </c>
      <c r="C1068" t="s">
        <v>860</v>
      </c>
      <c r="D1068">
        <v>24027</v>
      </c>
      <c r="E1068" t="s">
        <v>516</v>
      </c>
      <c r="F1068" t="s">
        <v>851</v>
      </c>
      <c r="G1068" t="s">
        <v>1977</v>
      </c>
      <c r="H1068">
        <v>2265004031</v>
      </c>
      <c r="I1068" t="s">
        <v>1990</v>
      </c>
      <c r="J1068" t="s">
        <v>1943</v>
      </c>
      <c r="K1068" t="s">
        <v>1944</v>
      </c>
      <c r="L1068" t="s">
        <v>1945</v>
      </c>
      <c r="M1068" s="114">
        <v>8.8774494097378906E-2</v>
      </c>
      <c r="N1068" s="114">
        <v>2.4937911424785901E-2</v>
      </c>
      <c r="O1068" s="114">
        <v>2.8610783815383898</v>
      </c>
    </row>
    <row r="1069" spans="1:15" hidden="1" outlineLevel="2" x14ac:dyDescent="0.25">
      <c r="A1069">
        <v>2017</v>
      </c>
      <c r="B1069">
        <v>7</v>
      </c>
      <c r="C1069" t="s">
        <v>860</v>
      </c>
      <c r="D1069">
        <v>24027</v>
      </c>
      <c r="E1069" t="s">
        <v>516</v>
      </c>
      <c r="F1069" t="s">
        <v>851</v>
      </c>
      <c r="G1069" t="s">
        <v>1977</v>
      </c>
      <c r="H1069">
        <v>2265004035</v>
      </c>
      <c r="I1069" t="s">
        <v>1990</v>
      </c>
      <c r="J1069" t="s">
        <v>1943</v>
      </c>
      <c r="K1069" t="s">
        <v>1944</v>
      </c>
      <c r="L1069" t="s">
        <v>1988</v>
      </c>
      <c r="M1069" s="114">
        <v>3.2026732296799301E-3</v>
      </c>
      <c r="N1069" s="114">
        <v>0</v>
      </c>
      <c r="O1069" s="114">
        <v>0</v>
      </c>
    </row>
    <row r="1070" spans="1:15" hidden="1" outlineLevel="2" x14ac:dyDescent="0.25">
      <c r="A1070">
        <v>2017</v>
      </c>
      <c r="B1070">
        <v>7</v>
      </c>
      <c r="C1070" t="s">
        <v>860</v>
      </c>
      <c r="D1070">
        <v>24027</v>
      </c>
      <c r="E1070" t="s">
        <v>516</v>
      </c>
      <c r="F1070" t="s">
        <v>851</v>
      </c>
      <c r="G1070" t="s">
        <v>1977</v>
      </c>
      <c r="H1070">
        <v>2265004036</v>
      </c>
      <c r="I1070" t="s">
        <v>1990</v>
      </c>
      <c r="J1070" t="s">
        <v>1943</v>
      </c>
      <c r="K1070" t="s">
        <v>1944</v>
      </c>
      <c r="L1070" t="s">
        <v>1946</v>
      </c>
      <c r="M1070" s="114">
        <v>1.5116382637643301E-3</v>
      </c>
      <c r="N1070" s="114">
        <v>0</v>
      </c>
      <c r="O1070" s="114">
        <v>0</v>
      </c>
    </row>
    <row r="1071" spans="1:15" hidden="1" outlineLevel="2" x14ac:dyDescent="0.25">
      <c r="A1071">
        <v>2017</v>
      </c>
      <c r="B1071">
        <v>7</v>
      </c>
      <c r="C1071" t="s">
        <v>860</v>
      </c>
      <c r="D1071">
        <v>24027</v>
      </c>
      <c r="E1071" t="s">
        <v>516</v>
      </c>
      <c r="F1071" t="s">
        <v>851</v>
      </c>
      <c r="G1071" t="s">
        <v>1977</v>
      </c>
      <c r="H1071">
        <v>2265004040</v>
      </c>
      <c r="I1071" t="s">
        <v>1990</v>
      </c>
      <c r="J1071" t="s">
        <v>1943</v>
      </c>
      <c r="K1071" t="s">
        <v>1944</v>
      </c>
      <c r="L1071" t="s">
        <v>1994</v>
      </c>
      <c r="M1071" s="114">
        <v>1.16368996425251E-2</v>
      </c>
      <c r="N1071" s="114">
        <v>2.35134770628065E-3</v>
      </c>
      <c r="O1071" s="114">
        <v>0.33229987323284099</v>
      </c>
    </row>
    <row r="1072" spans="1:15" hidden="1" outlineLevel="2" x14ac:dyDescent="0.25">
      <c r="A1072">
        <v>2017</v>
      </c>
      <c r="B1072">
        <v>7</v>
      </c>
      <c r="C1072" t="s">
        <v>860</v>
      </c>
      <c r="D1072">
        <v>24027</v>
      </c>
      <c r="E1072" t="s">
        <v>516</v>
      </c>
      <c r="F1072" t="s">
        <v>851</v>
      </c>
      <c r="G1072" t="s">
        <v>1977</v>
      </c>
      <c r="H1072">
        <v>2265004041</v>
      </c>
      <c r="I1072" t="s">
        <v>1990</v>
      </c>
      <c r="J1072" t="s">
        <v>1943</v>
      </c>
      <c r="K1072" t="s">
        <v>1944</v>
      </c>
      <c r="L1072" t="s">
        <v>1995</v>
      </c>
      <c r="M1072" s="114">
        <v>9.7246396753689606E-3</v>
      </c>
      <c r="N1072" s="114">
        <v>2.9462418751791098E-3</v>
      </c>
      <c r="O1072" s="114">
        <v>0.45922616124153098</v>
      </c>
    </row>
    <row r="1073" spans="1:15" hidden="1" outlineLevel="2" x14ac:dyDescent="0.25">
      <c r="A1073">
        <v>2017</v>
      </c>
      <c r="B1073">
        <v>7</v>
      </c>
      <c r="C1073" t="s">
        <v>860</v>
      </c>
      <c r="D1073">
        <v>24027</v>
      </c>
      <c r="E1073" t="s">
        <v>516</v>
      </c>
      <c r="F1073" t="s">
        <v>851</v>
      </c>
      <c r="G1073" t="s">
        <v>1977</v>
      </c>
      <c r="H1073">
        <v>2265004046</v>
      </c>
      <c r="I1073" t="s">
        <v>1990</v>
      </c>
      <c r="J1073" t="s">
        <v>1943</v>
      </c>
      <c r="K1073" t="s">
        <v>1944</v>
      </c>
      <c r="L1073" t="s">
        <v>1947</v>
      </c>
      <c r="M1073" s="114">
        <v>1.45445268422009E-2</v>
      </c>
      <c r="N1073" s="114">
        <v>4.5726442476734502E-3</v>
      </c>
      <c r="O1073" s="114">
        <v>0.544062480330467</v>
      </c>
    </row>
    <row r="1074" spans="1:15" hidden="1" outlineLevel="2" x14ac:dyDescent="0.25">
      <c r="A1074">
        <v>2017</v>
      </c>
      <c r="B1074">
        <v>7</v>
      </c>
      <c r="C1074" t="s">
        <v>860</v>
      </c>
      <c r="D1074">
        <v>24027</v>
      </c>
      <c r="E1074" t="s">
        <v>516</v>
      </c>
      <c r="F1074" t="s">
        <v>851</v>
      </c>
      <c r="G1074" t="s">
        <v>1977</v>
      </c>
      <c r="H1074">
        <v>2265004051</v>
      </c>
      <c r="I1074" t="s">
        <v>1990</v>
      </c>
      <c r="J1074" t="s">
        <v>1943</v>
      </c>
      <c r="K1074" t="s">
        <v>1944</v>
      </c>
      <c r="L1074" t="s">
        <v>1996</v>
      </c>
      <c r="M1074" s="114">
        <v>1.1418940007388301E-2</v>
      </c>
      <c r="N1074" s="114">
        <v>1.64953389321454E-3</v>
      </c>
      <c r="O1074" s="114">
        <v>0.158024806529284</v>
      </c>
    </row>
    <row r="1075" spans="1:15" hidden="1" outlineLevel="2" x14ac:dyDescent="0.25">
      <c r="A1075">
        <v>2017</v>
      </c>
      <c r="B1075">
        <v>7</v>
      </c>
      <c r="C1075" t="s">
        <v>860</v>
      </c>
      <c r="D1075">
        <v>24027</v>
      </c>
      <c r="E1075" t="s">
        <v>516</v>
      </c>
      <c r="F1075" t="s">
        <v>851</v>
      </c>
      <c r="G1075" t="s">
        <v>1977</v>
      </c>
      <c r="H1075">
        <v>2265004055</v>
      </c>
      <c r="I1075" t="s">
        <v>1990</v>
      </c>
      <c r="J1075" t="s">
        <v>1943</v>
      </c>
      <c r="K1075" t="s">
        <v>1944</v>
      </c>
      <c r="L1075" t="s">
        <v>1997</v>
      </c>
      <c r="M1075" s="114">
        <v>0.126278229174204</v>
      </c>
      <c r="N1075" s="114">
        <v>3.14440000802279E-2</v>
      </c>
      <c r="O1075" s="114">
        <v>4.4520010948181197</v>
      </c>
    </row>
    <row r="1076" spans="1:15" hidden="1" outlineLevel="2" x14ac:dyDescent="0.25">
      <c r="A1076">
        <v>2017</v>
      </c>
      <c r="B1076">
        <v>7</v>
      </c>
      <c r="C1076" t="s">
        <v>860</v>
      </c>
      <c r="D1076">
        <v>24027</v>
      </c>
      <c r="E1076" t="s">
        <v>516</v>
      </c>
      <c r="F1076" t="s">
        <v>851</v>
      </c>
      <c r="G1076" t="s">
        <v>1977</v>
      </c>
      <c r="H1076">
        <v>2265004056</v>
      </c>
      <c r="I1076" t="s">
        <v>1990</v>
      </c>
      <c r="J1076" t="s">
        <v>1943</v>
      </c>
      <c r="K1076" t="s">
        <v>1944</v>
      </c>
      <c r="L1076" t="s">
        <v>1948</v>
      </c>
      <c r="M1076" s="114">
        <v>0.126092695281841</v>
      </c>
      <c r="N1076" s="114">
        <v>4.00358187034726E-2</v>
      </c>
      <c r="O1076" s="114">
        <v>6.2439448833465603</v>
      </c>
    </row>
    <row r="1077" spans="1:15" hidden="1" outlineLevel="2" x14ac:dyDescent="0.25">
      <c r="A1077">
        <v>2017</v>
      </c>
      <c r="B1077">
        <v>7</v>
      </c>
      <c r="C1077" t="s">
        <v>860</v>
      </c>
      <c r="D1077">
        <v>24027</v>
      </c>
      <c r="E1077" t="s">
        <v>516</v>
      </c>
      <c r="F1077" t="s">
        <v>851</v>
      </c>
      <c r="G1077" t="s">
        <v>1977</v>
      </c>
      <c r="H1077">
        <v>2265004066</v>
      </c>
      <c r="I1077" t="s">
        <v>1990</v>
      </c>
      <c r="J1077" t="s">
        <v>1943</v>
      </c>
      <c r="K1077" t="s">
        <v>1944</v>
      </c>
      <c r="L1077" t="s">
        <v>1949</v>
      </c>
      <c r="M1077" s="114">
        <v>1.3297563205469499E-2</v>
      </c>
      <c r="N1077" s="114">
        <v>6.7898837151005899E-3</v>
      </c>
      <c r="O1077" s="114">
        <v>0.64641945064067796</v>
      </c>
    </row>
    <row r="1078" spans="1:15" hidden="1" outlineLevel="2" x14ac:dyDescent="0.25">
      <c r="A1078">
        <v>2017</v>
      </c>
      <c r="B1078">
        <v>7</v>
      </c>
      <c r="C1078" t="s">
        <v>860</v>
      </c>
      <c r="D1078">
        <v>24027</v>
      </c>
      <c r="E1078" t="s">
        <v>516</v>
      </c>
      <c r="F1078" t="s">
        <v>851</v>
      </c>
      <c r="G1078" t="s">
        <v>1977</v>
      </c>
      <c r="H1078">
        <v>2265004071</v>
      </c>
      <c r="I1078" t="s">
        <v>1990</v>
      </c>
      <c r="J1078" t="s">
        <v>1943</v>
      </c>
      <c r="K1078" t="s">
        <v>1944</v>
      </c>
      <c r="L1078" t="s">
        <v>1950</v>
      </c>
      <c r="M1078" s="114">
        <v>0.36743726262517401</v>
      </c>
      <c r="N1078" s="114">
        <v>0.12838916853070301</v>
      </c>
      <c r="O1078" s="114">
        <v>17.327676057815601</v>
      </c>
    </row>
    <row r="1079" spans="1:15" hidden="1" outlineLevel="2" x14ac:dyDescent="0.25">
      <c r="A1079">
        <v>2017</v>
      </c>
      <c r="B1079">
        <v>7</v>
      </c>
      <c r="C1079" t="s">
        <v>860</v>
      </c>
      <c r="D1079">
        <v>24027</v>
      </c>
      <c r="E1079" t="s">
        <v>516</v>
      </c>
      <c r="F1079" t="s">
        <v>851</v>
      </c>
      <c r="G1079" t="s">
        <v>1977</v>
      </c>
      <c r="H1079">
        <v>2265004075</v>
      </c>
      <c r="I1079" t="s">
        <v>1990</v>
      </c>
      <c r="J1079" t="s">
        <v>1943</v>
      </c>
      <c r="K1079" t="s">
        <v>1944</v>
      </c>
      <c r="L1079" t="s">
        <v>1998</v>
      </c>
      <c r="M1079" s="114">
        <v>6.0747456262788503E-3</v>
      </c>
      <c r="N1079" s="114">
        <v>1.2938572326675101E-3</v>
      </c>
      <c r="O1079" s="114">
        <v>0.134050168097019</v>
      </c>
    </row>
    <row r="1080" spans="1:15" hidden="1" outlineLevel="2" x14ac:dyDescent="0.25">
      <c r="A1080">
        <v>2017</v>
      </c>
      <c r="B1080">
        <v>7</v>
      </c>
      <c r="C1080" t="s">
        <v>860</v>
      </c>
      <c r="D1080">
        <v>24027</v>
      </c>
      <c r="E1080" t="s">
        <v>516</v>
      </c>
      <c r="F1080" t="s">
        <v>851</v>
      </c>
      <c r="G1080" t="s">
        <v>1977</v>
      </c>
      <c r="H1080">
        <v>2265004076</v>
      </c>
      <c r="I1080" t="s">
        <v>1990</v>
      </c>
      <c r="J1080" t="s">
        <v>1943</v>
      </c>
      <c r="K1080" t="s">
        <v>1944</v>
      </c>
      <c r="L1080" t="s">
        <v>1951</v>
      </c>
      <c r="M1080" s="114">
        <v>2.3192551191186801E-2</v>
      </c>
      <c r="N1080" s="114">
        <v>5.0547739956527896E-3</v>
      </c>
      <c r="O1080" s="114">
        <v>0.52431253343820605</v>
      </c>
    </row>
    <row r="1081" spans="1:15" hidden="1" outlineLevel="2" x14ac:dyDescent="0.25">
      <c r="A1081">
        <v>2017</v>
      </c>
      <c r="B1081">
        <v>7</v>
      </c>
      <c r="C1081" t="s">
        <v>860</v>
      </c>
      <c r="D1081">
        <v>24027</v>
      </c>
      <c r="E1081" t="s">
        <v>516</v>
      </c>
      <c r="F1081" t="s">
        <v>851</v>
      </c>
      <c r="G1081" t="s">
        <v>1977</v>
      </c>
      <c r="H1081">
        <v>2265005010</v>
      </c>
      <c r="I1081" t="s">
        <v>1990</v>
      </c>
      <c r="J1081" t="s">
        <v>1952</v>
      </c>
      <c r="K1081" t="s">
        <v>1953</v>
      </c>
      <c r="L1081" t="s">
        <v>1954</v>
      </c>
      <c r="M1081" s="114">
        <v>6.9919023593101298E-6</v>
      </c>
      <c r="N1081" s="114">
        <v>2.5264964165216999E-6</v>
      </c>
      <c r="O1081" s="114">
        <v>3.9332440792350098E-4</v>
      </c>
    </row>
    <row r="1082" spans="1:15" hidden="1" outlineLevel="2" x14ac:dyDescent="0.25">
      <c r="A1082">
        <v>2017</v>
      </c>
      <c r="B1082">
        <v>7</v>
      </c>
      <c r="C1082" t="s">
        <v>860</v>
      </c>
      <c r="D1082">
        <v>24027</v>
      </c>
      <c r="E1082" t="s">
        <v>516</v>
      </c>
      <c r="F1082" t="s">
        <v>851</v>
      </c>
      <c r="G1082" t="s">
        <v>1977</v>
      </c>
      <c r="H1082">
        <v>2265005015</v>
      </c>
      <c r="I1082" t="s">
        <v>1990</v>
      </c>
      <c r="J1082" t="s">
        <v>1952</v>
      </c>
      <c r="K1082" t="s">
        <v>1953</v>
      </c>
      <c r="L1082" t="s">
        <v>1271</v>
      </c>
      <c r="M1082" s="114">
        <v>9.1118687794988807E-6</v>
      </c>
      <c r="N1082" s="114">
        <v>1.11039666990109E-5</v>
      </c>
      <c r="O1082" s="114">
        <v>4.2820837552426399E-4</v>
      </c>
    </row>
    <row r="1083" spans="1:15" hidden="1" outlineLevel="2" x14ac:dyDescent="0.25">
      <c r="A1083">
        <v>2017</v>
      </c>
      <c r="B1083">
        <v>7</v>
      </c>
      <c r="C1083" t="s">
        <v>860</v>
      </c>
      <c r="D1083">
        <v>24027</v>
      </c>
      <c r="E1083" t="s">
        <v>516</v>
      </c>
      <c r="F1083" t="s">
        <v>851</v>
      </c>
      <c r="G1083" t="s">
        <v>1977</v>
      </c>
      <c r="H1083">
        <v>2265005020</v>
      </c>
      <c r="I1083" t="s">
        <v>1990</v>
      </c>
      <c r="J1083" t="s">
        <v>1952</v>
      </c>
      <c r="K1083" t="s">
        <v>1953</v>
      </c>
      <c r="L1083" t="s">
        <v>1955</v>
      </c>
      <c r="M1083" s="114">
        <v>3.6692193472465101E-7</v>
      </c>
      <c r="N1083" s="114">
        <v>5.37773047426526E-7</v>
      </c>
      <c r="O1083" s="114">
        <v>7.3986813049486997E-6</v>
      </c>
    </row>
    <row r="1084" spans="1:15" hidden="1" outlineLevel="2" x14ac:dyDescent="0.25">
      <c r="A1084">
        <v>2017</v>
      </c>
      <c r="B1084">
        <v>7</v>
      </c>
      <c r="C1084" t="s">
        <v>860</v>
      </c>
      <c r="D1084">
        <v>24027</v>
      </c>
      <c r="E1084" t="s">
        <v>516</v>
      </c>
      <c r="F1084" t="s">
        <v>851</v>
      </c>
      <c r="G1084" t="s">
        <v>1977</v>
      </c>
      <c r="H1084">
        <v>2265005025</v>
      </c>
      <c r="I1084" t="s">
        <v>1990</v>
      </c>
      <c r="J1084" t="s">
        <v>1952</v>
      </c>
      <c r="K1084" t="s">
        <v>1953</v>
      </c>
      <c r="L1084" t="s">
        <v>1956</v>
      </c>
      <c r="M1084" s="114">
        <v>3.7404964462695E-5</v>
      </c>
      <c r="N1084" s="114">
        <v>4.8229075218841899E-5</v>
      </c>
      <c r="O1084" s="114">
        <v>6.6360288474243102E-4</v>
      </c>
    </row>
    <row r="1085" spans="1:15" hidden="1" outlineLevel="2" x14ac:dyDescent="0.25">
      <c r="A1085">
        <v>2017</v>
      </c>
      <c r="B1085">
        <v>7</v>
      </c>
      <c r="C1085" t="s">
        <v>860</v>
      </c>
      <c r="D1085">
        <v>24027</v>
      </c>
      <c r="E1085" t="s">
        <v>516</v>
      </c>
      <c r="F1085" t="s">
        <v>851</v>
      </c>
      <c r="G1085" t="s">
        <v>1977</v>
      </c>
      <c r="H1085">
        <v>2265005030</v>
      </c>
      <c r="I1085" t="s">
        <v>1990</v>
      </c>
      <c r="J1085" t="s">
        <v>1952</v>
      </c>
      <c r="K1085" t="s">
        <v>1953</v>
      </c>
      <c r="L1085" t="s">
        <v>1957</v>
      </c>
      <c r="M1085" s="114">
        <v>6.4981079486159396E-6</v>
      </c>
      <c r="N1085" s="114">
        <v>2.3332448790824898E-6</v>
      </c>
      <c r="O1085" s="114">
        <v>3.247276545153E-4</v>
      </c>
    </row>
    <row r="1086" spans="1:15" hidden="1" outlineLevel="2" x14ac:dyDescent="0.25">
      <c r="A1086">
        <v>2017</v>
      </c>
      <c r="B1086">
        <v>7</v>
      </c>
      <c r="C1086" t="s">
        <v>860</v>
      </c>
      <c r="D1086">
        <v>24027</v>
      </c>
      <c r="E1086" t="s">
        <v>516</v>
      </c>
      <c r="F1086" t="s">
        <v>851</v>
      </c>
      <c r="G1086" t="s">
        <v>1977</v>
      </c>
      <c r="H1086">
        <v>2265005035</v>
      </c>
      <c r="I1086" t="s">
        <v>1990</v>
      </c>
      <c r="J1086" t="s">
        <v>1952</v>
      </c>
      <c r="K1086" t="s">
        <v>1953</v>
      </c>
      <c r="L1086" t="s">
        <v>1958</v>
      </c>
      <c r="M1086" s="114">
        <v>1.03221423614741E-4</v>
      </c>
      <c r="N1086" s="114">
        <v>6.5202447331103003E-5</v>
      </c>
      <c r="O1086" s="114">
        <v>3.0149562517181E-3</v>
      </c>
    </row>
    <row r="1087" spans="1:15" hidden="1" outlineLevel="2" x14ac:dyDescent="0.25">
      <c r="A1087">
        <v>2017</v>
      </c>
      <c r="B1087">
        <v>7</v>
      </c>
      <c r="C1087" t="s">
        <v>860</v>
      </c>
      <c r="D1087">
        <v>24027</v>
      </c>
      <c r="E1087" t="s">
        <v>516</v>
      </c>
      <c r="F1087" t="s">
        <v>851</v>
      </c>
      <c r="G1087" t="s">
        <v>1977</v>
      </c>
      <c r="H1087">
        <v>2265005040</v>
      </c>
      <c r="I1087" t="s">
        <v>1990</v>
      </c>
      <c r="J1087" t="s">
        <v>1952</v>
      </c>
      <c r="K1087" t="s">
        <v>1953</v>
      </c>
      <c r="L1087" t="s">
        <v>1959</v>
      </c>
      <c r="M1087" s="114">
        <v>4.9369210546501595E-4</v>
      </c>
      <c r="N1087" s="114">
        <v>8.6720494437031394E-5</v>
      </c>
      <c r="O1087" s="114">
        <v>1.3590891379862999E-2</v>
      </c>
    </row>
    <row r="1088" spans="1:15" hidden="1" outlineLevel="2" x14ac:dyDescent="0.25">
      <c r="A1088">
        <v>2017</v>
      </c>
      <c r="B1088">
        <v>7</v>
      </c>
      <c r="C1088" t="s">
        <v>860</v>
      </c>
      <c r="D1088">
        <v>24027</v>
      </c>
      <c r="E1088" t="s">
        <v>516</v>
      </c>
      <c r="F1088" t="s">
        <v>851</v>
      </c>
      <c r="G1088" t="s">
        <v>1977</v>
      </c>
      <c r="H1088">
        <v>2265005045</v>
      </c>
      <c r="I1088" t="s">
        <v>1990</v>
      </c>
      <c r="J1088" t="s">
        <v>1952</v>
      </c>
      <c r="K1088" t="s">
        <v>1953</v>
      </c>
      <c r="L1088" t="s">
        <v>1960</v>
      </c>
      <c r="M1088" s="114">
        <v>5.36280373655273E-5</v>
      </c>
      <c r="N1088" s="114">
        <v>7.6380052632885094E-5</v>
      </c>
      <c r="O1088" s="114">
        <v>1.05094323225785E-3</v>
      </c>
    </row>
    <row r="1089" spans="1:15" hidden="1" outlineLevel="2" x14ac:dyDescent="0.25">
      <c r="A1089">
        <v>2017</v>
      </c>
      <c r="B1089">
        <v>7</v>
      </c>
      <c r="C1089" t="s">
        <v>860</v>
      </c>
      <c r="D1089">
        <v>24027</v>
      </c>
      <c r="E1089" t="s">
        <v>516</v>
      </c>
      <c r="F1089" t="s">
        <v>851</v>
      </c>
      <c r="G1089" t="s">
        <v>1977</v>
      </c>
      <c r="H1089">
        <v>2265005055</v>
      </c>
      <c r="I1089" t="s">
        <v>1990</v>
      </c>
      <c r="J1089" t="s">
        <v>1952</v>
      </c>
      <c r="K1089" t="s">
        <v>1953</v>
      </c>
      <c r="L1089" t="s">
        <v>1961</v>
      </c>
      <c r="M1089" s="114">
        <v>6.4550127163442994E-5</v>
      </c>
      <c r="N1089" s="114">
        <v>8.6678934167139205E-5</v>
      </c>
      <c r="O1089" s="114">
        <v>1.7436516645830101E-3</v>
      </c>
    </row>
    <row r="1090" spans="1:15" hidden="1" outlineLevel="2" x14ac:dyDescent="0.25">
      <c r="A1090">
        <v>2017</v>
      </c>
      <c r="B1090">
        <v>7</v>
      </c>
      <c r="C1090" t="s">
        <v>860</v>
      </c>
      <c r="D1090">
        <v>24027</v>
      </c>
      <c r="E1090" t="s">
        <v>516</v>
      </c>
      <c r="F1090" t="s">
        <v>851</v>
      </c>
      <c r="G1090" t="s">
        <v>1977</v>
      </c>
      <c r="H1090">
        <v>2265005060</v>
      </c>
      <c r="I1090" t="s">
        <v>1990</v>
      </c>
      <c r="J1090" t="s">
        <v>1952</v>
      </c>
      <c r="K1090" t="s">
        <v>1953</v>
      </c>
      <c r="L1090" t="s">
        <v>1962</v>
      </c>
      <c r="M1090" s="114">
        <v>8.5555511527279898E-6</v>
      </c>
      <c r="N1090" s="114">
        <v>1.6124677586049101E-5</v>
      </c>
      <c r="O1090" s="114">
        <v>2.6479791995370799E-4</v>
      </c>
    </row>
    <row r="1091" spans="1:15" hidden="1" outlineLevel="2" x14ac:dyDescent="0.25">
      <c r="A1091">
        <v>2017</v>
      </c>
      <c r="B1091">
        <v>7</v>
      </c>
      <c r="C1091" t="s">
        <v>860</v>
      </c>
      <c r="D1091">
        <v>24027</v>
      </c>
      <c r="E1091" t="s">
        <v>516</v>
      </c>
      <c r="F1091" t="s">
        <v>851</v>
      </c>
      <c r="G1091" t="s">
        <v>1977</v>
      </c>
      <c r="H1091">
        <v>2265006005</v>
      </c>
      <c r="I1091" t="s">
        <v>1990</v>
      </c>
      <c r="J1091" t="s">
        <v>1963</v>
      </c>
      <c r="K1091" t="s">
        <v>1964</v>
      </c>
      <c r="L1091" t="s">
        <v>1274</v>
      </c>
      <c r="M1091" s="114">
        <v>0.104751546867192</v>
      </c>
      <c r="N1091" s="114">
        <v>2.75264149531722E-2</v>
      </c>
      <c r="O1091" s="114">
        <v>3.5921114087104802</v>
      </c>
    </row>
    <row r="1092" spans="1:15" hidden="1" outlineLevel="2" x14ac:dyDescent="0.25">
      <c r="A1092">
        <v>2017</v>
      </c>
      <c r="B1092">
        <v>7</v>
      </c>
      <c r="C1092" t="s">
        <v>860</v>
      </c>
      <c r="D1092">
        <v>24027</v>
      </c>
      <c r="E1092" t="s">
        <v>516</v>
      </c>
      <c r="F1092" t="s">
        <v>851</v>
      </c>
      <c r="G1092" t="s">
        <v>1977</v>
      </c>
      <c r="H1092">
        <v>2265006010</v>
      </c>
      <c r="I1092" t="s">
        <v>1990</v>
      </c>
      <c r="J1092" t="s">
        <v>1963</v>
      </c>
      <c r="K1092" t="s">
        <v>1964</v>
      </c>
      <c r="L1092" t="s">
        <v>1965</v>
      </c>
      <c r="M1092" s="114">
        <v>2.2635177369011199E-2</v>
      </c>
      <c r="N1092" s="114">
        <v>7.16946390457451E-3</v>
      </c>
      <c r="O1092" s="114">
        <v>0.70436070859432198</v>
      </c>
    </row>
    <row r="1093" spans="1:15" hidden="1" outlineLevel="2" x14ac:dyDescent="0.25">
      <c r="A1093">
        <v>2017</v>
      </c>
      <c r="B1093">
        <v>7</v>
      </c>
      <c r="C1093" t="s">
        <v>860</v>
      </c>
      <c r="D1093">
        <v>24027</v>
      </c>
      <c r="E1093" t="s">
        <v>516</v>
      </c>
      <c r="F1093" t="s">
        <v>851</v>
      </c>
      <c r="G1093" t="s">
        <v>1977</v>
      </c>
      <c r="H1093">
        <v>2265006015</v>
      </c>
      <c r="I1093" t="s">
        <v>1990</v>
      </c>
      <c r="J1093" t="s">
        <v>1963</v>
      </c>
      <c r="K1093" t="s">
        <v>1964</v>
      </c>
      <c r="L1093" t="s">
        <v>1966</v>
      </c>
      <c r="M1093" s="114">
        <v>9.3062317200747202E-3</v>
      </c>
      <c r="N1093" s="114">
        <v>3.56186315184459E-3</v>
      </c>
      <c r="O1093" s="114">
        <v>0.33622052520513501</v>
      </c>
    </row>
    <row r="1094" spans="1:15" hidden="1" outlineLevel="2" x14ac:dyDescent="0.25">
      <c r="A1094">
        <v>2017</v>
      </c>
      <c r="B1094">
        <v>7</v>
      </c>
      <c r="C1094" t="s">
        <v>860</v>
      </c>
      <c r="D1094">
        <v>24027</v>
      </c>
      <c r="E1094" t="s">
        <v>516</v>
      </c>
      <c r="F1094" t="s">
        <v>851</v>
      </c>
      <c r="G1094" t="s">
        <v>1977</v>
      </c>
      <c r="H1094">
        <v>2265006025</v>
      </c>
      <c r="I1094" t="s">
        <v>1990</v>
      </c>
      <c r="J1094" t="s">
        <v>1963</v>
      </c>
      <c r="K1094" t="s">
        <v>1964</v>
      </c>
      <c r="L1094" t="s">
        <v>1967</v>
      </c>
      <c r="M1094" s="114">
        <v>2.11640540101143E-2</v>
      </c>
      <c r="N1094" s="114">
        <v>7.2519900277257E-3</v>
      </c>
      <c r="O1094" s="114">
        <v>0.92269894480705295</v>
      </c>
    </row>
    <row r="1095" spans="1:15" hidden="1" outlineLevel="2" x14ac:dyDescent="0.25">
      <c r="A1095">
        <v>2017</v>
      </c>
      <c r="B1095">
        <v>7</v>
      </c>
      <c r="C1095" t="s">
        <v>860</v>
      </c>
      <c r="D1095">
        <v>24027</v>
      </c>
      <c r="E1095" t="s">
        <v>516</v>
      </c>
      <c r="F1095" t="s">
        <v>851</v>
      </c>
      <c r="G1095" t="s">
        <v>1977</v>
      </c>
      <c r="H1095">
        <v>2265006030</v>
      </c>
      <c r="I1095" t="s">
        <v>1990</v>
      </c>
      <c r="J1095" t="s">
        <v>1963</v>
      </c>
      <c r="K1095" t="s">
        <v>1964</v>
      </c>
      <c r="L1095" t="s">
        <v>1968</v>
      </c>
      <c r="M1095" s="114">
        <v>4.3803298495902303E-2</v>
      </c>
      <c r="N1095" s="114">
        <v>1.0968755465000901E-2</v>
      </c>
      <c r="O1095" s="114">
        <v>1.41669401526451</v>
      </c>
    </row>
    <row r="1096" spans="1:15" hidden="1" outlineLevel="2" x14ac:dyDescent="0.25">
      <c r="A1096">
        <v>2017</v>
      </c>
      <c r="B1096">
        <v>7</v>
      </c>
      <c r="C1096" t="s">
        <v>860</v>
      </c>
      <c r="D1096">
        <v>24027</v>
      </c>
      <c r="E1096" t="s">
        <v>516</v>
      </c>
      <c r="F1096" t="s">
        <v>851</v>
      </c>
      <c r="G1096" t="s">
        <v>1977</v>
      </c>
      <c r="H1096">
        <v>2265006035</v>
      </c>
      <c r="I1096" t="s">
        <v>1990</v>
      </c>
      <c r="J1096" t="s">
        <v>1963</v>
      </c>
      <c r="K1096" t="s">
        <v>1964</v>
      </c>
      <c r="L1096" t="s">
        <v>1969</v>
      </c>
      <c r="M1096" s="114">
        <v>1.5242604199769999E-3</v>
      </c>
      <c r="N1096" s="114">
        <v>5.0945544353453399E-4</v>
      </c>
      <c r="O1096" s="114">
        <v>7.2156990878284005E-2</v>
      </c>
    </row>
    <row r="1097" spans="1:15" hidden="1" outlineLevel="2" x14ac:dyDescent="0.25">
      <c r="A1097">
        <v>2017</v>
      </c>
      <c r="B1097">
        <v>7</v>
      </c>
      <c r="C1097" t="s">
        <v>860</v>
      </c>
      <c r="D1097">
        <v>24027</v>
      </c>
      <c r="E1097" t="s">
        <v>516</v>
      </c>
      <c r="F1097" t="s">
        <v>851</v>
      </c>
      <c r="G1097" t="s">
        <v>1977</v>
      </c>
      <c r="H1097">
        <v>2265007010</v>
      </c>
      <c r="I1097" t="s">
        <v>1990</v>
      </c>
      <c r="J1097" t="s">
        <v>1970</v>
      </c>
      <c r="K1097" t="s">
        <v>697</v>
      </c>
      <c r="L1097" t="s">
        <v>1999</v>
      </c>
      <c r="M1097" s="114">
        <v>1.7274491088414799E-4</v>
      </c>
      <c r="N1097" s="114">
        <v>5.0340501729806399E-5</v>
      </c>
      <c r="O1097" s="114">
        <v>4.9163615331053699E-3</v>
      </c>
    </row>
    <row r="1098" spans="1:15" hidden="1" outlineLevel="2" x14ac:dyDescent="0.25">
      <c r="A1098">
        <v>2017</v>
      </c>
      <c r="B1098">
        <v>7</v>
      </c>
      <c r="C1098" t="s">
        <v>860</v>
      </c>
      <c r="D1098">
        <v>24027</v>
      </c>
      <c r="E1098" t="s">
        <v>516</v>
      </c>
      <c r="F1098" t="s">
        <v>851</v>
      </c>
      <c r="G1098" t="s">
        <v>1977</v>
      </c>
      <c r="H1098">
        <v>2265007015</v>
      </c>
      <c r="I1098" t="s">
        <v>1990</v>
      </c>
      <c r="J1098" t="s">
        <v>1970</v>
      </c>
      <c r="K1098" t="s">
        <v>697</v>
      </c>
      <c r="L1098" t="s">
        <v>1971</v>
      </c>
      <c r="M1098" s="114">
        <v>1.0816226236332001E-6</v>
      </c>
      <c r="N1098" s="114">
        <v>3.1775392272948E-7</v>
      </c>
      <c r="O1098" s="114">
        <v>3.5776637560047702E-5</v>
      </c>
    </row>
    <row r="1099" spans="1:15" hidden="1" outlineLevel="2" x14ac:dyDescent="0.25">
      <c r="A1099">
        <v>2017</v>
      </c>
      <c r="B1099">
        <v>7</v>
      </c>
      <c r="C1099" t="s">
        <v>860</v>
      </c>
      <c r="D1099">
        <v>24027</v>
      </c>
      <c r="E1099" t="s">
        <v>516</v>
      </c>
      <c r="F1099" t="s">
        <v>851</v>
      </c>
      <c r="G1099" t="s">
        <v>1977</v>
      </c>
      <c r="H1099">
        <v>2265010010</v>
      </c>
      <c r="I1099" t="s">
        <v>1990</v>
      </c>
      <c r="J1099" t="s">
        <v>1941</v>
      </c>
      <c r="K1099" t="s">
        <v>696</v>
      </c>
      <c r="L1099" t="s">
        <v>2009</v>
      </c>
      <c r="M1099" s="114">
        <v>6.5745519815863003E-5</v>
      </c>
      <c r="N1099" s="114">
        <v>2.39961482293438E-5</v>
      </c>
      <c r="O1099" s="114">
        <v>3.53805266786367E-3</v>
      </c>
    </row>
    <row r="1100" spans="1:15" hidden="1" outlineLevel="2" x14ac:dyDescent="0.25">
      <c r="A1100">
        <v>2017</v>
      </c>
      <c r="B1100">
        <v>7</v>
      </c>
      <c r="C1100" t="s">
        <v>860</v>
      </c>
      <c r="D1100">
        <v>24027</v>
      </c>
      <c r="E1100" t="s">
        <v>516</v>
      </c>
      <c r="F1100" t="s">
        <v>851</v>
      </c>
      <c r="G1100" t="s">
        <v>1977</v>
      </c>
      <c r="H1100">
        <v>2282005010</v>
      </c>
      <c r="I1100" t="s">
        <v>698</v>
      </c>
      <c r="J1100" t="s">
        <v>1972</v>
      </c>
      <c r="K1100" t="s">
        <v>1972</v>
      </c>
      <c r="L1100" t="s">
        <v>1974</v>
      </c>
      <c r="M1100" s="114">
        <v>4.7058000311153599E-2</v>
      </c>
      <c r="N1100" s="114">
        <v>7.3671590071171496E-3</v>
      </c>
      <c r="O1100" s="114">
        <v>0.13506820797920199</v>
      </c>
    </row>
    <row r="1101" spans="1:15" hidden="1" outlineLevel="2" x14ac:dyDescent="0.25">
      <c r="A1101">
        <v>2017</v>
      </c>
      <c r="B1101">
        <v>7</v>
      </c>
      <c r="C1101" t="s">
        <v>860</v>
      </c>
      <c r="D1101">
        <v>24027</v>
      </c>
      <c r="E1101" t="s">
        <v>516</v>
      </c>
      <c r="F1101" t="s">
        <v>851</v>
      </c>
      <c r="G1101" t="s">
        <v>1977</v>
      </c>
      <c r="H1101">
        <v>2282005015</v>
      </c>
      <c r="I1101" t="s">
        <v>698</v>
      </c>
      <c r="J1101" t="s">
        <v>1972</v>
      </c>
      <c r="K1101" t="s">
        <v>1972</v>
      </c>
      <c r="L1101" t="s">
        <v>2000</v>
      </c>
      <c r="M1101" s="114">
        <v>8.5218709275522997E-3</v>
      </c>
      <c r="N1101" s="114">
        <v>3.2860821811482302E-3</v>
      </c>
      <c r="O1101" s="114">
        <v>6.4618177711963695E-2</v>
      </c>
    </row>
    <row r="1102" spans="1:15" hidden="1" outlineLevel="2" x14ac:dyDescent="0.25">
      <c r="A1102">
        <v>2017</v>
      </c>
      <c r="B1102">
        <v>7</v>
      </c>
      <c r="C1102" t="s">
        <v>860</v>
      </c>
      <c r="D1102">
        <v>24027</v>
      </c>
      <c r="E1102" t="s">
        <v>516</v>
      </c>
      <c r="F1102" t="s">
        <v>851</v>
      </c>
      <c r="G1102" t="s">
        <v>1977</v>
      </c>
      <c r="H1102">
        <v>2282010005</v>
      </c>
      <c r="I1102" t="s">
        <v>698</v>
      </c>
      <c r="J1102" t="s">
        <v>1972</v>
      </c>
      <c r="K1102" t="s">
        <v>1972</v>
      </c>
      <c r="L1102" t="s">
        <v>1973</v>
      </c>
      <c r="M1102" s="114">
        <v>2.5141697982924401E-3</v>
      </c>
      <c r="N1102" s="114">
        <v>3.0561379971914002E-3</v>
      </c>
      <c r="O1102" s="114">
        <v>3.8556628860533203E-2</v>
      </c>
    </row>
    <row r="1103" spans="1:15" hidden="1" outlineLevel="2" x14ac:dyDescent="0.25">
      <c r="A1103">
        <v>2017</v>
      </c>
      <c r="B1103">
        <v>7</v>
      </c>
      <c r="C1103" t="s">
        <v>860</v>
      </c>
      <c r="D1103">
        <v>24027</v>
      </c>
      <c r="E1103" t="s">
        <v>516</v>
      </c>
      <c r="F1103" t="s">
        <v>851</v>
      </c>
      <c r="G1103" t="s">
        <v>1977</v>
      </c>
      <c r="H1103">
        <v>2285004015</v>
      </c>
      <c r="I1103" t="s">
        <v>1975</v>
      </c>
      <c r="J1103" t="s">
        <v>1976</v>
      </c>
      <c r="K1103" t="s">
        <v>1976</v>
      </c>
      <c r="L1103" t="s">
        <v>1976</v>
      </c>
      <c r="M1103" s="114">
        <v>1.3454059112305599E-4</v>
      </c>
      <c r="N1103" s="114">
        <v>4.3976266169920598E-5</v>
      </c>
      <c r="O1103" s="114">
        <v>5.9488046681508396E-3</v>
      </c>
    </row>
    <row r="1104" spans="1:15" hidden="1" outlineLevel="2" x14ac:dyDescent="0.25">
      <c r="A1104">
        <v>2017</v>
      </c>
      <c r="B1104">
        <v>7</v>
      </c>
      <c r="C1104" t="s">
        <v>860</v>
      </c>
      <c r="D1104">
        <v>24027</v>
      </c>
      <c r="E1104" t="s">
        <v>516</v>
      </c>
      <c r="F1104" t="s">
        <v>851</v>
      </c>
      <c r="G1104" t="s">
        <v>2001</v>
      </c>
      <c r="H1104">
        <v>2267001060</v>
      </c>
      <c r="I1104" t="s">
        <v>2002</v>
      </c>
      <c r="J1104" t="s">
        <v>1917</v>
      </c>
      <c r="K1104" t="s">
        <v>2003</v>
      </c>
      <c r="L1104" t="s">
        <v>1918</v>
      </c>
      <c r="M1104" s="114">
        <v>2.5469100137343001E-5</v>
      </c>
      <c r="N1104" s="114">
        <v>1.16061011794955E-4</v>
      </c>
      <c r="O1104" s="114">
        <v>5.5704714031890002E-4</v>
      </c>
    </row>
    <row r="1105" spans="1:15" hidden="1" outlineLevel="2" x14ac:dyDescent="0.25">
      <c r="A1105">
        <v>2017</v>
      </c>
      <c r="B1105">
        <v>7</v>
      </c>
      <c r="C1105" t="s">
        <v>860</v>
      </c>
      <c r="D1105">
        <v>24027</v>
      </c>
      <c r="E1105" t="s">
        <v>516</v>
      </c>
      <c r="F1105" t="s">
        <v>851</v>
      </c>
      <c r="G1105" t="s">
        <v>2001</v>
      </c>
      <c r="H1105">
        <v>2267002003</v>
      </c>
      <c r="I1105" t="s">
        <v>2002</v>
      </c>
      <c r="J1105" t="s">
        <v>1919</v>
      </c>
      <c r="K1105" t="s">
        <v>2003</v>
      </c>
      <c r="L1105" t="s">
        <v>1921</v>
      </c>
      <c r="M1105" s="114">
        <v>7.8512171057809593E-6</v>
      </c>
      <c r="N1105" s="114">
        <v>3.8097146443760701E-5</v>
      </c>
      <c r="O1105" s="114">
        <v>2.3986145242815799E-4</v>
      </c>
    </row>
    <row r="1106" spans="1:15" hidden="1" outlineLevel="2" x14ac:dyDescent="0.25">
      <c r="A1106">
        <v>2017</v>
      </c>
      <c r="B1106">
        <v>7</v>
      </c>
      <c r="C1106" t="s">
        <v>860</v>
      </c>
      <c r="D1106">
        <v>24027</v>
      </c>
      <c r="E1106" t="s">
        <v>516</v>
      </c>
      <c r="F1106" t="s">
        <v>851</v>
      </c>
      <c r="G1106" t="s">
        <v>2001</v>
      </c>
      <c r="H1106">
        <v>2267002015</v>
      </c>
      <c r="I1106" t="s">
        <v>2002</v>
      </c>
      <c r="J1106" t="s">
        <v>1919</v>
      </c>
      <c r="K1106" t="s">
        <v>2003</v>
      </c>
      <c r="L1106" t="s">
        <v>1924</v>
      </c>
      <c r="M1106" s="114">
        <v>4.21085980484293E-6</v>
      </c>
      <c r="N1106" s="114">
        <v>2.8658850624196899E-5</v>
      </c>
      <c r="O1106" s="114">
        <v>1.7961414050660099E-4</v>
      </c>
    </row>
    <row r="1107" spans="1:15" hidden="1" outlineLevel="2" x14ac:dyDescent="0.25">
      <c r="A1107">
        <v>2017</v>
      </c>
      <c r="B1107">
        <v>7</v>
      </c>
      <c r="C1107" t="s">
        <v>860</v>
      </c>
      <c r="D1107">
        <v>24027</v>
      </c>
      <c r="E1107" t="s">
        <v>516</v>
      </c>
      <c r="F1107" t="s">
        <v>851</v>
      </c>
      <c r="G1107" t="s">
        <v>2001</v>
      </c>
      <c r="H1107">
        <v>2267002021</v>
      </c>
      <c r="I1107" t="s">
        <v>2002</v>
      </c>
      <c r="J1107" t="s">
        <v>1919</v>
      </c>
      <c r="K1107" t="s">
        <v>2003</v>
      </c>
      <c r="L1107" t="s">
        <v>1926</v>
      </c>
      <c r="M1107" s="114">
        <v>6.2432581557914099E-6</v>
      </c>
      <c r="N1107" s="114">
        <v>2.7257565761829001E-5</v>
      </c>
      <c r="O1107" s="114">
        <v>1.5446842735400399E-4</v>
      </c>
    </row>
    <row r="1108" spans="1:15" hidden="1" outlineLevel="2" x14ac:dyDescent="0.25">
      <c r="A1108">
        <v>2017</v>
      </c>
      <c r="B1108">
        <v>7</v>
      </c>
      <c r="C1108" t="s">
        <v>860</v>
      </c>
      <c r="D1108">
        <v>24027</v>
      </c>
      <c r="E1108" t="s">
        <v>516</v>
      </c>
      <c r="F1108" t="s">
        <v>851</v>
      </c>
      <c r="G1108" t="s">
        <v>2001</v>
      </c>
      <c r="H1108">
        <v>2267002024</v>
      </c>
      <c r="I1108" t="s">
        <v>2002</v>
      </c>
      <c r="J1108" t="s">
        <v>1919</v>
      </c>
      <c r="K1108" t="s">
        <v>2003</v>
      </c>
      <c r="L1108" t="s">
        <v>1927</v>
      </c>
      <c r="M1108" s="114">
        <v>1.1430097686115899E-6</v>
      </c>
      <c r="N1108" s="114">
        <v>5.7167621889675502E-6</v>
      </c>
      <c r="O1108" s="114">
        <v>3.6326973258837798E-5</v>
      </c>
    </row>
    <row r="1109" spans="1:15" hidden="1" outlineLevel="2" x14ac:dyDescent="0.25">
      <c r="A1109">
        <v>2017</v>
      </c>
      <c r="B1109">
        <v>7</v>
      </c>
      <c r="C1109" t="s">
        <v>860</v>
      </c>
      <c r="D1109">
        <v>24027</v>
      </c>
      <c r="E1109" t="s">
        <v>516</v>
      </c>
      <c r="F1109" t="s">
        <v>851</v>
      </c>
      <c r="G1109" t="s">
        <v>2001</v>
      </c>
      <c r="H1109">
        <v>2267002030</v>
      </c>
      <c r="I1109" t="s">
        <v>2002</v>
      </c>
      <c r="J1109" t="s">
        <v>1919</v>
      </c>
      <c r="K1109" t="s">
        <v>2003</v>
      </c>
      <c r="L1109" t="s">
        <v>1929</v>
      </c>
      <c r="M1109" s="114">
        <v>2.5298765592651799E-5</v>
      </c>
      <c r="N1109" s="114">
        <v>1.21787361422321E-4</v>
      </c>
      <c r="O1109" s="114">
        <v>7.7104649972170602E-4</v>
      </c>
    </row>
    <row r="1110" spans="1:15" hidden="1" outlineLevel="2" x14ac:dyDescent="0.25">
      <c r="A1110">
        <v>2017</v>
      </c>
      <c r="B1110">
        <v>7</v>
      </c>
      <c r="C1110" t="s">
        <v>860</v>
      </c>
      <c r="D1110">
        <v>24027</v>
      </c>
      <c r="E1110" t="s">
        <v>516</v>
      </c>
      <c r="F1110" t="s">
        <v>851</v>
      </c>
      <c r="G1110" t="s">
        <v>2001</v>
      </c>
      <c r="H1110">
        <v>2267002033</v>
      </c>
      <c r="I1110" t="s">
        <v>2002</v>
      </c>
      <c r="J1110" t="s">
        <v>1919</v>
      </c>
      <c r="K1110" t="s">
        <v>2003</v>
      </c>
      <c r="L1110" t="s">
        <v>1930</v>
      </c>
      <c r="M1110" s="114">
        <v>4.8392018697995802E-5</v>
      </c>
      <c r="N1110" s="114">
        <v>2.1350681345211301E-4</v>
      </c>
      <c r="O1110" s="114">
        <v>1.00736341846641E-3</v>
      </c>
    </row>
    <row r="1111" spans="1:15" hidden="1" outlineLevel="2" x14ac:dyDescent="0.25">
      <c r="A1111">
        <v>2017</v>
      </c>
      <c r="B1111">
        <v>7</v>
      </c>
      <c r="C1111" t="s">
        <v>860</v>
      </c>
      <c r="D1111">
        <v>24027</v>
      </c>
      <c r="E1111" t="s">
        <v>516</v>
      </c>
      <c r="F1111" t="s">
        <v>851</v>
      </c>
      <c r="G1111" t="s">
        <v>2001</v>
      </c>
      <c r="H1111">
        <v>2267002039</v>
      </c>
      <c r="I1111" t="s">
        <v>2002</v>
      </c>
      <c r="J1111" t="s">
        <v>1919</v>
      </c>
      <c r="K1111" t="s">
        <v>2003</v>
      </c>
      <c r="L1111" t="s">
        <v>1932</v>
      </c>
      <c r="M1111" s="114">
        <v>5.2560102403731401E-6</v>
      </c>
      <c r="N1111" s="114">
        <v>4.1789399801928098E-5</v>
      </c>
      <c r="O1111" s="114">
        <v>2.3016674094833401E-4</v>
      </c>
    </row>
    <row r="1112" spans="1:15" hidden="1" outlineLevel="2" x14ac:dyDescent="0.25">
      <c r="A1112">
        <v>2017</v>
      </c>
      <c r="B1112">
        <v>7</v>
      </c>
      <c r="C1112" t="s">
        <v>860</v>
      </c>
      <c r="D1112">
        <v>24027</v>
      </c>
      <c r="E1112" t="s">
        <v>516</v>
      </c>
      <c r="F1112" t="s">
        <v>851</v>
      </c>
      <c r="G1112" t="s">
        <v>2001</v>
      </c>
      <c r="H1112">
        <v>2267002045</v>
      </c>
      <c r="I1112" t="s">
        <v>2002</v>
      </c>
      <c r="J1112" t="s">
        <v>1919</v>
      </c>
      <c r="K1112" t="s">
        <v>2003</v>
      </c>
      <c r="L1112" t="s">
        <v>1282</v>
      </c>
      <c r="M1112" s="114">
        <v>2.4394472973199299E-5</v>
      </c>
      <c r="N1112" s="114">
        <v>1.0566474884399199E-4</v>
      </c>
      <c r="O1112" s="114">
        <v>6.1417673714458899E-4</v>
      </c>
    </row>
    <row r="1113" spans="1:15" hidden="1" outlineLevel="2" x14ac:dyDescent="0.25">
      <c r="A1113">
        <v>2017</v>
      </c>
      <c r="B1113">
        <v>7</v>
      </c>
      <c r="C1113" t="s">
        <v>860</v>
      </c>
      <c r="D1113">
        <v>24027</v>
      </c>
      <c r="E1113" t="s">
        <v>516</v>
      </c>
      <c r="F1113" t="s">
        <v>851</v>
      </c>
      <c r="G1113" t="s">
        <v>2001</v>
      </c>
      <c r="H1113">
        <v>2267002054</v>
      </c>
      <c r="I1113" t="s">
        <v>2002</v>
      </c>
      <c r="J1113" t="s">
        <v>1919</v>
      </c>
      <c r="K1113" t="s">
        <v>2003</v>
      </c>
      <c r="L1113" t="s">
        <v>1935</v>
      </c>
      <c r="M1113" s="114">
        <v>3.64669328689615E-6</v>
      </c>
      <c r="N1113" s="114">
        <v>1.5831785049158501E-5</v>
      </c>
      <c r="O1113" s="114">
        <v>9.5390563728869906E-5</v>
      </c>
    </row>
    <row r="1114" spans="1:15" hidden="1" outlineLevel="2" x14ac:dyDescent="0.25">
      <c r="A1114">
        <v>2017</v>
      </c>
      <c r="B1114">
        <v>7</v>
      </c>
      <c r="C1114" t="s">
        <v>860</v>
      </c>
      <c r="D1114">
        <v>24027</v>
      </c>
      <c r="E1114" t="s">
        <v>516</v>
      </c>
      <c r="F1114" t="s">
        <v>851</v>
      </c>
      <c r="G1114" t="s">
        <v>2001</v>
      </c>
      <c r="H1114">
        <v>2267002057</v>
      </c>
      <c r="I1114" t="s">
        <v>2002</v>
      </c>
      <c r="J1114" t="s">
        <v>1919</v>
      </c>
      <c r="K1114" t="s">
        <v>2003</v>
      </c>
      <c r="L1114" t="s">
        <v>1936</v>
      </c>
      <c r="M1114" s="114">
        <v>1.9985739072581099E-5</v>
      </c>
      <c r="N1114" s="114">
        <v>9.2821950602228794E-5</v>
      </c>
      <c r="O1114" s="114">
        <v>5.9176571812713497E-4</v>
      </c>
    </row>
    <row r="1115" spans="1:15" hidden="1" outlineLevel="2" x14ac:dyDescent="0.25">
      <c r="A1115">
        <v>2017</v>
      </c>
      <c r="B1115">
        <v>7</v>
      </c>
      <c r="C1115" t="s">
        <v>860</v>
      </c>
      <c r="D1115">
        <v>24027</v>
      </c>
      <c r="E1115" t="s">
        <v>516</v>
      </c>
      <c r="F1115" t="s">
        <v>851</v>
      </c>
      <c r="G1115" t="s">
        <v>2001</v>
      </c>
      <c r="H1115">
        <v>2267002060</v>
      </c>
      <c r="I1115" t="s">
        <v>2002</v>
      </c>
      <c r="J1115" t="s">
        <v>1919</v>
      </c>
      <c r="K1115" t="s">
        <v>2003</v>
      </c>
      <c r="L1115" t="s">
        <v>1283</v>
      </c>
      <c r="M1115" s="114">
        <v>1.64650094660601E-5</v>
      </c>
      <c r="N1115" s="114">
        <v>9.9073886303813197E-5</v>
      </c>
      <c r="O1115" s="114">
        <v>6.5450005058664796E-4</v>
      </c>
    </row>
    <row r="1116" spans="1:15" hidden="1" outlineLevel="2" x14ac:dyDescent="0.25">
      <c r="A1116">
        <v>2017</v>
      </c>
      <c r="B1116">
        <v>7</v>
      </c>
      <c r="C1116" t="s">
        <v>860</v>
      </c>
      <c r="D1116">
        <v>24027</v>
      </c>
      <c r="E1116" t="s">
        <v>516</v>
      </c>
      <c r="F1116" t="s">
        <v>851</v>
      </c>
      <c r="G1116" t="s">
        <v>2001</v>
      </c>
      <c r="H1116">
        <v>2267002066</v>
      </c>
      <c r="I1116" t="s">
        <v>2002</v>
      </c>
      <c r="J1116" t="s">
        <v>1919</v>
      </c>
      <c r="K1116" t="s">
        <v>2003</v>
      </c>
      <c r="L1116" t="s">
        <v>1278</v>
      </c>
      <c r="M1116" s="114">
        <v>1.15855112925445E-6</v>
      </c>
      <c r="N1116" s="114">
        <v>8.1854341260623204E-6</v>
      </c>
      <c r="O1116" s="114">
        <v>5.2079231863899602E-5</v>
      </c>
    </row>
    <row r="1117" spans="1:15" hidden="1" outlineLevel="2" x14ac:dyDescent="0.25">
      <c r="A1117">
        <v>2017</v>
      </c>
      <c r="B1117">
        <v>7</v>
      </c>
      <c r="C1117" t="s">
        <v>860</v>
      </c>
      <c r="D1117">
        <v>24027</v>
      </c>
      <c r="E1117" t="s">
        <v>516</v>
      </c>
      <c r="F1117" t="s">
        <v>851</v>
      </c>
      <c r="G1117" t="s">
        <v>2001</v>
      </c>
      <c r="H1117">
        <v>2267002072</v>
      </c>
      <c r="I1117" t="s">
        <v>2002</v>
      </c>
      <c r="J1117" t="s">
        <v>1919</v>
      </c>
      <c r="K1117" t="s">
        <v>2003</v>
      </c>
      <c r="L1117" t="s">
        <v>1279</v>
      </c>
      <c r="M1117" s="114">
        <v>8.59178317114129E-5</v>
      </c>
      <c r="N1117" s="114">
        <v>3.76380790839903E-4</v>
      </c>
      <c r="O1117" s="114">
        <v>2.0787311659660199E-3</v>
      </c>
    </row>
    <row r="1118" spans="1:15" hidden="1" outlineLevel="2" x14ac:dyDescent="0.25">
      <c r="A1118">
        <v>2017</v>
      </c>
      <c r="B1118">
        <v>7</v>
      </c>
      <c r="C1118" t="s">
        <v>860</v>
      </c>
      <c r="D1118">
        <v>24027</v>
      </c>
      <c r="E1118" t="s">
        <v>516</v>
      </c>
      <c r="F1118" t="s">
        <v>851</v>
      </c>
      <c r="G1118" t="s">
        <v>2001</v>
      </c>
      <c r="H1118">
        <v>2267002081</v>
      </c>
      <c r="I1118" t="s">
        <v>2002</v>
      </c>
      <c r="J1118" t="s">
        <v>1919</v>
      </c>
      <c r="K1118" t="s">
        <v>2003</v>
      </c>
      <c r="L1118" t="s">
        <v>1940</v>
      </c>
      <c r="M1118" s="114">
        <v>4.7890519908833098E-5</v>
      </c>
      <c r="N1118" s="114">
        <v>2.05892265512375E-4</v>
      </c>
      <c r="O1118" s="114">
        <v>1.1157375702168799E-3</v>
      </c>
    </row>
    <row r="1119" spans="1:15" hidden="1" outlineLevel="2" x14ac:dyDescent="0.25">
      <c r="A1119">
        <v>2017</v>
      </c>
      <c r="B1119">
        <v>7</v>
      </c>
      <c r="C1119" t="s">
        <v>860</v>
      </c>
      <c r="D1119">
        <v>24027</v>
      </c>
      <c r="E1119" t="s">
        <v>516</v>
      </c>
      <c r="F1119" t="s">
        <v>851</v>
      </c>
      <c r="G1119" t="s">
        <v>2001</v>
      </c>
      <c r="H1119">
        <v>2267003010</v>
      </c>
      <c r="I1119" t="s">
        <v>2002</v>
      </c>
      <c r="J1119" t="s">
        <v>1941</v>
      </c>
      <c r="K1119" t="s">
        <v>2003</v>
      </c>
      <c r="L1119" t="s">
        <v>1277</v>
      </c>
      <c r="M1119" s="114">
        <v>3.3650132991169801E-4</v>
      </c>
      <c r="N1119" s="114">
        <v>1.5694052563048899E-3</v>
      </c>
      <c r="O1119" s="114">
        <v>8.6136484751477803E-3</v>
      </c>
    </row>
    <row r="1120" spans="1:15" hidden="1" outlineLevel="2" x14ac:dyDescent="0.25">
      <c r="A1120">
        <v>2017</v>
      </c>
      <c r="B1120">
        <v>7</v>
      </c>
      <c r="C1120" t="s">
        <v>860</v>
      </c>
      <c r="D1120">
        <v>24027</v>
      </c>
      <c r="E1120" t="s">
        <v>516</v>
      </c>
      <c r="F1120" t="s">
        <v>851</v>
      </c>
      <c r="G1120" t="s">
        <v>2001</v>
      </c>
      <c r="H1120">
        <v>2267003020</v>
      </c>
      <c r="I1120" t="s">
        <v>2002</v>
      </c>
      <c r="J1120" t="s">
        <v>1941</v>
      </c>
      <c r="K1120" t="s">
        <v>2003</v>
      </c>
      <c r="L1120" t="s">
        <v>1275</v>
      </c>
      <c r="M1120" s="114">
        <v>6.6898671066155701E-3</v>
      </c>
      <c r="N1120" s="114">
        <v>4.5189944095909602E-2</v>
      </c>
      <c r="O1120" s="114">
        <v>0.27302416786551498</v>
      </c>
    </row>
    <row r="1121" spans="1:15" hidden="1" outlineLevel="2" x14ac:dyDescent="0.25">
      <c r="A1121">
        <v>2017</v>
      </c>
      <c r="B1121">
        <v>7</v>
      </c>
      <c r="C1121" t="s">
        <v>860</v>
      </c>
      <c r="D1121">
        <v>24027</v>
      </c>
      <c r="E1121" t="s">
        <v>516</v>
      </c>
      <c r="F1121" t="s">
        <v>851</v>
      </c>
      <c r="G1121" t="s">
        <v>2001</v>
      </c>
      <c r="H1121">
        <v>2267003030</v>
      </c>
      <c r="I1121" t="s">
        <v>2002</v>
      </c>
      <c r="J1121" t="s">
        <v>1941</v>
      </c>
      <c r="K1121" t="s">
        <v>2003</v>
      </c>
      <c r="L1121" t="s">
        <v>1273</v>
      </c>
      <c r="M1121" s="114">
        <v>3.9828146796594397E-5</v>
      </c>
      <c r="N1121" s="114">
        <v>2.9880106012569702E-4</v>
      </c>
      <c r="O1121" s="114">
        <v>1.68344975099899E-3</v>
      </c>
    </row>
    <row r="1122" spans="1:15" hidden="1" outlineLevel="2" x14ac:dyDescent="0.25">
      <c r="A1122">
        <v>2017</v>
      </c>
      <c r="B1122">
        <v>7</v>
      </c>
      <c r="C1122" t="s">
        <v>860</v>
      </c>
      <c r="D1122">
        <v>24027</v>
      </c>
      <c r="E1122" t="s">
        <v>516</v>
      </c>
      <c r="F1122" t="s">
        <v>851</v>
      </c>
      <c r="G1122" t="s">
        <v>2001</v>
      </c>
      <c r="H1122">
        <v>2267003040</v>
      </c>
      <c r="I1122" t="s">
        <v>2002</v>
      </c>
      <c r="J1122" t="s">
        <v>1941</v>
      </c>
      <c r="K1122" t="s">
        <v>2003</v>
      </c>
      <c r="L1122" t="s">
        <v>1276</v>
      </c>
      <c r="M1122" s="114">
        <v>1.33233029941948E-5</v>
      </c>
      <c r="N1122" s="114">
        <v>9.6915917310980094E-5</v>
      </c>
      <c r="O1122" s="114">
        <v>5.7042710250243501E-4</v>
      </c>
    </row>
    <row r="1123" spans="1:15" hidden="1" outlineLevel="2" x14ac:dyDescent="0.25">
      <c r="A1123">
        <v>2017</v>
      </c>
      <c r="B1123">
        <v>7</v>
      </c>
      <c r="C1123" t="s">
        <v>860</v>
      </c>
      <c r="D1123">
        <v>24027</v>
      </c>
      <c r="E1123" t="s">
        <v>516</v>
      </c>
      <c r="F1123" t="s">
        <v>851</v>
      </c>
      <c r="G1123" t="s">
        <v>2001</v>
      </c>
      <c r="H1123">
        <v>2267003050</v>
      </c>
      <c r="I1123" t="s">
        <v>2002</v>
      </c>
      <c r="J1123" t="s">
        <v>1941</v>
      </c>
      <c r="K1123" t="s">
        <v>2003</v>
      </c>
      <c r="L1123" t="s">
        <v>1280</v>
      </c>
      <c r="M1123" s="114">
        <v>1.4225984159566E-5</v>
      </c>
      <c r="N1123" s="114">
        <v>6.7135018980479799E-5</v>
      </c>
      <c r="O1123" s="114">
        <v>4.1570547182345801E-4</v>
      </c>
    </row>
    <row r="1124" spans="1:15" hidden="1" outlineLevel="2" x14ac:dyDescent="0.25">
      <c r="A1124">
        <v>2017</v>
      </c>
      <c r="B1124">
        <v>7</v>
      </c>
      <c r="C1124" t="s">
        <v>860</v>
      </c>
      <c r="D1124">
        <v>24027</v>
      </c>
      <c r="E1124" t="s">
        <v>516</v>
      </c>
      <c r="F1124" t="s">
        <v>851</v>
      </c>
      <c r="G1124" t="s">
        <v>2001</v>
      </c>
      <c r="H1124">
        <v>2267003070</v>
      </c>
      <c r="I1124" t="s">
        <v>2002</v>
      </c>
      <c r="J1124" t="s">
        <v>1941</v>
      </c>
      <c r="K1124" t="s">
        <v>2003</v>
      </c>
      <c r="L1124" t="s">
        <v>1272</v>
      </c>
      <c r="M1124" s="114">
        <v>1.9967938442277999E-5</v>
      </c>
      <c r="N1124" s="114">
        <v>1.6790724475868E-4</v>
      </c>
      <c r="O1124" s="114">
        <v>8.6693931370973598E-4</v>
      </c>
    </row>
    <row r="1125" spans="1:15" hidden="1" outlineLevel="2" x14ac:dyDescent="0.25">
      <c r="A1125">
        <v>2017</v>
      </c>
      <c r="B1125">
        <v>7</v>
      </c>
      <c r="C1125" t="s">
        <v>860</v>
      </c>
      <c r="D1125">
        <v>24027</v>
      </c>
      <c r="E1125" t="s">
        <v>516</v>
      </c>
      <c r="F1125" t="s">
        <v>851</v>
      </c>
      <c r="G1125" t="s">
        <v>2001</v>
      </c>
      <c r="H1125">
        <v>2267004066</v>
      </c>
      <c r="I1125" t="s">
        <v>2002</v>
      </c>
      <c r="J1125" t="s">
        <v>1943</v>
      </c>
      <c r="K1125" t="s">
        <v>2003</v>
      </c>
      <c r="L1125" t="s">
        <v>1949</v>
      </c>
      <c r="M1125" s="114">
        <v>3.8081003867773699E-4</v>
      </c>
      <c r="N1125" s="114">
        <v>2.64683848945424E-3</v>
      </c>
      <c r="O1125" s="114">
        <v>1.6022050287574498E-2</v>
      </c>
    </row>
    <row r="1126" spans="1:15" hidden="1" outlineLevel="2" x14ac:dyDescent="0.25">
      <c r="A1126">
        <v>2017</v>
      </c>
      <c r="B1126">
        <v>7</v>
      </c>
      <c r="C1126" t="s">
        <v>860</v>
      </c>
      <c r="D1126">
        <v>24027</v>
      </c>
      <c r="E1126" t="s">
        <v>516</v>
      </c>
      <c r="F1126" t="s">
        <v>851</v>
      </c>
      <c r="G1126" t="s">
        <v>2001</v>
      </c>
      <c r="H1126">
        <v>2267005055</v>
      </c>
      <c r="I1126" t="s">
        <v>2002</v>
      </c>
      <c r="J1126" t="s">
        <v>1952</v>
      </c>
      <c r="K1126" t="s">
        <v>2003</v>
      </c>
      <c r="L1126" t="s">
        <v>1961</v>
      </c>
      <c r="M1126" s="114">
        <v>2.0702879321987701E-7</v>
      </c>
      <c r="N1126" s="114">
        <v>9.0817280806732004E-7</v>
      </c>
      <c r="O1126" s="114">
        <v>3.9909609768073997E-6</v>
      </c>
    </row>
    <row r="1127" spans="1:15" hidden="1" outlineLevel="2" x14ac:dyDescent="0.25">
      <c r="A1127">
        <v>2017</v>
      </c>
      <c r="B1127">
        <v>7</v>
      </c>
      <c r="C1127" t="s">
        <v>860</v>
      </c>
      <c r="D1127">
        <v>24027</v>
      </c>
      <c r="E1127" t="s">
        <v>516</v>
      </c>
      <c r="F1127" t="s">
        <v>851</v>
      </c>
      <c r="G1127" t="s">
        <v>2001</v>
      </c>
      <c r="H1127">
        <v>2267005060</v>
      </c>
      <c r="I1127" t="s">
        <v>2002</v>
      </c>
      <c r="J1127" t="s">
        <v>1952</v>
      </c>
      <c r="K1127" t="s">
        <v>2003</v>
      </c>
      <c r="L1127" t="s">
        <v>1962</v>
      </c>
      <c r="M1127" s="114">
        <v>2.9996587880276599E-8</v>
      </c>
      <c r="N1127" s="114">
        <v>2.1753956858105999E-7</v>
      </c>
      <c r="O1127" s="114">
        <v>1.35182887106566E-6</v>
      </c>
    </row>
    <row r="1128" spans="1:15" hidden="1" outlineLevel="2" x14ac:dyDescent="0.25">
      <c r="A1128">
        <v>2017</v>
      </c>
      <c r="B1128">
        <v>7</v>
      </c>
      <c r="C1128" t="s">
        <v>860</v>
      </c>
      <c r="D1128">
        <v>24027</v>
      </c>
      <c r="E1128" t="s">
        <v>516</v>
      </c>
      <c r="F1128" t="s">
        <v>851</v>
      </c>
      <c r="G1128" t="s">
        <v>2001</v>
      </c>
      <c r="H1128">
        <v>2267006005</v>
      </c>
      <c r="I1128" t="s">
        <v>2002</v>
      </c>
      <c r="J1128" t="s">
        <v>1963</v>
      </c>
      <c r="K1128" t="s">
        <v>2003</v>
      </c>
      <c r="L1128" t="s">
        <v>1274</v>
      </c>
      <c r="M1128" s="114">
        <v>2.4179590691346701E-3</v>
      </c>
      <c r="N1128" s="114">
        <v>1.42654478549957E-2</v>
      </c>
      <c r="O1128" s="114">
        <v>5.05106514319777E-2</v>
      </c>
    </row>
    <row r="1129" spans="1:15" hidden="1" outlineLevel="2" x14ac:dyDescent="0.25">
      <c r="A1129">
        <v>2017</v>
      </c>
      <c r="B1129">
        <v>7</v>
      </c>
      <c r="C1129" t="s">
        <v>860</v>
      </c>
      <c r="D1129">
        <v>24027</v>
      </c>
      <c r="E1129" t="s">
        <v>516</v>
      </c>
      <c r="F1129" t="s">
        <v>851</v>
      </c>
      <c r="G1129" t="s">
        <v>2001</v>
      </c>
      <c r="H1129">
        <v>2267006010</v>
      </c>
      <c r="I1129" t="s">
        <v>2002</v>
      </c>
      <c r="J1129" t="s">
        <v>1963</v>
      </c>
      <c r="K1129" t="s">
        <v>2003</v>
      </c>
      <c r="L1129" t="s">
        <v>1965</v>
      </c>
      <c r="M1129" s="114">
        <v>2.8451233993109798E-4</v>
      </c>
      <c r="N1129" s="114">
        <v>1.75382595625706E-3</v>
      </c>
      <c r="O1129" s="114">
        <v>7.2717817965894903E-3</v>
      </c>
    </row>
    <row r="1130" spans="1:15" hidden="1" outlineLevel="2" x14ac:dyDescent="0.25">
      <c r="A1130">
        <v>2017</v>
      </c>
      <c r="B1130">
        <v>7</v>
      </c>
      <c r="C1130" t="s">
        <v>860</v>
      </c>
      <c r="D1130">
        <v>24027</v>
      </c>
      <c r="E1130" t="s">
        <v>516</v>
      </c>
      <c r="F1130" t="s">
        <v>851</v>
      </c>
      <c r="G1130" t="s">
        <v>2001</v>
      </c>
      <c r="H1130">
        <v>2267006015</v>
      </c>
      <c r="I1130" t="s">
        <v>2002</v>
      </c>
      <c r="J1130" t="s">
        <v>1963</v>
      </c>
      <c r="K1130" t="s">
        <v>2003</v>
      </c>
      <c r="L1130" t="s">
        <v>1966</v>
      </c>
      <c r="M1130" s="114">
        <v>1.4834724311185699E-4</v>
      </c>
      <c r="N1130" s="114">
        <v>1.0378920269431501E-3</v>
      </c>
      <c r="O1130" s="114">
        <v>5.7281478075310597E-3</v>
      </c>
    </row>
    <row r="1131" spans="1:15" hidden="1" outlineLevel="2" x14ac:dyDescent="0.25">
      <c r="A1131">
        <v>2017</v>
      </c>
      <c r="B1131">
        <v>7</v>
      </c>
      <c r="C1131" t="s">
        <v>860</v>
      </c>
      <c r="D1131">
        <v>24027</v>
      </c>
      <c r="E1131" t="s">
        <v>516</v>
      </c>
      <c r="F1131" t="s">
        <v>851</v>
      </c>
      <c r="G1131" t="s">
        <v>2001</v>
      </c>
      <c r="H1131">
        <v>2267006025</v>
      </c>
      <c r="I1131" t="s">
        <v>2002</v>
      </c>
      <c r="J1131" t="s">
        <v>1963</v>
      </c>
      <c r="K1131" t="s">
        <v>2003</v>
      </c>
      <c r="L1131" t="s">
        <v>1967</v>
      </c>
      <c r="M1131" s="114">
        <v>2.45588005327591E-4</v>
      </c>
      <c r="N1131" s="114">
        <v>1.33928132709116E-3</v>
      </c>
      <c r="O1131" s="114">
        <v>8.3745409501716495E-3</v>
      </c>
    </row>
    <row r="1132" spans="1:15" hidden="1" outlineLevel="2" x14ac:dyDescent="0.25">
      <c r="A1132">
        <v>2017</v>
      </c>
      <c r="B1132">
        <v>7</v>
      </c>
      <c r="C1132" t="s">
        <v>860</v>
      </c>
      <c r="D1132">
        <v>24027</v>
      </c>
      <c r="E1132" t="s">
        <v>516</v>
      </c>
      <c r="F1132" t="s">
        <v>851</v>
      </c>
      <c r="G1132" t="s">
        <v>2001</v>
      </c>
      <c r="H1132">
        <v>2267006030</v>
      </c>
      <c r="I1132" t="s">
        <v>2002</v>
      </c>
      <c r="J1132" t="s">
        <v>1963</v>
      </c>
      <c r="K1132" t="s">
        <v>2003</v>
      </c>
      <c r="L1132" t="s">
        <v>1968</v>
      </c>
      <c r="M1132" s="114">
        <v>8.5013076898121704E-6</v>
      </c>
      <c r="N1132" s="114">
        <v>3.9272445519600303E-5</v>
      </c>
      <c r="O1132" s="114">
        <v>2.25311552640051E-4</v>
      </c>
    </row>
    <row r="1133" spans="1:15" hidden="1" outlineLevel="2" x14ac:dyDescent="0.25">
      <c r="A1133">
        <v>2017</v>
      </c>
      <c r="B1133">
        <v>7</v>
      </c>
      <c r="C1133" t="s">
        <v>860</v>
      </c>
      <c r="D1133">
        <v>24027</v>
      </c>
      <c r="E1133" t="s">
        <v>516</v>
      </c>
      <c r="F1133" t="s">
        <v>851</v>
      </c>
      <c r="G1133" t="s">
        <v>2001</v>
      </c>
      <c r="H1133">
        <v>2267006035</v>
      </c>
      <c r="I1133" t="s">
        <v>2002</v>
      </c>
      <c r="J1133" t="s">
        <v>1963</v>
      </c>
      <c r="K1133" t="s">
        <v>2003</v>
      </c>
      <c r="L1133" t="s">
        <v>1969</v>
      </c>
      <c r="M1133" s="114">
        <v>2.0152188611177701E-6</v>
      </c>
      <c r="N1133" s="114">
        <v>1.44091623042186E-5</v>
      </c>
      <c r="O1133" s="114">
        <v>7.7575818067998598E-5</v>
      </c>
    </row>
    <row r="1134" spans="1:15" hidden="1" outlineLevel="2" x14ac:dyDescent="0.25">
      <c r="A1134">
        <v>2017</v>
      </c>
      <c r="B1134">
        <v>7</v>
      </c>
      <c r="C1134" t="s">
        <v>860</v>
      </c>
      <c r="D1134">
        <v>24027</v>
      </c>
      <c r="E1134" t="s">
        <v>516</v>
      </c>
      <c r="F1134" t="s">
        <v>851</v>
      </c>
      <c r="G1134" t="s">
        <v>2001</v>
      </c>
      <c r="H1134">
        <v>2268002081</v>
      </c>
      <c r="I1134" t="s">
        <v>2004</v>
      </c>
      <c r="J1134" t="s">
        <v>1919</v>
      </c>
      <c r="K1134" t="s">
        <v>2005</v>
      </c>
      <c r="L1134" t="s">
        <v>1940</v>
      </c>
      <c r="M1134" s="114">
        <v>7.2559627994905904E-6</v>
      </c>
      <c r="N1134" s="114">
        <v>8.7589125996601103E-6</v>
      </c>
      <c r="O1134" s="114">
        <v>4.7437818466278299E-5</v>
      </c>
    </row>
    <row r="1135" spans="1:15" hidden="1" outlineLevel="2" x14ac:dyDescent="0.25">
      <c r="A1135">
        <v>2017</v>
      </c>
      <c r="B1135">
        <v>7</v>
      </c>
      <c r="C1135" t="s">
        <v>860</v>
      </c>
      <c r="D1135">
        <v>24027</v>
      </c>
      <c r="E1135" t="s">
        <v>516</v>
      </c>
      <c r="F1135" t="s">
        <v>851</v>
      </c>
      <c r="G1135" t="s">
        <v>2001</v>
      </c>
      <c r="H1135">
        <v>2268003020</v>
      </c>
      <c r="I1135" t="s">
        <v>2004</v>
      </c>
      <c r="J1135" t="s">
        <v>1941</v>
      </c>
      <c r="K1135" t="s">
        <v>2005</v>
      </c>
      <c r="L1135" t="s">
        <v>1275</v>
      </c>
      <c r="M1135" s="114">
        <v>1.9278128766018201E-3</v>
      </c>
      <c r="N1135" s="114">
        <v>3.6367662250995601E-3</v>
      </c>
      <c r="O1135" s="114">
        <v>2.1219963207840899E-2</v>
      </c>
    </row>
    <row r="1136" spans="1:15" hidden="1" outlineLevel="2" x14ac:dyDescent="0.25">
      <c r="A1136">
        <v>2017</v>
      </c>
      <c r="B1136">
        <v>7</v>
      </c>
      <c r="C1136" t="s">
        <v>860</v>
      </c>
      <c r="D1136">
        <v>24027</v>
      </c>
      <c r="E1136" t="s">
        <v>516</v>
      </c>
      <c r="F1136" t="s">
        <v>851</v>
      </c>
      <c r="G1136" t="s">
        <v>2001</v>
      </c>
      <c r="H1136">
        <v>2268003030</v>
      </c>
      <c r="I1136" t="s">
        <v>2004</v>
      </c>
      <c r="J1136" t="s">
        <v>1941</v>
      </c>
      <c r="K1136" t="s">
        <v>2005</v>
      </c>
      <c r="L1136" t="s">
        <v>1273</v>
      </c>
      <c r="M1136" s="114">
        <v>1.5655754888044301E-6</v>
      </c>
      <c r="N1136" s="114">
        <v>3.00489938354076E-6</v>
      </c>
      <c r="O1136" s="114">
        <v>1.7514117644168399E-5</v>
      </c>
    </row>
    <row r="1137" spans="1:15" hidden="1" outlineLevel="2" x14ac:dyDescent="0.25">
      <c r="A1137">
        <v>2017</v>
      </c>
      <c r="B1137">
        <v>7</v>
      </c>
      <c r="C1137" t="s">
        <v>860</v>
      </c>
      <c r="D1137">
        <v>24027</v>
      </c>
      <c r="E1137" t="s">
        <v>516</v>
      </c>
      <c r="F1137" t="s">
        <v>851</v>
      </c>
      <c r="G1137" t="s">
        <v>2001</v>
      </c>
      <c r="H1137">
        <v>2268003040</v>
      </c>
      <c r="I1137" t="s">
        <v>2004</v>
      </c>
      <c r="J1137" t="s">
        <v>1941</v>
      </c>
      <c r="K1137" t="s">
        <v>2005</v>
      </c>
      <c r="L1137" t="s">
        <v>1276</v>
      </c>
      <c r="M1137" s="114">
        <v>7.8674272119272402E-7</v>
      </c>
      <c r="N1137" s="114">
        <v>1.5643555855149299E-6</v>
      </c>
      <c r="O1137" s="114">
        <v>9.0179592007189092E-6</v>
      </c>
    </row>
    <row r="1138" spans="1:15" hidden="1" outlineLevel="2" x14ac:dyDescent="0.25">
      <c r="A1138">
        <v>2017</v>
      </c>
      <c r="B1138">
        <v>7</v>
      </c>
      <c r="C1138" t="s">
        <v>860</v>
      </c>
      <c r="D1138">
        <v>24027</v>
      </c>
      <c r="E1138" t="s">
        <v>516</v>
      </c>
      <c r="F1138" t="s">
        <v>851</v>
      </c>
      <c r="G1138" t="s">
        <v>2001</v>
      </c>
      <c r="H1138">
        <v>2268003060</v>
      </c>
      <c r="I1138" t="s">
        <v>2004</v>
      </c>
      <c r="J1138" t="s">
        <v>1941</v>
      </c>
      <c r="K1138" t="s">
        <v>2005</v>
      </c>
      <c r="L1138" t="s">
        <v>1942</v>
      </c>
      <c r="M1138" s="114">
        <v>6.3950066788720497E-6</v>
      </c>
      <c r="N1138" s="114">
        <v>1.20609861369303E-5</v>
      </c>
      <c r="O1138" s="114">
        <v>6.5460528276162195E-5</v>
      </c>
    </row>
    <row r="1139" spans="1:15" hidden="1" outlineLevel="2" x14ac:dyDescent="0.25">
      <c r="A1139">
        <v>2017</v>
      </c>
      <c r="B1139">
        <v>7</v>
      </c>
      <c r="C1139" t="s">
        <v>860</v>
      </c>
      <c r="D1139">
        <v>24027</v>
      </c>
      <c r="E1139" t="s">
        <v>516</v>
      </c>
      <c r="F1139" t="s">
        <v>851</v>
      </c>
      <c r="G1139" t="s">
        <v>2001</v>
      </c>
      <c r="H1139">
        <v>2268003070</v>
      </c>
      <c r="I1139" t="s">
        <v>2004</v>
      </c>
      <c r="J1139" t="s">
        <v>1941</v>
      </c>
      <c r="K1139" t="s">
        <v>2005</v>
      </c>
      <c r="L1139" t="s">
        <v>1272</v>
      </c>
      <c r="M1139" s="114">
        <v>7.2012453529168902E-6</v>
      </c>
      <c r="N1139" s="114">
        <v>1.6668390799168298E-5</v>
      </c>
      <c r="O1139" s="114">
        <v>8.2186790677951595E-5</v>
      </c>
    </row>
    <row r="1140" spans="1:15" hidden="1" outlineLevel="2" x14ac:dyDescent="0.25">
      <c r="A1140">
        <v>2017</v>
      </c>
      <c r="B1140">
        <v>7</v>
      </c>
      <c r="C1140" t="s">
        <v>860</v>
      </c>
      <c r="D1140">
        <v>24027</v>
      </c>
      <c r="E1140" t="s">
        <v>516</v>
      </c>
      <c r="F1140" t="s">
        <v>851</v>
      </c>
      <c r="G1140" t="s">
        <v>2001</v>
      </c>
      <c r="H1140">
        <v>2268005055</v>
      </c>
      <c r="I1140" t="s">
        <v>2004</v>
      </c>
      <c r="J1140" t="s">
        <v>1952</v>
      </c>
      <c r="K1140" t="s">
        <v>2005</v>
      </c>
      <c r="L1140" t="s">
        <v>1961</v>
      </c>
      <c r="M1140" s="114">
        <v>1.7719173968089299E-6</v>
      </c>
      <c r="N1140" s="114">
        <v>2.1838227155512902E-6</v>
      </c>
      <c r="O1140" s="114">
        <v>9.5886723556759501E-6</v>
      </c>
    </row>
    <row r="1141" spans="1:15" hidden="1" outlineLevel="2" x14ac:dyDescent="0.25">
      <c r="A1141">
        <v>2017</v>
      </c>
      <c r="B1141">
        <v>7</v>
      </c>
      <c r="C1141" t="s">
        <v>860</v>
      </c>
      <c r="D1141">
        <v>24027</v>
      </c>
      <c r="E1141" t="s">
        <v>516</v>
      </c>
      <c r="F1141" t="s">
        <v>851</v>
      </c>
      <c r="G1141" t="s">
        <v>2001</v>
      </c>
      <c r="H1141">
        <v>2268005060</v>
      </c>
      <c r="I1141" t="s">
        <v>2004</v>
      </c>
      <c r="J1141" t="s">
        <v>1952</v>
      </c>
      <c r="K1141" t="s">
        <v>2005</v>
      </c>
      <c r="L1141" t="s">
        <v>1962</v>
      </c>
      <c r="M1141" s="114">
        <v>1.31526642235258E-5</v>
      </c>
      <c r="N1141" s="114">
        <v>2.6534948119660799E-5</v>
      </c>
      <c r="O1141" s="114">
        <v>1.5785327195772E-4</v>
      </c>
    </row>
    <row r="1142" spans="1:15" hidden="1" outlineLevel="2" x14ac:dyDescent="0.25">
      <c r="A1142">
        <v>2017</v>
      </c>
      <c r="B1142">
        <v>7</v>
      </c>
      <c r="C1142" t="s">
        <v>860</v>
      </c>
      <c r="D1142">
        <v>24027</v>
      </c>
      <c r="E1142" t="s">
        <v>516</v>
      </c>
      <c r="F1142" t="s">
        <v>851</v>
      </c>
      <c r="G1142" t="s">
        <v>2001</v>
      </c>
      <c r="H1142">
        <v>2268006005</v>
      </c>
      <c r="I1142" t="s">
        <v>2004</v>
      </c>
      <c r="J1142" t="s">
        <v>1963</v>
      </c>
      <c r="K1142" t="s">
        <v>2005</v>
      </c>
      <c r="L1142" t="s">
        <v>1274</v>
      </c>
      <c r="M1142" s="114">
        <v>3.40644542302471E-3</v>
      </c>
      <c r="N1142" s="114">
        <v>5.6429305113851998E-3</v>
      </c>
      <c r="O1142" s="114">
        <v>1.9474870758131101E-2</v>
      </c>
    </row>
    <row r="1143" spans="1:15" hidden="1" outlineLevel="2" x14ac:dyDescent="0.25">
      <c r="A1143">
        <v>2017</v>
      </c>
      <c r="B1143">
        <v>7</v>
      </c>
      <c r="C1143" t="s">
        <v>860</v>
      </c>
      <c r="D1143">
        <v>24027</v>
      </c>
      <c r="E1143" t="s">
        <v>516</v>
      </c>
      <c r="F1143" t="s">
        <v>851</v>
      </c>
      <c r="G1143" t="s">
        <v>2001</v>
      </c>
      <c r="H1143">
        <v>2268006010</v>
      </c>
      <c r="I1143" t="s">
        <v>2004</v>
      </c>
      <c r="J1143" t="s">
        <v>1963</v>
      </c>
      <c r="K1143" t="s">
        <v>2005</v>
      </c>
      <c r="L1143" t="s">
        <v>1965</v>
      </c>
      <c r="M1143" s="114">
        <v>1.03010439033824E-4</v>
      </c>
      <c r="N1143" s="114">
        <v>1.7442668104195001E-4</v>
      </c>
      <c r="O1143" s="114">
        <v>6.8487158569041596E-4</v>
      </c>
    </row>
    <row r="1144" spans="1:15" hidden="1" outlineLevel="2" x14ac:dyDescent="0.25">
      <c r="A1144">
        <v>2017</v>
      </c>
      <c r="B1144">
        <v>7</v>
      </c>
      <c r="C1144" t="s">
        <v>860</v>
      </c>
      <c r="D1144">
        <v>24027</v>
      </c>
      <c r="E1144" t="s">
        <v>516</v>
      </c>
      <c r="F1144" t="s">
        <v>851</v>
      </c>
      <c r="G1144" t="s">
        <v>2001</v>
      </c>
      <c r="H1144">
        <v>2268006015</v>
      </c>
      <c r="I1144" t="s">
        <v>2004</v>
      </c>
      <c r="J1144" t="s">
        <v>1963</v>
      </c>
      <c r="K1144" t="s">
        <v>2005</v>
      </c>
      <c r="L1144" t="s">
        <v>1966</v>
      </c>
      <c r="M1144" s="114">
        <v>5.3542291766461899E-5</v>
      </c>
      <c r="N1144" s="114">
        <v>1.04254942925763E-4</v>
      </c>
      <c r="O1144" s="114">
        <v>5.64862522878684E-4</v>
      </c>
    </row>
    <row r="1145" spans="1:15" hidden="1" outlineLevel="2" x14ac:dyDescent="0.25">
      <c r="A1145">
        <v>2017</v>
      </c>
      <c r="B1145">
        <v>7</v>
      </c>
      <c r="C1145" t="s">
        <v>860</v>
      </c>
      <c r="D1145">
        <v>24027</v>
      </c>
      <c r="E1145" t="s">
        <v>516</v>
      </c>
      <c r="F1145" t="s">
        <v>851</v>
      </c>
      <c r="G1145" t="s">
        <v>2001</v>
      </c>
      <c r="H1145">
        <v>2268006020</v>
      </c>
      <c r="I1145" t="s">
        <v>2004</v>
      </c>
      <c r="J1145" t="s">
        <v>1963</v>
      </c>
      <c r="K1145" t="s">
        <v>2005</v>
      </c>
      <c r="L1145" t="s">
        <v>2006</v>
      </c>
      <c r="M1145" s="114">
        <v>1.04704777186271E-3</v>
      </c>
      <c r="N1145" s="114">
        <v>2.17318529030308E-3</v>
      </c>
      <c r="O1145" s="114">
        <v>1.1319669662043501E-2</v>
      </c>
    </row>
    <row r="1146" spans="1:15" hidden="1" outlineLevel="2" x14ac:dyDescent="0.25">
      <c r="A1146">
        <v>2017</v>
      </c>
      <c r="B1146">
        <v>7</v>
      </c>
      <c r="C1146" t="s">
        <v>860</v>
      </c>
      <c r="D1146">
        <v>24027</v>
      </c>
      <c r="E1146" t="s">
        <v>516</v>
      </c>
      <c r="F1146" t="s">
        <v>851</v>
      </c>
      <c r="G1146" t="s">
        <v>2001</v>
      </c>
      <c r="H1146">
        <v>2268010010</v>
      </c>
      <c r="I1146" t="s">
        <v>2004</v>
      </c>
      <c r="J1146" t="s">
        <v>1941</v>
      </c>
      <c r="K1146" t="s">
        <v>2005</v>
      </c>
      <c r="L1146" t="s">
        <v>2009</v>
      </c>
      <c r="M1146" s="114">
        <v>8.4748016888625005E-6</v>
      </c>
      <c r="N1146" s="114">
        <v>1.8582001757749802E-5</v>
      </c>
      <c r="O1146" s="114">
        <v>9.4118780907592696E-5</v>
      </c>
    </row>
    <row r="1147" spans="1:15" hidden="1" outlineLevel="2" x14ac:dyDescent="0.25">
      <c r="A1147">
        <v>2017</v>
      </c>
      <c r="B1147">
        <v>7</v>
      </c>
      <c r="C1147" t="s">
        <v>860</v>
      </c>
      <c r="D1147">
        <v>24027</v>
      </c>
      <c r="E1147" t="s">
        <v>516</v>
      </c>
      <c r="F1147" t="s">
        <v>851</v>
      </c>
      <c r="G1147" t="s">
        <v>2001</v>
      </c>
      <c r="H1147">
        <v>2285006015</v>
      </c>
      <c r="I1147" t="s">
        <v>1975</v>
      </c>
      <c r="J1147" t="s">
        <v>1976</v>
      </c>
      <c r="K1147" t="s">
        <v>2003</v>
      </c>
      <c r="L1147" t="s">
        <v>1976</v>
      </c>
      <c r="M1147" s="114">
        <v>7.5603646010336E-7</v>
      </c>
      <c r="N1147" s="114">
        <v>3.5724121403291099E-6</v>
      </c>
      <c r="O1147" s="114">
        <v>2.4903146140786699E-5</v>
      </c>
    </row>
    <row r="1148" spans="1:15" ht="13" outlineLevel="1" collapsed="1" x14ac:dyDescent="0.3">
      <c r="C1148" s="1" t="s">
        <v>2304</v>
      </c>
      <c r="M1148" s="114">
        <f>SUBTOTAL(9,M942:M1147)</f>
        <v>2.6934133953250909</v>
      </c>
      <c r="N1148" s="114">
        <f>SUBTOTAL(9,N942:N1147)</f>
        <v>1.4768152039220248</v>
      </c>
      <c r="O1148" s="114">
        <f>SUBTOTAL(9,O942:O1147)</f>
        <v>52.657503871124597</v>
      </c>
    </row>
    <row r="1149" spans="1:15" ht="13" x14ac:dyDescent="0.3">
      <c r="C1149" s="1" t="s">
        <v>848</v>
      </c>
      <c r="M1149" s="114">
        <f>SUBTOTAL(9,M3:M1147)</f>
        <v>21.582383642929244</v>
      </c>
      <c r="N1149" s="114">
        <f>SUBTOTAL(9,N3:N1147)</f>
        <v>13.125721714133761</v>
      </c>
      <c r="O1149" s="114">
        <f>SUBTOTAL(9,O3:O1147)</f>
        <v>331.00052459273365</v>
      </c>
    </row>
    <row r="1152" spans="1:15" ht="13" customHeight="1" x14ac:dyDescent="0.25">
      <c r="A1152" s="115" t="s">
        <v>2305</v>
      </c>
    </row>
    <row r="1153" spans="1:15" x14ac:dyDescent="0.25">
      <c r="A1153" s="115" t="s">
        <v>2306</v>
      </c>
    </row>
    <row r="1154" spans="1:15" x14ac:dyDescent="0.25">
      <c r="B1154" s="115" t="s">
        <v>2307</v>
      </c>
    </row>
    <row r="1157" spans="1:15" ht="25" x14ac:dyDescent="0.5">
      <c r="A1157" s="224" t="s">
        <v>2341</v>
      </c>
      <c r="B1157" s="224"/>
      <c r="C1157" s="224"/>
      <c r="D1157" s="224"/>
    </row>
    <row r="1158" spans="1:15" x14ac:dyDescent="0.25">
      <c r="A1158" t="s">
        <v>1906</v>
      </c>
      <c r="B1158" t="s">
        <v>2298</v>
      </c>
      <c r="C1158" t="s">
        <v>694</v>
      </c>
      <c r="D1158" t="s">
        <v>1907</v>
      </c>
      <c r="E1158" t="s">
        <v>888</v>
      </c>
      <c r="F1158" t="s">
        <v>1908</v>
      </c>
      <c r="G1158" t="s">
        <v>1909</v>
      </c>
      <c r="H1158" t="s">
        <v>1910</v>
      </c>
      <c r="I1158" t="s">
        <v>1911</v>
      </c>
      <c r="J1158" t="s">
        <v>1912</v>
      </c>
      <c r="K1158" t="s">
        <v>1913</v>
      </c>
      <c r="L1158" t="s">
        <v>1914</v>
      </c>
      <c r="M1158" t="s">
        <v>514</v>
      </c>
      <c r="N1158" t="s">
        <v>513</v>
      </c>
      <c r="O1158" t="s">
        <v>854</v>
      </c>
    </row>
    <row r="1159" spans="1:15" hidden="1" outlineLevel="2" x14ac:dyDescent="0.25">
      <c r="A1159">
        <v>2023</v>
      </c>
      <c r="B1159">
        <v>7</v>
      </c>
      <c r="C1159" t="s">
        <v>856</v>
      </c>
      <c r="D1159">
        <v>24003</v>
      </c>
      <c r="E1159" t="s">
        <v>516</v>
      </c>
      <c r="F1159" t="s">
        <v>851</v>
      </c>
      <c r="G1159" t="s">
        <v>1915</v>
      </c>
      <c r="H1159">
        <v>2270001060</v>
      </c>
      <c r="I1159" t="s">
        <v>1916</v>
      </c>
      <c r="J1159" t="s">
        <v>1917</v>
      </c>
      <c r="K1159" t="s">
        <v>695</v>
      </c>
      <c r="L1159" t="s">
        <v>1918</v>
      </c>
      <c r="M1159" s="114">
        <v>1.20806934228312E-3</v>
      </c>
      <c r="N1159" s="114">
        <v>6.1958427540957902E-3</v>
      </c>
      <c r="O1159" s="114">
        <v>4.7476037871092601E-3</v>
      </c>
    </row>
    <row r="1160" spans="1:15" hidden="1" outlineLevel="2" x14ac:dyDescent="0.25">
      <c r="A1160">
        <v>2023</v>
      </c>
      <c r="B1160">
        <v>7</v>
      </c>
      <c r="C1160" t="s">
        <v>856</v>
      </c>
      <c r="D1160">
        <v>24003</v>
      </c>
      <c r="E1160" t="s">
        <v>516</v>
      </c>
      <c r="F1160" t="s">
        <v>851</v>
      </c>
      <c r="G1160" t="s">
        <v>1915</v>
      </c>
      <c r="H1160">
        <v>2270002003</v>
      </c>
      <c r="I1160" t="s">
        <v>1916</v>
      </c>
      <c r="J1160" t="s">
        <v>1919</v>
      </c>
      <c r="K1160" t="s">
        <v>1920</v>
      </c>
      <c r="L1160" t="s">
        <v>1921</v>
      </c>
      <c r="M1160" s="114">
        <v>1.86566493226792E-4</v>
      </c>
      <c r="N1160" s="114">
        <v>4.2961496510542903E-3</v>
      </c>
      <c r="O1160" s="114">
        <v>1.1598574783420201E-3</v>
      </c>
    </row>
    <row r="1161" spans="1:15" hidden="1" outlineLevel="2" x14ac:dyDescent="0.25">
      <c r="A1161">
        <v>2023</v>
      </c>
      <c r="B1161">
        <v>7</v>
      </c>
      <c r="C1161" t="s">
        <v>856</v>
      </c>
      <c r="D1161">
        <v>24003</v>
      </c>
      <c r="E1161" t="s">
        <v>516</v>
      </c>
      <c r="F1161" t="s">
        <v>851</v>
      </c>
      <c r="G1161" t="s">
        <v>1915</v>
      </c>
      <c r="H1161">
        <v>2270002006</v>
      </c>
      <c r="I1161" t="s">
        <v>1916</v>
      </c>
      <c r="J1161" t="s">
        <v>1919</v>
      </c>
      <c r="K1161" t="s">
        <v>1920</v>
      </c>
      <c r="L1161" t="s">
        <v>1922</v>
      </c>
      <c r="M1161" s="114">
        <v>5.9703207608841103E-6</v>
      </c>
      <c r="N1161" s="114">
        <v>3.0631083973275997E-5</v>
      </c>
      <c r="O1161" s="114">
        <v>1.8609022845339499E-5</v>
      </c>
    </row>
    <row r="1162" spans="1:15" hidden="1" outlineLevel="2" x14ac:dyDescent="0.25">
      <c r="A1162">
        <v>2023</v>
      </c>
      <c r="B1162">
        <v>7</v>
      </c>
      <c r="C1162" t="s">
        <v>856</v>
      </c>
      <c r="D1162">
        <v>24003</v>
      </c>
      <c r="E1162" t="s">
        <v>516</v>
      </c>
      <c r="F1162" t="s">
        <v>851</v>
      </c>
      <c r="G1162" t="s">
        <v>1915</v>
      </c>
      <c r="H1162">
        <v>2270002009</v>
      </c>
      <c r="I1162" t="s">
        <v>1916</v>
      </c>
      <c r="J1162" t="s">
        <v>1919</v>
      </c>
      <c r="K1162" t="s">
        <v>1920</v>
      </c>
      <c r="L1162" t="s">
        <v>1923</v>
      </c>
      <c r="M1162" s="114">
        <v>7.9768478876474105E-5</v>
      </c>
      <c r="N1162" s="114">
        <v>4.8251447151415099E-4</v>
      </c>
      <c r="O1162" s="114">
        <v>2.6199317289865597E-4</v>
      </c>
    </row>
    <row r="1163" spans="1:15" hidden="1" outlineLevel="2" x14ac:dyDescent="0.25">
      <c r="A1163">
        <v>2023</v>
      </c>
      <c r="B1163">
        <v>7</v>
      </c>
      <c r="C1163" t="s">
        <v>856</v>
      </c>
      <c r="D1163">
        <v>24003</v>
      </c>
      <c r="E1163" t="s">
        <v>516</v>
      </c>
      <c r="F1163" t="s">
        <v>851</v>
      </c>
      <c r="G1163" t="s">
        <v>1915</v>
      </c>
      <c r="H1163">
        <v>2270002015</v>
      </c>
      <c r="I1163" t="s">
        <v>1916</v>
      </c>
      <c r="J1163" t="s">
        <v>1919</v>
      </c>
      <c r="K1163" t="s">
        <v>1920</v>
      </c>
      <c r="L1163" t="s">
        <v>1924</v>
      </c>
      <c r="M1163" s="114">
        <v>6.5215567690302101E-4</v>
      </c>
      <c r="N1163" s="114">
        <v>1.36644667945802E-2</v>
      </c>
      <c r="O1163" s="114">
        <v>4.0920773753896399E-3</v>
      </c>
    </row>
    <row r="1164" spans="1:15" hidden="1" outlineLevel="2" x14ac:dyDescent="0.25">
      <c r="A1164">
        <v>2023</v>
      </c>
      <c r="B1164">
        <v>7</v>
      </c>
      <c r="C1164" t="s">
        <v>856</v>
      </c>
      <c r="D1164">
        <v>24003</v>
      </c>
      <c r="E1164" t="s">
        <v>516</v>
      </c>
      <c r="F1164" t="s">
        <v>851</v>
      </c>
      <c r="G1164" t="s">
        <v>1915</v>
      </c>
      <c r="H1164">
        <v>2270002018</v>
      </c>
      <c r="I1164" t="s">
        <v>1916</v>
      </c>
      <c r="J1164" t="s">
        <v>1919</v>
      </c>
      <c r="K1164" t="s">
        <v>1920</v>
      </c>
      <c r="L1164" t="s">
        <v>1925</v>
      </c>
      <c r="M1164" s="114">
        <v>4.2181165406418602E-4</v>
      </c>
      <c r="N1164" s="114">
        <v>7.4222881812602299E-3</v>
      </c>
      <c r="O1164" s="114">
        <v>3.0601294711232198E-3</v>
      </c>
    </row>
    <row r="1165" spans="1:15" hidden="1" outlineLevel="2" x14ac:dyDescent="0.25">
      <c r="A1165">
        <v>2023</v>
      </c>
      <c r="B1165">
        <v>7</v>
      </c>
      <c r="C1165" t="s">
        <v>856</v>
      </c>
      <c r="D1165">
        <v>24003</v>
      </c>
      <c r="E1165" t="s">
        <v>516</v>
      </c>
      <c r="F1165" t="s">
        <v>851</v>
      </c>
      <c r="G1165" t="s">
        <v>1915</v>
      </c>
      <c r="H1165">
        <v>2270002021</v>
      </c>
      <c r="I1165" t="s">
        <v>1916</v>
      </c>
      <c r="J1165" t="s">
        <v>1919</v>
      </c>
      <c r="K1165" t="s">
        <v>1920</v>
      </c>
      <c r="L1165" t="s">
        <v>1926</v>
      </c>
      <c r="M1165" s="114">
        <v>6.3433214350538906E-5</v>
      </c>
      <c r="N1165" s="114">
        <v>8.9243355614598797E-4</v>
      </c>
      <c r="O1165" s="114">
        <v>3.0149525264278098E-4</v>
      </c>
    </row>
    <row r="1166" spans="1:15" hidden="1" outlineLevel="2" x14ac:dyDescent="0.25">
      <c r="A1166">
        <v>2023</v>
      </c>
      <c r="B1166">
        <v>7</v>
      </c>
      <c r="C1166" t="s">
        <v>856</v>
      </c>
      <c r="D1166">
        <v>24003</v>
      </c>
      <c r="E1166" t="s">
        <v>516</v>
      </c>
      <c r="F1166" t="s">
        <v>851</v>
      </c>
      <c r="G1166" t="s">
        <v>1915</v>
      </c>
      <c r="H1166">
        <v>2270002024</v>
      </c>
      <c r="I1166" t="s">
        <v>1916</v>
      </c>
      <c r="J1166" t="s">
        <v>1919</v>
      </c>
      <c r="K1166" t="s">
        <v>1920</v>
      </c>
      <c r="L1166" t="s">
        <v>1927</v>
      </c>
      <c r="M1166" s="114">
        <v>6.9212818573305399E-5</v>
      </c>
      <c r="N1166" s="114">
        <v>1.14944428787567E-3</v>
      </c>
      <c r="O1166" s="114">
        <v>4.4362391054164602E-4</v>
      </c>
    </row>
    <row r="1167" spans="1:15" hidden="1" outlineLevel="2" x14ac:dyDescent="0.25">
      <c r="A1167">
        <v>2023</v>
      </c>
      <c r="B1167">
        <v>7</v>
      </c>
      <c r="C1167" t="s">
        <v>856</v>
      </c>
      <c r="D1167">
        <v>24003</v>
      </c>
      <c r="E1167" t="s">
        <v>516</v>
      </c>
      <c r="F1167" t="s">
        <v>851</v>
      </c>
      <c r="G1167" t="s">
        <v>1915</v>
      </c>
      <c r="H1167">
        <v>2270002027</v>
      </c>
      <c r="I1167" t="s">
        <v>1916</v>
      </c>
      <c r="J1167" t="s">
        <v>1919</v>
      </c>
      <c r="K1167" t="s">
        <v>1920</v>
      </c>
      <c r="L1167" t="s">
        <v>1928</v>
      </c>
      <c r="M1167" s="114">
        <v>3.7129105677990998E-4</v>
      </c>
      <c r="N1167" s="114">
        <v>4.2266813688911498E-3</v>
      </c>
      <c r="O1167" s="114">
        <v>1.5000505954958501E-3</v>
      </c>
    </row>
    <row r="1168" spans="1:15" hidden="1" outlineLevel="2" x14ac:dyDescent="0.25">
      <c r="A1168">
        <v>2023</v>
      </c>
      <c r="B1168">
        <v>7</v>
      </c>
      <c r="C1168" t="s">
        <v>856</v>
      </c>
      <c r="D1168">
        <v>24003</v>
      </c>
      <c r="E1168" t="s">
        <v>516</v>
      </c>
      <c r="F1168" t="s">
        <v>851</v>
      </c>
      <c r="G1168" t="s">
        <v>1915</v>
      </c>
      <c r="H1168">
        <v>2270002030</v>
      </c>
      <c r="I1168" t="s">
        <v>1916</v>
      </c>
      <c r="J1168" t="s">
        <v>1919</v>
      </c>
      <c r="K1168" t="s">
        <v>1920</v>
      </c>
      <c r="L1168" t="s">
        <v>1929</v>
      </c>
      <c r="M1168" s="114">
        <v>5.18814950737578E-4</v>
      </c>
      <c r="N1168" s="114">
        <v>1.1028814362361999E-2</v>
      </c>
      <c r="O1168" s="114">
        <v>3.03059088764712E-3</v>
      </c>
    </row>
    <row r="1169" spans="1:15" hidden="1" outlineLevel="2" x14ac:dyDescent="0.25">
      <c r="A1169">
        <v>2023</v>
      </c>
      <c r="B1169">
        <v>7</v>
      </c>
      <c r="C1169" t="s">
        <v>856</v>
      </c>
      <c r="D1169">
        <v>24003</v>
      </c>
      <c r="E1169" t="s">
        <v>516</v>
      </c>
      <c r="F1169" t="s">
        <v>851</v>
      </c>
      <c r="G1169" t="s">
        <v>1915</v>
      </c>
      <c r="H1169">
        <v>2270002033</v>
      </c>
      <c r="I1169" t="s">
        <v>1916</v>
      </c>
      <c r="J1169" t="s">
        <v>1919</v>
      </c>
      <c r="K1169" t="s">
        <v>1920</v>
      </c>
      <c r="L1169" t="s">
        <v>1930</v>
      </c>
      <c r="M1169" s="114">
        <v>1.5482996277569299E-3</v>
      </c>
      <c r="N1169" s="114">
        <v>2.2330486681312298E-2</v>
      </c>
      <c r="O1169" s="114">
        <v>6.17255549877882E-3</v>
      </c>
    </row>
    <row r="1170" spans="1:15" hidden="1" outlineLevel="2" x14ac:dyDescent="0.25">
      <c r="A1170">
        <v>2023</v>
      </c>
      <c r="B1170">
        <v>7</v>
      </c>
      <c r="C1170" t="s">
        <v>856</v>
      </c>
      <c r="D1170">
        <v>24003</v>
      </c>
      <c r="E1170" t="s">
        <v>516</v>
      </c>
      <c r="F1170" t="s">
        <v>851</v>
      </c>
      <c r="G1170" t="s">
        <v>1915</v>
      </c>
      <c r="H1170">
        <v>2270002036</v>
      </c>
      <c r="I1170" t="s">
        <v>1916</v>
      </c>
      <c r="J1170" t="s">
        <v>1919</v>
      </c>
      <c r="K1170" t="s">
        <v>1920</v>
      </c>
      <c r="L1170" t="s">
        <v>1931</v>
      </c>
      <c r="M1170" s="114">
        <v>1.13935724857583E-3</v>
      </c>
      <c r="N1170" s="114">
        <v>2.4240345228463401E-2</v>
      </c>
      <c r="O1170" s="114">
        <v>6.1705047264695202E-3</v>
      </c>
    </row>
    <row r="1171" spans="1:15" hidden="1" outlineLevel="2" x14ac:dyDescent="0.25">
      <c r="A1171">
        <v>2023</v>
      </c>
      <c r="B1171">
        <v>7</v>
      </c>
      <c r="C1171" t="s">
        <v>856</v>
      </c>
      <c r="D1171">
        <v>24003</v>
      </c>
      <c r="E1171" t="s">
        <v>516</v>
      </c>
      <c r="F1171" t="s">
        <v>851</v>
      </c>
      <c r="G1171" t="s">
        <v>1915</v>
      </c>
      <c r="H1171">
        <v>2270002039</v>
      </c>
      <c r="I1171" t="s">
        <v>1916</v>
      </c>
      <c r="J1171" t="s">
        <v>1919</v>
      </c>
      <c r="K1171" t="s">
        <v>1920</v>
      </c>
      <c r="L1171" t="s">
        <v>1932</v>
      </c>
      <c r="M1171" s="114">
        <v>4.1922445106479197E-5</v>
      </c>
      <c r="N1171" s="114">
        <v>7.9904914309736298E-4</v>
      </c>
      <c r="O1171" s="114">
        <v>2.2492364223580799E-4</v>
      </c>
    </row>
    <row r="1172" spans="1:15" hidden="1" outlineLevel="2" x14ac:dyDescent="0.25">
      <c r="A1172">
        <v>2023</v>
      </c>
      <c r="B1172">
        <v>7</v>
      </c>
      <c r="C1172" t="s">
        <v>856</v>
      </c>
      <c r="D1172">
        <v>24003</v>
      </c>
      <c r="E1172" t="s">
        <v>516</v>
      </c>
      <c r="F1172" t="s">
        <v>851</v>
      </c>
      <c r="G1172" t="s">
        <v>1915</v>
      </c>
      <c r="H1172">
        <v>2270002042</v>
      </c>
      <c r="I1172" t="s">
        <v>1916</v>
      </c>
      <c r="J1172" t="s">
        <v>1919</v>
      </c>
      <c r="K1172" t="s">
        <v>1920</v>
      </c>
      <c r="L1172" t="s">
        <v>1933</v>
      </c>
      <c r="M1172" s="114">
        <v>9.4330740864734293E-5</v>
      </c>
      <c r="N1172" s="114">
        <v>9.1038233949802805E-4</v>
      </c>
      <c r="O1172" s="114">
        <v>3.7679985689465E-4</v>
      </c>
    </row>
    <row r="1173" spans="1:15" hidden="1" outlineLevel="2" x14ac:dyDescent="0.25">
      <c r="A1173">
        <v>2023</v>
      </c>
      <c r="B1173">
        <v>7</v>
      </c>
      <c r="C1173" t="s">
        <v>856</v>
      </c>
      <c r="D1173">
        <v>24003</v>
      </c>
      <c r="E1173" t="s">
        <v>516</v>
      </c>
      <c r="F1173" t="s">
        <v>851</v>
      </c>
      <c r="G1173" t="s">
        <v>1915</v>
      </c>
      <c r="H1173">
        <v>2270002045</v>
      </c>
      <c r="I1173" t="s">
        <v>1916</v>
      </c>
      <c r="J1173" t="s">
        <v>1919</v>
      </c>
      <c r="K1173" t="s">
        <v>1920</v>
      </c>
      <c r="L1173" t="s">
        <v>1282</v>
      </c>
      <c r="M1173" s="114">
        <v>5.5475986664532695E-4</v>
      </c>
      <c r="N1173" s="114">
        <v>1.02848489768803E-2</v>
      </c>
      <c r="O1173" s="114">
        <v>2.44128573103808E-3</v>
      </c>
    </row>
    <row r="1174" spans="1:15" hidden="1" outlineLevel="2" x14ac:dyDescent="0.25">
      <c r="A1174">
        <v>2023</v>
      </c>
      <c r="B1174">
        <v>7</v>
      </c>
      <c r="C1174" t="s">
        <v>856</v>
      </c>
      <c r="D1174">
        <v>24003</v>
      </c>
      <c r="E1174" t="s">
        <v>516</v>
      </c>
      <c r="F1174" t="s">
        <v>851</v>
      </c>
      <c r="G1174" t="s">
        <v>1915</v>
      </c>
      <c r="H1174">
        <v>2270002048</v>
      </c>
      <c r="I1174" t="s">
        <v>1916</v>
      </c>
      <c r="J1174" t="s">
        <v>1919</v>
      </c>
      <c r="K1174" t="s">
        <v>1920</v>
      </c>
      <c r="L1174" t="s">
        <v>1934</v>
      </c>
      <c r="M1174" s="114">
        <v>2.67635062471072E-4</v>
      </c>
      <c r="N1174" s="114">
        <v>4.5127095654606802E-3</v>
      </c>
      <c r="O1174" s="114">
        <v>1.47469251533039E-3</v>
      </c>
    </row>
    <row r="1175" spans="1:15" hidden="1" outlineLevel="2" x14ac:dyDescent="0.25">
      <c r="A1175">
        <v>2023</v>
      </c>
      <c r="B1175">
        <v>7</v>
      </c>
      <c r="C1175" t="s">
        <v>856</v>
      </c>
      <c r="D1175">
        <v>24003</v>
      </c>
      <c r="E1175" t="s">
        <v>516</v>
      </c>
      <c r="F1175" t="s">
        <v>851</v>
      </c>
      <c r="G1175" t="s">
        <v>1915</v>
      </c>
      <c r="H1175">
        <v>2270002051</v>
      </c>
      <c r="I1175" t="s">
        <v>1916</v>
      </c>
      <c r="J1175" t="s">
        <v>1919</v>
      </c>
      <c r="K1175" t="s">
        <v>1920</v>
      </c>
      <c r="L1175" t="s">
        <v>1284</v>
      </c>
      <c r="M1175" s="114">
        <v>1.4611962144499601E-3</v>
      </c>
      <c r="N1175" s="114">
        <v>6.1620636843144901E-2</v>
      </c>
      <c r="O1175" s="114">
        <v>5.3996279602870302E-3</v>
      </c>
    </row>
    <row r="1176" spans="1:15" hidden="1" outlineLevel="2" x14ac:dyDescent="0.25">
      <c r="A1176">
        <v>2023</v>
      </c>
      <c r="B1176">
        <v>7</v>
      </c>
      <c r="C1176" t="s">
        <v>856</v>
      </c>
      <c r="D1176">
        <v>24003</v>
      </c>
      <c r="E1176" t="s">
        <v>516</v>
      </c>
      <c r="F1176" t="s">
        <v>851</v>
      </c>
      <c r="G1176" t="s">
        <v>1915</v>
      </c>
      <c r="H1176">
        <v>2270002054</v>
      </c>
      <c r="I1176" t="s">
        <v>1916</v>
      </c>
      <c r="J1176" t="s">
        <v>1919</v>
      </c>
      <c r="K1176" t="s">
        <v>1920</v>
      </c>
      <c r="L1176" t="s">
        <v>1935</v>
      </c>
      <c r="M1176" s="114">
        <v>1.3136775348243599E-4</v>
      </c>
      <c r="N1176" s="114">
        <v>2.90543312439695E-3</v>
      </c>
      <c r="O1176" s="114">
        <v>6.2707444885745601E-4</v>
      </c>
    </row>
    <row r="1177" spans="1:15" hidden="1" outlineLevel="2" x14ac:dyDescent="0.25">
      <c r="A1177">
        <v>2023</v>
      </c>
      <c r="B1177">
        <v>7</v>
      </c>
      <c r="C1177" t="s">
        <v>856</v>
      </c>
      <c r="D1177">
        <v>24003</v>
      </c>
      <c r="E1177" t="s">
        <v>516</v>
      </c>
      <c r="F1177" t="s">
        <v>851</v>
      </c>
      <c r="G1177" t="s">
        <v>1915</v>
      </c>
      <c r="H1177">
        <v>2270002057</v>
      </c>
      <c r="I1177" t="s">
        <v>1916</v>
      </c>
      <c r="J1177" t="s">
        <v>1919</v>
      </c>
      <c r="K1177" t="s">
        <v>1920</v>
      </c>
      <c r="L1177" t="s">
        <v>1936</v>
      </c>
      <c r="M1177" s="114">
        <v>8.8465318344788102E-4</v>
      </c>
      <c r="N1177" s="114">
        <v>1.8662362126633501E-2</v>
      </c>
      <c r="O1177" s="114">
        <v>6.6000478109344797E-3</v>
      </c>
    </row>
    <row r="1178" spans="1:15" hidden="1" outlineLevel="2" x14ac:dyDescent="0.25">
      <c r="A1178">
        <v>2023</v>
      </c>
      <c r="B1178">
        <v>7</v>
      </c>
      <c r="C1178" t="s">
        <v>856</v>
      </c>
      <c r="D1178">
        <v>24003</v>
      </c>
      <c r="E1178" t="s">
        <v>516</v>
      </c>
      <c r="F1178" t="s">
        <v>851</v>
      </c>
      <c r="G1178" t="s">
        <v>1915</v>
      </c>
      <c r="H1178">
        <v>2270002060</v>
      </c>
      <c r="I1178" t="s">
        <v>1916</v>
      </c>
      <c r="J1178" t="s">
        <v>1919</v>
      </c>
      <c r="K1178" t="s">
        <v>1920</v>
      </c>
      <c r="L1178" t="s">
        <v>1283</v>
      </c>
      <c r="M1178" s="114">
        <v>2.8120741044403998E-3</v>
      </c>
      <c r="N1178" s="114">
        <v>5.7489193975925397E-2</v>
      </c>
      <c r="O1178" s="114">
        <v>1.7017410369589901E-2</v>
      </c>
    </row>
    <row r="1179" spans="1:15" hidden="1" outlineLevel="2" x14ac:dyDescent="0.25">
      <c r="A1179">
        <v>2023</v>
      </c>
      <c r="B1179">
        <v>7</v>
      </c>
      <c r="C1179" t="s">
        <v>856</v>
      </c>
      <c r="D1179">
        <v>24003</v>
      </c>
      <c r="E1179" t="s">
        <v>516</v>
      </c>
      <c r="F1179" t="s">
        <v>851</v>
      </c>
      <c r="G1179" t="s">
        <v>1915</v>
      </c>
      <c r="H1179">
        <v>2270002066</v>
      </c>
      <c r="I1179" t="s">
        <v>1916</v>
      </c>
      <c r="J1179" t="s">
        <v>1919</v>
      </c>
      <c r="K1179" t="s">
        <v>1920</v>
      </c>
      <c r="L1179" t="s">
        <v>1278</v>
      </c>
      <c r="M1179" s="114">
        <v>1.4519548098178301E-2</v>
      </c>
      <c r="N1179" s="114">
        <v>8.0625271424651104E-2</v>
      </c>
      <c r="O1179" s="114">
        <v>6.4096973277628394E-2</v>
      </c>
    </row>
    <row r="1180" spans="1:15" hidden="1" outlineLevel="2" x14ac:dyDescent="0.25">
      <c r="A1180">
        <v>2023</v>
      </c>
      <c r="B1180">
        <v>7</v>
      </c>
      <c r="C1180" t="s">
        <v>856</v>
      </c>
      <c r="D1180">
        <v>24003</v>
      </c>
      <c r="E1180" t="s">
        <v>516</v>
      </c>
      <c r="F1180" t="s">
        <v>851</v>
      </c>
      <c r="G1180" t="s">
        <v>1915</v>
      </c>
      <c r="H1180">
        <v>2270002069</v>
      </c>
      <c r="I1180" t="s">
        <v>1916</v>
      </c>
      <c r="J1180" t="s">
        <v>1919</v>
      </c>
      <c r="K1180" t="s">
        <v>1920</v>
      </c>
      <c r="L1180" t="s">
        <v>1937</v>
      </c>
      <c r="M1180" s="114">
        <v>1.64936438523E-3</v>
      </c>
      <c r="N1180" s="114">
        <v>3.82520747371018E-2</v>
      </c>
      <c r="O1180" s="114">
        <v>1.01375181693584E-2</v>
      </c>
    </row>
    <row r="1181" spans="1:15" hidden="1" outlineLevel="2" x14ac:dyDescent="0.25">
      <c r="A1181">
        <v>2023</v>
      </c>
      <c r="B1181">
        <v>7</v>
      </c>
      <c r="C1181" t="s">
        <v>856</v>
      </c>
      <c r="D1181">
        <v>24003</v>
      </c>
      <c r="E1181" t="s">
        <v>516</v>
      </c>
      <c r="F1181" t="s">
        <v>851</v>
      </c>
      <c r="G1181" t="s">
        <v>1915</v>
      </c>
      <c r="H1181">
        <v>2270002072</v>
      </c>
      <c r="I1181" t="s">
        <v>1916</v>
      </c>
      <c r="J1181" t="s">
        <v>1919</v>
      </c>
      <c r="K1181" t="s">
        <v>1920</v>
      </c>
      <c r="L1181" t="s">
        <v>1279</v>
      </c>
      <c r="M1181" s="114">
        <v>1.92370228251093E-2</v>
      </c>
      <c r="N1181" s="114">
        <v>8.8290942832827596E-2</v>
      </c>
      <c r="O1181" s="114">
        <v>8.8547118008136694E-2</v>
      </c>
    </row>
    <row r="1182" spans="1:15" hidden="1" outlineLevel="2" x14ac:dyDescent="0.25">
      <c r="A1182">
        <v>2023</v>
      </c>
      <c r="B1182">
        <v>7</v>
      </c>
      <c r="C1182" t="s">
        <v>856</v>
      </c>
      <c r="D1182">
        <v>24003</v>
      </c>
      <c r="E1182" t="s">
        <v>516</v>
      </c>
      <c r="F1182" t="s">
        <v>851</v>
      </c>
      <c r="G1182" t="s">
        <v>1915</v>
      </c>
      <c r="H1182">
        <v>2270002075</v>
      </c>
      <c r="I1182" t="s">
        <v>1916</v>
      </c>
      <c r="J1182" t="s">
        <v>1919</v>
      </c>
      <c r="K1182" t="s">
        <v>1920</v>
      </c>
      <c r="L1182" t="s">
        <v>1938</v>
      </c>
      <c r="M1182" s="114">
        <v>3.2294089345441502E-4</v>
      </c>
      <c r="N1182" s="114">
        <v>8.6664999835193192E-3</v>
      </c>
      <c r="O1182" s="114">
        <v>1.83469100738876E-3</v>
      </c>
    </row>
    <row r="1183" spans="1:15" hidden="1" outlineLevel="2" x14ac:dyDescent="0.25">
      <c r="A1183">
        <v>2023</v>
      </c>
      <c r="B1183">
        <v>7</v>
      </c>
      <c r="C1183" t="s">
        <v>856</v>
      </c>
      <c r="D1183">
        <v>24003</v>
      </c>
      <c r="E1183" t="s">
        <v>516</v>
      </c>
      <c r="F1183" t="s">
        <v>851</v>
      </c>
      <c r="G1183" t="s">
        <v>1915</v>
      </c>
      <c r="H1183">
        <v>2270002078</v>
      </c>
      <c r="I1183" t="s">
        <v>1916</v>
      </c>
      <c r="J1183" t="s">
        <v>1919</v>
      </c>
      <c r="K1183" t="s">
        <v>1920</v>
      </c>
      <c r="L1183" t="s">
        <v>1939</v>
      </c>
      <c r="M1183" s="114">
        <v>6.3235905528813405E-5</v>
      </c>
      <c r="N1183" s="114">
        <v>2.7693490119418102E-4</v>
      </c>
      <c r="O1183" s="114">
        <v>2.6403889569337501E-4</v>
      </c>
    </row>
    <row r="1184" spans="1:15" hidden="1" outlineLevel="2" x14ac:dyDescent="0.25">
      <c r="A1184">
        <v>2023</v>
      </c>
      <c r="B1184">
        <v>7</v>
      </c>
      <c r="C1184" t="s">
        <v>856</v>
      </c>
      <c r="D1184">
        <v>24003</v>
      </c>
      <c r="E1184" t="s">
        <v>516</v>
      </c>
      <c r="F1184" t="s">
        <v>851</v>
      </c>
      <c r="G1184" t="s">
        <v>1915</v>
      </c>
      <c r="H1184">
        <v>2270002081</v>
      </c>
      <c r="I1184" t="s">
        <v>1916</v>
      </c>
      <c r="J1184" t="s">
        <v>1919</v>
      </c>
      <c r="K1184" t="s">
        <v>1920</v>
      </c>
      <c r="L1184" t="s">
        <v>1940</v>
      </c>
      <c r="M1184" s="114">
        <v>5.7603613754508799E-4</v>
      </c>
      <c r="N1184" s="114">
        <v>9.9012135760858707E-3</v>
      </c>
      <c r="O1184" s="114">
        <v>4.12472215248272E-3</v>
      </c>
    </row>
    <row r="1185" spans="1:15" hidden="1" outlineLevel="2" x14ac:dyDescent="0.25">
      <c r="A1185">
        <v>2023</v>
      </c>
      <c r="B1185">
        <v>7</v>
      </c>
      <c r="C1185" t="s">
        <v>856</v>
      </c>
      <c r="D1185">
        <v>24003</v>
      </c>
      <c r="E1185" t="s">
        <v>516</v>
      </c>
      <c r="F1185" t="s">
        <v>851</v>
      </c>
      <c r="G1185" t="s">
        <v>1915</v>
      </c>
      <c r="H1185">
        <v>2270003010</v>
      </c>
      <c r="I1185" t="s">
        <v>1916</v>
      </c>
      <c r="J1185" t="s">
        <v>1941</v>
      </c>
      <c r="K1185" t="s">
        <v>696</v>
      </c>
      <c r="L1185" t="s">
        <v>1277</v>
      </c>
      <c r="M1185" s="114">
        <v>8.4619029189525496E-4</v>
      </c>
      <c r="N1185" s="114">
        <v>4.94933838490397E-3</v>
      </c>
      <c r="O1185" s="114">
        <v>3.7831609370186899E-3</v>
      </c>
    </row>
    <row r="1186" spans="1:15" hidden="1" outlineLevel="2" x14ac:dyDescent="0.25">
      <c r="A1186">
        <v>2023</v>
      </c>
      <c r="B1186">
        <v>7</v>
      </c>
      <c r="C1186" t="s">
        <v>856</v>
      </c>
      <c r="D1186">
        <v>24003</v>
      </c>
      <c r="E1186" t="s">
        <v>516</v>
      </c>
      <c r="F1186" t="s">
        <v>851</v>
      </c>
      <c r="G1186" t="s">
        <v>1915</v>
      </c>
      <c r="H1186">
        <v>2270003020</v>
      </c>
      <c r="I1186" t="s">
        <v>1916</v>
      </c>
      <c r="J1186" t="s">
        <v>1941</v>
      </c>
      <c r="K1186" t="s">
        <v>696</v>
      </c>
      <c r="L1186" t="s">
        <v>1275</v>
      </c>
      <c r="M1186" s="114">
        <v>4.7993425752679302E-4</v>
      </c>
      <c r="N1186" s="114">
        <v>2.38863294944167E-2</v>
      </c>
      <c r="O1186" s="114">
        <v>2.30416021076962E-3</v>
      </c>
    </row>
    <row r="1187" spans="1:15" hidden="1" outlineLevel="2" x14ac:dyDescent="0.25">
      <c r="A1187">
        <v>2023</v>
      </c>
      <c r="B1187">
        <v>7</v>
      </c>
      <c r="C1187" t="s">
        <v>856</v>
      </c>
      <c r="D1187">
        <v>24003</v>
      </c>
      <c r="E1187" t="s">
        <v>516</v>
      </c>
      <c r="F1187" t="s">
        <v>851</v>
      </c>
      <c r="G1187" t="s">
        <v>1915</v>
      </c>
      <c r="H1187">
        <v>2270003030</v>
      </c>
      <c r="I1187" t="s">
        <v>1916</v>
      </c>
      <c r="J1187" t="s">
        <v>1941</v>
      </c>
      <c r="K1187" t="s">
        <v>696</v>
      </c>
      <c r="L1187" t="s">
        <v>1273</v>
      </c>
      <c r="M1187" s="114">
        <v>3.7493812055799898E-4</v>
      </c>
      <c r="N1187" s="114">
        <v>9.1870827600359899E-3</v>
      </c>
      <c r="O1187" s="114">
        <v>1.97402722551487E-3</v>
      </c>
    </row>
    <row r="1188" spans="1:15" hidden="1" outlineLevel="2" x14ac:dyDescent="0.25">
      <c r="A1188">
        <v>2023</v>
      </c>
      <c r="B1188">
        <v>7</v>
      </c>
      <c r="C1188" t="s">
        <v>856</v>
      </c>
      <c r="D1188">
        <v>24003</v>
      </c>
      <c r="E1188" t="s">
        <v>516</v>
      </c>
      <c r="F1188" t="s">
        <v>851</v>
      </c>
      <c r="G1188" t="s">
        <v>1915</v>
      </c>
      <c r="H1188">
        <v>2270003040</v>
      </c>
      <c r="I1188" t="s">
        <v>1916</v>
      </c>
      <c r="J1188" t="s">
        <v>1941</v>
      </c>
      <c r="K1188" t="s">
        <v>696</v>
      </c>
      <c r="L1188" t="s">
        <v>1276</v>
      </c>
      <c r="M1188" s="114">
        <v>5.6865993394694702E-4</v>
      </c>
      <c r="N1188" s="114">
        <v>1.1064125457778601E-2</v>
      </c>
      <c r="O1188" s="114">
        <v>2.8815189725719401E-3</v>
      </c>
    </row>
    <row r="1189" spans="1:15" hidden="1" outlineLevel="2" x14ac:dyDescent="0.25">
      <c r="A1189">
        <v>2023</v>
      </c>
      <c r="B1189">
        <v>7</v>
      </c>
      <c r="C1189" t="s">
        <v>856</v>
      </c>
      <c r="D1189">
        <v>24003</v>
      </c>
      <c r="E1189" t="s">
        <v>516</v>
      </c>
      <c r="F1189" t="s">
        <v>851</v>
      </c>
      <c r="G1189" t="s">
        <v>1915</v>
      </c>
      <c r="H1189">
        <v>2270003050</v>
      </c>
      <c r="I1189" t="s">
        <v>1916</v>
      </c>
      <c r="J1189" t="s">
        <v>1941</v>
      </c>
      <c r="K1189" t="s">
        <v>696</v>
      </c>
      <c r="L1189" t="s">
        <v>1280</v>
      </c>
      <c r="M1189" s="114">
        <v>1.46856986759758E-4</v>
      </c>
      <c r="N1189" s="114">
        <v>9.7115300013683704E-4</v>
      </c>
      <c r="O1189" s="114">
        <v>5.6542588572483499E-4</v>
      </c>
    </row>
    <row r="1190" spans="1:15" hidden="1" outlineLevel="2" x14ac:dyDescent="0.25">
      <c r="A1190">
        <v>2023</v>
      </c>
      <c r="B1190">
        <v>7</v>
      </c>
      <c r="C1190" t="s">
        <v>856</v>
      </c>
      <c r="D1190">
        <v>24003</v>
      </c>
      <c r="E1190" t="s">
        <v>516</v>
      </c>
      <c r="F1190" t="s">
        <v>851</v>
      </c>
      <c r="G1190" t="s">
        <v>1915</v>
      </c>
      <c r="H1190">
        <v>2270003060</v>
      </c>
      <c r="I1190" t="s">
        <v>1916</v>
      </c>
      <c r="J1190" t="s">
        <v>1941</v>
      </c>
      <c r="K1190" t="s">
        <v>696</v>
      </c>
      <c r="L1190" t="s">
        <v>1942</v>
      </c>
      <c r="M1190" s="114">
        <v>4.7408671678112997E-3</v>
      </c>
      <c r="N1190" s="114">
        <v>0.13841327279806101</v>
      </c>
      <c r="O1190" s="114">
        <v>1.8941670190542902E-2</v>
      </c>
    </row>
    <row r="1191" spans="1:15" hidden="1" outlineLevel="2" x14ac:dyDescent="0.25">
      <c r="A1191">
        <v>2023</v>
      </c>
      <c r="B1191">
        <v>7</v>
      </c>
      <c r="C1191" t="s">
        <v>856</v>
      </c>
      <c r="D1191">
        <v>24003</v>
      </c>
      <c r="E1191" t="s">
        <v>516</v>
      </c>
      <c r="F1191" t="s">
        <v>851</v>
      </c>
      <c r="G1191" t="s">
        <v>1915</v>
      </c>
      <c r="H1191">
        <v>2270003070</v>
      </c>
      <c r="I1191" t="s">
        <v>1916</v>
      </c>
      <c r="J1191" t="s">
        <v>1941</v>
      </c>
      <c r="K1191" t="s">
        <v>696</v>
      </c>
      <c r="L1191" t="s">
        <v>1272</v>
      </c>
      <c r="M1191" s="114">
        <v>2.24331878570183E-4</v>
      </c>
      <c r="N1191" s="114">
        <v>5.2906639175489502E-3</v>
      </c>
      <c r="O1191" s="114">
        <v>1.0629450844135101E-3</v>
      </c>
    </row>
    <row r="1192" spans="1:15" hidden="1" outlineLevel="2" x14ac:dyDescent="0.25">
      <c r="A1192">
        <v>2023</v>
      </c>
      <c r="B1192">
        <v>7</v>
      </c>
      <c r="C1192" t="s">
        <v>856</v>
      </c>
      <c r="D1192">
        <v>24003</v>
      </c>
      <c r="E1192" t="s">
        <v>516</v>
      </c>
      <c r="F1192" t="s">
        <v>851</v>
      </c>
      <c r="G1192" t="s">
        <v>1915</v>
      </c>
      <c r="H1192">
        <v>2270004031</v>
      </c>
      <c r="I1192" t="s">
        <v>1916</v>
      </c>
      <c r="J1192" t="s">
        <v>1943</v>
      </c>
      <c r="K1192" t="s">
        <v>1944</v>
      </c>
      <c r="L1192" t="s">
        <v>1945</v>
      </c>
      <c r="M1192" s="114">
        <v>2.4695111200401201E-6</v>
      </c>
      <c r="N1192" s="114">
        <v>1.6462858866361802E-5</v>
      </c>
      <c r="O1192" s="114">
        <v>8.6997738435456995E-6</v>
      </c>
    </row>
    <row r="1193" spans="1:15" hidden="1" outlineLevel="2" x14ac:dyDescent="0.25">
      <c r="A1193">
        <v>2023</v>
      </c>
      <c r="B1193">
        <v>7</v>
      </c>
      <c r="C1193" t="s">
        <v>856</v>
      </c>
      <c r="D1193">
        <v>24003</v>
      </c>
      <c r="E1193" t="s">
        <v>516</v>
      </c>
      <c r="F1193" t="s">
        <v>851</v>
      </c>
      <c r="G1193" t="s">
        <v>1915</v>
      </c>
      <c r="H1193">
        <v>2270004036</v>
      </c>
      <c r="I1193" t="s">
        <v>1916</v>
      </c>
      <c r="J1193" t="s">
        <v>1943</v>
      </c>
      <c r="K1193" t="s">
        <v>1944</v>
      </c>
      <c r="L1193" t="s">
        <v>1946</v>
      </c>
      <c r="M1193" s="114">
        <v>0</v>
      </c>
      <c r="N1193" s="114">
        <v>0</v>
      </c>
      <c r="O1193" s="114">
        <v>0</v>
      </c>
    </row>
    <row r="1194" spans="1:15" hidden="1" outlineLevel="2" x14ac:dyDescent="0.25">
      <c r="A1194">
        <v>2023</v>
      </c>
      <c r="B1194">
        <v>7</v>
      </c>
      <c r="C1194" t="s">
        <v>856</v>
      </c>
      <c r="D1194">
        <v>24003</v>
      </c>
      <c r="E1194" t="s">
        <v>516</v>
      </c>
      <c r="F1194" t="s">
        <v>851</v>
      </c>
      <c r="G1194" t="s">
        <v>1915</v>
      </c>
      <c r="H1194">
        <v>2270004046</v>
      </c>
      <c r="I1194" t="s">
        <v>1916</v>
      </c>
      <c r="J1194" t="s">
        <v>1943</v>
      </c>
      <c r="K1194" t="s">
        <v>1944</v>
      </c>
      <c r="L1194" t="s">
        <v>1947</v>
      </c>
      <c r="M1194" s="114">
        <v>6.83354549710202E-3</v>
      </c>
      <c r="N1194" s="114">
        <v>8.3123410120606395E-2</v>
      </c>
      <c r="O1194" s="114">
        <v>2.84961657598615E-2</v>
      </c>
    </row>
    <row r="1195" spans="1:15" hidden="1" outlineLevel="2" x14ac:dyDescent="0.25">
      <c r="A1195">
        <v>2023</v>
      </c>
      <c r="B1195">
        <v>7</v>
      </c>
      <c r="C1195" t="s">
        <v>856</v>
      </c>
      <c r="D1195">
        <v>24003</v>
      </c>
      <c r="E1195" t="s">
        <v>516</v>
      </c>
      <c r="F1195" t="s">
        <v>851</v>
      </c>
      <c r="G1195" t="s">
        <v>1915</v>
      </c>
      <c r="H1195">
        <v>2270004056</v>
      </c>
      <c r="I1195" t="s">
        <v>1916</v>
      </c>
      <c r="J1195" t="s">
        <v>1943</v>
      </c>
      <c r="K1195" t="s">
        <v>1944</v>
      </c>
      <c r="L1195" t="s">
        <v>1948</v>
      </c>
      <c r="M1195" s="114">
        <v>1.7325901898743699E-3</v>
      </c>
      <c r="N1195" s="114">
        <v>1.8206298816949101E-2</v>
      </c>
      <c r="O1195" s="114">
        <v>7.3382430709898498E-3</v>
      </c>
    </row>
    <row r="1196" spans="1:15" hidden="1" outlineLevel="2" x14ac:dyDescent="0.25">
      <c r="A1196">
        <v>2023</v>
      </c>
      <c r="B1196">
        <v>7</v>
      </c>
      <c r="C1196" t="s">
        <v>856</v>
      </c>
      <c r="D1196">
        <v>24003</v>
      </c>
      <c r="E1196" t="s">
        <v>516</v>
      </c>
      <c r="F1196" t="s">
        <v>851</v>
      </c>
      <c r="G1196" t="s">
        <v>1915</v>
      </c>
      <c r="H1196">
        <v>2270004066</v>
      </c>
      <c r="I1196" t="s">
        <v>1916</v>
      </c>
      <c r="J1196" t="s">
        <v>1943</v>
      </c>
      <c r="K1196" t="s">
        <v>1944</v>
      </c>
      <c r="L1196" t="s">
        <v>1949</v>
      </c>
      <c r="M1196" s="114">
        <v>7.9074878958635998E-3</v>
      </c>
      <c r="N1196" s="114">
        <v>0.105290686711669</v>
      </c>
      <c r="O1196" s="114">
        <v>3.5133657976984999E-2</v>
      </c>
    </row>
    <row r="1197" spans="1:15" hidden="1" outlineLevel="2" x14ac:dyDescent="0.25">
      <c r="A1197">
        <v>2023</v>
      </c>
      <c r="B1197">
        <v>7</v>
      </c>
      <c r="C1197" t="s">
        <v>856</v>
      </c>
      <c r="D1197">
        <v>24003</v>
      </c>
      <c r="E1197" t="s">
        <v>516</v>
      </c>
      <c r="F1197" t="s">
        <v>851</v>
      </c>
      <c r="G1197" t="s">
        <v>1915</v>
      </c>
      <c r="H1197">
        <v>2270004071</v>
      </c>
      <c r="I1197" t="s">
        <v>1916</v>
      </c>
      <c r="J1197" t="s">
        <v>1943</v>
      </c>
      <c r="K1197" t="s">
        <v>1944</v>
      </c>
      <c r="L1197" t="s">
        <v>1950</v>
      </c>
      <c r="M1197" s="114">
        <v>3.6278180320437102E-4</v>
      </c>
      <c r="N1197" s="114">
        <v>7.3042759904637898E-3</v>
      </c>
      <c r="O1197" s="114">
        <v>1.65703904349357E-3</v>
      </c>
    </row>
    <row r="1198" spans="1:15" hidden="1" outlineLevel="2" x14ac:dyDescent="0.25">
      <c r="A1198">
        <v>2023</v>
      </c>
      <c r="B1198">
        <v>7</v>
      </c>
      <c r="C1198" t="s">
        <v>856</v>
      </c>
      <c r="D1198">
        <v>24003</v>
      </c>
      <c r="E1198" t="s">
        <v>516</v>
      </c>
      <c r="F1198" t="s">
        <v>851</v>
      </c>
      <c r="G1198" t="s">
        <v>1915</v>
      </c>
      <c r="H1198">
        <v>2270004076</v>
      </c>
      <c r="I1198" t="s">
        <v>1916</v>
      </c>
      <c r="J1198" t="s">
        <v>1943</v>
      </c>
      <c r="K1198" t="s">
        <v>1944</v>
      </c>
      <c r="L1198" t="s">
        <v>1951</v>
      </c>
      <c r="M1198" s="114">
        <v>3.5643936065810101E-5</v>
      </c>
      <c r="N1198" s="114">
        <v>3.8287437200779101E-4</v>
      </c>
      <c r="O1198" s="114">
        <v>1.5573700875393099E-4</v>
      </c>
    </row>
    <row r="1199" spans="1:15" hidden="1" outlineLevel="2" x14ac:dyDescent="0.25">
      <c r="A1199">
        <v>2023</v>
      </c>
      <c r="B1199">
        <v>7</v>
      </c>
      <c r="C1199" t="s">
        <v>856</v>
      </c>
      <c r="D1199">
        <v>24003</v>
      </c>
      <c r="E1199" t="s">
        <v>516</v>
      </c>
      <c r="F1199" t="s">
        <v>851</v>
      </c>
      <c r="G1199" t="s">
        <v>1915</v>
      </c>
      <c r="H1199">
        <v>2270005010</v>
      </c>
      <c r="I1199" t="s">
        <v>1916</v>
      </c>
      <c r="J1199" t="s">
        <v>1952</v>
      </c>
      <c r="K1199" t="s">
        <v>1953</v>
      </c>
      <c r="L1199" t="s">
        <v>1954</v>
      </c>
      <c r="M1199" s="114">
        <v>1.4685047162879899E-7</v>
      </c>
      <c r="N1199" s="114">
        <v>7.3628388008728496E-7</v>
      </c>
      <c r="O1199" s="114">
        <v>4.3600486776540498E-7</v>
      </c>
    </row>
    <row r="1200" spans="1:15" hidden="1" outlineLevel="2" x14ac:dyDescent="0.25">
      <c r="A1200">
        <v>2023</v>
      </c>
      <c r="B1200">
        <v>7</v>
      </c>
      <c r="C1200" t="s">
        <v>856</v>
      </c>
      <c r="D1200">
        <v>24003</v>
      </c>
      <c r="E1200" t="s">
        <v>516</v>
      </c>
      <c r="F1200" t="s">
        <v>851</v>
      </c>
      <c r="G1200" t="s">
        <v>1915</v>
      </c>
      <c r="H1200">
        <v>2270005015</v>
      </c>
      <c r="I1200" t="s">
        <v>1916</v>
      </c>
      <c r="J1200" t="s">
        <v>1952</v>
      </c>
      <c r="K1200" t="s">
        <v>1953</v>
      </c>
      <c r="L1200" t="s">
        <v>1271</v>
      </c>
      <c r="M1200" s="114">
        <v>1.2822213652725601E-3</v>
      </c>
      <c r="N1200" s="114">
        <v>1.7105350038036701E-2</v>
      </c>
      <c r="O1200" s="114">
        <v>7.3345860000699802E-3</v>
      </c>
    </row>
    <row r="1201" spans="1:15" hidden="1" outlineLevel="2" x14ac:dyDescent="0.25">
      <c r="A1201">
        <v>2023</v>
      </c>
      <c r="B1201">
        <v>7</v>
      </c>
      <c r="C1201" t="s">
        <v>856</v>
      </c>
      <c r="D1201">
        <v>24003</v>
      </c>
      <c r="E1201" t="s">
        <v>516</v>
      </c>
      <c r="F1201" t="s">
        <v>851</v>
      </c>
      <c r="G1201" t="s">
        <v>1915</v>
      </c>
      <c r="H1201">
        <v>2270005020</v>
      </c>
      <c r="I1201" t="s">
        <v>1916</v>
      </c>
      <c r="J1201" t="s">
        <v>1952</v>
      </c>
      <c r="K1201" t="s">
        <v>1953</v>
      </c>
      <c r="L1201" t="s">
        <v>1955</v>
      </c>
      <c r="M1201" s="114">
        <v>1.8939889770308601E-4</v>
      </c>
      <c r="N1201" s="114">
        <v>2.1839842956978802E-3</v>
      </c>
      <c r="O1201" s="114">
        <v>8.7500459630973605E-4</v>
      </c>
    </row>
    <row r="1202" spans="1:15" hidden="1" outlineLevel="2" x14ac:dyDescent="0.25">
      <c r="A1202">
        <v>2023</v>
      </c>
      <c r="B1202">
        <v>7</v>
      </c>
      <c r="C1202" t="s">
        <v>856</v>
      </c>
      <c r="D1202">
        <v>24003</v>
      </c>
      <c r="E1202" t="s">
        <v>516</v>
      </c>
      <c r="F1202" t="s">
        <v>851</v>
      </c>
      <c r="G1202" t="s">
        <v>1915</v>
      </c>
      <c r="H1202">
        <v>2270005025</v>
      </c>
      <c r="I1202" t="s">
        <v>1916</v>
      </c>
      <c r="J1202" t="s">
        <v>1952</v>
      </c>
      <c r="K1202" t="s">
        <v>1953</v>
      </c>
      <c r="L1202" t="s">
        <v>1956</v>
      </c>
      <c r="M1202" s="114">
        <v>1.7165427750320799E-6</v>
      </c>
      <c r="N1202" s="114">
        <v>1.28858264361043E-5</v>
      </c>
      <c r="O1202" s="114">
        <v>7.2290533807972696E-6</v>
      </c>
    </row>
    <row r="1203" spans="1:15" hidden="1" outlineLevel="2" x14ac:dyDescent="0.25">
      <c r="A1203">
        <v>2023</v>
      </c>
      <c r="B1203">
        <v>7</v>
      </c>
      <c r="C1203" t="s">
        <v>856</v>
      </c>
      <c r="D1203">
        <v>24003</v>
      </c>
      <c r="E1203" t="s">
        <v>516</v>
      </c>
      <c r="F1203" t="s">
        <v>851</v>
      </c>
      <c r="G1203" t="s">
        <v>1915</v>
      </c>
      <c r="H1203">
        <v>2270005030</v>
      </c>
      <c r="I1203" t="s">
        <v>1916</v>
      </c>
      <c r="J1203" t="s">
        <v>1952</v>
      </c>
      <c r="K1203" t="s">
        <v>1953</v>
      </c>
      <c r="L1203" t="s">
        <v>1957</v>
      </c>
      <c r="M1203" s="114">
        <v>2.1175788222915799E-7</v>
      </c>
      <c r="N1203" s="114">
        <v>1.9753556443902198E-6</v>
      </c>
      <c r="O1203" s="114">
        <v>1.2759382741478501E-6</v>
      </c>
    </row>
    <row r="1204" spans="1:15" hidden="1" outlineLevel="2" x14ac:dyDescent="0.25">
      <c r="A1204">
        <v>2023</v>
      </c>
      <c r="B1204">
        <v>7</v>
      </c>
      <c r="C1204" t="s">
        <v>856</v>
      </c>
      <c r="D1204">
        <v>24003</v>
      </c>
      <c r="E1204" t="s">
        <v>516</v>
      </c>
      <c r="F1204" t="s">
        <v>851</v>
      </c>
      <c r="G1204" t="s">
        <v>1915</v>
      </c>
      <c r="H1204">
        <v>2270005035</v>
      </c>
      <c r="I1204" t="s">
        <v>1916</v>
      </c>
      <c r="J1204" t="s">
        <v>1952</v>
      </c>
      <c r="K1204" t="s">
        <v>1953</v>
      </c>
      <c r="L1204" t="s">
        <v>1958</v>
      </c>
      <c r="M1204" s="114">
        <v>2.2575584480932799E-5</v>
      </c>
      <c r="N1204" s="114">
        <v>1.7153998851426899E-4</v>
      </c>
      <c r="O1204" s="114">
        <v>8.8132042947108898E-5</v>
      </c>
    </row>
    <row r="1205" spans="1:15" hidden="1" outlineLevel="2" x14ac:dyDescent="0.25">
      <c r="A1205">
        <v>2023</v>
      </c>
      <c r="B1205">
        <v>7</v>
      </c>
      <c r="C1205" t="s">
        <v>856</v>
      </c>
      <c r="D1205">
        <v>24003</v>
      </c>
      <c r="E1205" t="s">
        <v>516</v>
      </c>
      <c r="F1205" t="s">
        <v>851</v>
      </c>
      <c r="G1205" t="s">
        <v>1915</v>
      </c>
      <c r="H1205">
        <v>2270005040</v>
      </c>
      <c r="I1205" t="s">
        <v>1916</v>
      </c>
      <c r="J1205" t="s">
        <v>1952</v>
      </c>
      <c r="K1205" t="s">
        <v>1953</v>
      </c>
      <c r="L1205" t="s">
        <v>1959</v>
      </c>
      <c r="M1205" s="114">
        <v>4.5158260145172801E-8</v>
      </c>
      <c r="N1205" s="114">
        <v>4.8152125486922202E-7</v>
      </c>
      <c r="O1205" s="114">
        <v>2.7971516303182398E-7</v>
      </c>
    </row>
    <row r="1206" spans="1:15" hidden="1" outlineLevel="2" x14ac:dyDescent="0.25">
      <c r="A1206">
        <v>2023</v>
      </c>
      <c r="B1206">
        <v>7</v>
      </c>
      <c r="C1206" t="s">
        <v>856</v>
      </c>
      <c r="D1206">
        <v>24003</v>
      </c>
      <c r="E1206" t="s">
        <v>516</v>
      </c>
      <c r="F1206" t="s">
        <v>851</v>
      </c>
      <c r="G1206" t="s">
        <v>1915</v>
      </c>
      <c r="H1206">
        <v>2270005045</v>
      </c>
      <c r="I1206" t="s">
        <v>1916</v>
      </c>
      <c r="J1206" t="s">
        <v>1952</v>
      </c>
      <c r="K1206" t="s">
        <v>1953</v>
      </c>
      <c r="L1206" t="s">
        <v>1960</v>
      </c>
      <c r="M1206" s="114">
        <v>1.87474917012764E-5</v>
      </c>
      <c r="N1206" s="114">
        <v>1.7781881615519499E-4</v>
      </c>
      <c r="O1206" s="114">
        <v>9.5951012553996406E-5</v>
      </c>
    </row>
    <row r="1207" spans="1:15" hidden="1" outlineLevel="2" x14ac:dyDescent="0.25">
      <c r="A1207">
        <v>2023</v>
      </c>
      <c r="B1207">
        <v>7</v>
      </c>
      <c r="C1207" t="s">
        <v>856</v>
      </c>
      <c r="D1207">
        <v>24003</v>
      </c>
      <c r="E1207" t="s">
        <v>516</v>
      </c>
      <c r="F1207" t="s">
        <v>851</v>
      </c>
      <c r="G1207" t="s">
        <v>1915</v>
      </c>
      <c r="H1207">
        <v>2270005055</v>
      </c>
      <c r="I1207" t="s">
        <v>1916</v>
      </c>
      <c r="J1207" t="s">
        <v>1952</v>
      </c>
      <c r="K1207" t="s">
        <v>1953</v>
      </c>
      <c r="L1207" t="s">
        <v>1961</v>
      </c>
      <c r="M1207" s="114">
        <v>3.3590464553867598E-5</v>
      </c>
      <c r="N1207" s="114">
        <v>3.63460116204806E-4</v>
      </c>
      <c r="O1207" s="114">
        <v>1.7665543782641199E-4</v>
      </c>
    </row>
    <row r="1208" spans="1:15" hidden="1" outlineLevel="2" x14ac:dyDescent="0.25">
      <c r="A1208">
        <v>2023</v>
      </c>
      <c r="B1208">
        <v>7</v>
      </c>
      <c r="C1208" t="s">
        <v>856</v>
      </c>
      <c r="D1208">
        <v>24003</v>
      </c>
      <c r="E1208" t="s">
        <v>516</v>
      </c>
      <c r="F1208" t="s">
        <v>851</v>
      </c>
      <c r="G1208" t="s">
        <v>1915</v>
      </c>
      <c r="H1208">
        <v>2270005060</v>
      </c>
      <c r="I1208" t="s">
        <v>1916</v>
      </c>
      <c r="J1208" t="s">
        <v>1952</v>
      </c>
      <c r="K1208" t="s">
        <v>1953</v>
      </c>
      <c r="L1208" t="s">
        <v>1962</v>
      </c>
      <c r="M1208" s="114">
        <v>1.0648469032759099E-5</v>
      </c>
      <c r="N1208" s="114">
        <v>2.0400603170855899E-4</v>
      </c>
      <c r="O1208" s="114">
        <v>5.9219543800281799E-5</v>
      </c>
    </row>
    <row r="1209" spans="1:15" hidden="1" outlineLevel="2" x14ac:dyDescent="0.25">
      <c r="A1209">
        <v>2023</v>
      </c>
      <c r="B1209">
        <v>7</v>
      </c>
      <c r="C1209" t="s">
        <v>856</v>
      </c>
      <c r="D1209">
        <v>24003</v>
      </c>
      <c r="E1209" t="s">
        <v>516</v>
      </c>
      <c r="F1209" t="s">
        <v>851</v>
      </c>
      <c r="G1209" t="s">
        <v>1915</v>
      </c>
      <c r="H1209">
        <v>2270006005</v>
      </c>
      <c r="I1209" t="s">
        <v>1916</v>
      </c>
      <c r="J1209" t="s">
        <v>1963</v>
      </c>
      <c r="K1209" t="s">
        <v>1964</v>
      </c>
      <c r="L1209" t="s">
        <v>1274</v>
      </c>
      <c r="M1209" s="114">
        <v>6.51250858936692E-3</v>
      </c>
      <c r="N1209" s="114">
        <v>7.1419568732380895E-2</v>
      </c>
      <c r="O1209" s="114">
        <v>2.6659405324608101E-2</v>
      </c>
    </row>
    <row r="1210" spans="1:15" hidden="1" outlineLevel="2" x14ac:dyDescent="0.25">
      <c r="A1210">
        <v>2023</v>
      </c>
      <c r="B1210">
        <v>7</v>
      </c>
      <c r="C1210" t="s">
        <v>856</v>
      </c>
      <c r="D1210">
        <v>24003</v>
      </c>
      <c r="E1210" t="s">
        <v>516</v>
      </c>
      <c r="F1210" t="s">
        <v>851</v>
      </c>
      <c r="G1210" t="s">
        <v>1915</v>
      </c>
      <c r="H1210">
        <v>2270006010</v>
      </c>
      <c r="I1210" t="s">
        <v>1916</v>
      </c>
      <c r="J1210" t="s">
        <v>1963</v>
      </c>
      <c r="K1210" t="s">
        <v>1964</v>
      </c>
      <c r="L1210" t="s">
        <v>1965</v>
      </c>
      <c r="M1210" s="114">
        <v>1.5578860466121101E-3</v>
      </c>
      <c r="N1210" s="114">
        <v>1.68446360621601E-2</v>
      </c>
      <c r="O1210" s="114">
        <v>6.5070335986092704E-3</v>
      </c>
    </row>
    <row r="1211" spans="1:15" hidden="1" outlineLevel="2" x14ac:dyDescent="0.25">
      <c r="A1211">
        <v>2023</v>
      </c>
      <c r="B1211">
        <v>7</v>
      </c>
      <c r="C1211" t="s">
        <v>856</v>
      </c>
      <c r="D1211">
        <v>24003</v>
      </c>
      <c r="E1211" t="s">
        <v>516</v>
      </c>
      <c r="F1211" t="s">
        <v>851</v>
      </c>
      <c r="G1211" t="s">
        <v>1915</v>
      </c>
      <c r="H1211">
        <v>2270006015</v>
      </c>
      <c r="I1211" t="s">
        <v>1916</v>
      </c>
      <c r="J1211" t="s">
        <v>1963</v>
      </c>
      <c r="K1211" t="s">
        <v>1964</v>
      </c>
      <c r="L1211" t="s">
        <v>1966</v>
      </c>
      <c r="M1211" s="114">
        <v>1.33845552522871E-3</v>
      </c>
      <c r="N1211" s="114">
        <v>2.74506784044206E-2</v>
      </c>
      <c r="O1211" s="114">
        <v>7.9519256250932795E-3</v>
      </c>
    </row>
    <row r="1212" spans="1:15" hidden="1" outlineLevel="2" x14ac:dyDescent="0.25">
      <c r="A1212">
        <v>2023</v>
      </c>
      <c r="B1212">
        <v>7</v>
      </c>
      <c r="C1212" t="s">
        <v>856</v>
      </c>
      <c r="D1212">
        <v>24003</v>
      </c>
      <c r="E1212" t="s">
        <v>516</v>
      </c>
      <c r="F1212" t="s">
        <v>851</v>
      </c>
      <c r="G1212" t="s">
        <v>1915</v>
      </c>
      <c r="H1212">
        <v>2270006025</v>
      </c>
      <c r="I1212" t="s">
        <v>1916</v>
      </c>
      <c r="J1212" t="s">
        <v>1963</v>
      </c>
      <c r="K1212" t="s">
        <v>1964</v>
      </c>
      <c r="L1212" t="s">
        <v>1967</v>
      </c>
      <c r="M1212" s="114">
        <v>3.8841657406010199E-3</v>
      </c>
      <c r="N1212" s="114">
        <v>2.3327616974711401E-2</v>
      </c>
      <c r="O1212" s="114">
        <v>1.79611549247056E-2</v>
      </c>
    </row>
    <row r="1213" spans="1:15" hidden="1" outlineLevel="2" x14ac:dyDescent="0.25">
      <c r="A1213">
        <v>2023</v>
      </c>
      <c r="B1213">
        <v>7</v>
      </c>
      <c r="C1213" t="s">
        <v>856</v>
      </c>
      <c r="D1213">
        <v>24003</v>
      </c>
      <c r="E1213" t="s">
        <v>516</v>
      </c>
      <c r="F1213" t="s">
        <v>851</v>
      </c>
      <c r="G1213" t="s">
        <v>1915</v>
      </c>
      <c r="H1213">
        <v>2270006030</v>
      </c>
      <c r="I1213" t="s">
        <v>1916</v>
      </c>
      <c r="J1213" t="s">
        <v>1963</v>
      </c>
      <c r="K1213" t="s">
        <v>1964</v>
      </c>
      <c r="L1213" t="s">
        <v>1968</v>
      </c>
      <c r="M1213" s="114">
        <v>2.3981796800853799E-4</v>
      </c>
      <c r="N1213" s="114">
        <v>2.3712179681751899E-3</v>
      </c>
      <c r="O1213" s="114">
        <v>8.6428802751470401E-4</v>
      </c>
    </row>
    <row r="1214" spans="1:15" hidden="1" outlineLevel="2" x14ac:dyDescent="0.25">
      <c r="A1214">
        <v>2023</v>
      </c>
      <c r="B1214">
        <v>7</v>
      </c>
      <c r="C1214" t="s">
        <v>856</v>
      </c>
      <c r="D1214">
        <v>24003</v>
      </c>
      <c r="E1214" t="s">
        <v>516</v>
      </c>
      <c r="F1214" t="s">
        <v>851</v>
      </c>
      <c r="G1214" t="s">
        <v>1915</v>
      </c>
      <c r="H1214">
        <v>2270006035</v>
      </c>
      <c r="I1214" t="s">
        <v>1916</v>
      </c>
      <c r="J1214" t="s">
        <v>1963</v>
      </c>
      <c r="K1214" t="s">
        <v>1964</v>
      </c>
      <c r="L1214" t="s">
        <v>1969</v>
      </c>
      <c r="M1214" s="114">
        <v>6.9384044962816902E-5</v>
      </c>
      <c r="N1214" s="114">
        <v>1.29838145221584E-3</v>
      </c>
      <c r="O1214" s="114">
        <v>3.7498414894798798E-4</v>
      </c>
    </row>
    <row r="1215" spans="1:15" hidden="1" outlineLevel="2" x14ac:dyDescent="0.25">
      <c r="A1215">
        <v>2023</v>
      </c>
      <c r="B1215">
        <v>7</v>
      </c>
      <c r="C1215" t="s">
        <v>856</v>
      </c>
      <c r="D1215">
        <v>24003</v>
      </c>
      <c r="E1215" t="s">
        <v>516</v>
      </c>
      <c r="F1215" t="s">
        <v>851</v>
      </c>
      <c r="G1215" t="s">
        <v>1915</v>
      </c>
      <c r="H1215">
        <v>2270007015</v>
      </c>
      <c r="I1215" t="s">
        <v>1916</v>
      </c>
      <c r="J1215" t="s">
        <v>1970</v>
      </c>
      <c r="K1215" t="s">
        <v>697</v>
      </c>
      <c r="L1215" t="s">
        <v>1971</v>
      </c>
      <c r="M1215" s="114">
        <v>3.7954735489620402E-5</v>
      </c>
      <c r="N1215" s="114">
        <v>6.0052839398849799E-4</v>
      </c>
      <c r="O1215" s="114">
        <v>1.9908114336430999E-4</v>
      </c>
    </row>
    <row r="1216" spans="1:15" hidden="1" outlineLevel="2" x14ac:dyDescent="0.25">
      <c r="A1216">
        <v>2023</v>
      </c>
      <c r="B1216">
        <v>7</v>
      </c>
      <c r="C1216" t="s">
        <v>856</v>
      </c>
      <c r="D1216">
        <v>24003</v>
      </c>
      <c r="E1216" t="s">
        <v>516</v>
      </c>
      <c r="F1216" t="s">
        <v>851</v>
      </c>
      <c r="G1216" t="s">
        <v>1915</v>
      </c>
      <c r="H1216">
        <v>2282020005</v>
      </c>
      <c r="I1216" t="s">
        <v>698</v>
      </c>
      <c r="J1216" t="s">
        <v>1972</v>
      </c>
      <c r="K1216" t="s">
        <v>1972</v>
      </c>
      <c r="L1216" t="s">
        <v>1973</v>
      </c>
      <c r="M1216" s="114">
        <v>1.3951348782029501E-2</v>
      </c>
      <c r="N1216" s="114">
        <v>0.22311965003609699</v>
      </c>
      <c r="O1216" s="114">
        <v>5.0560710020363303E-2</v>
      </c>
    </row>
    <row r="1217" spans="1:15" hidden="1" outlineLevel="2" x14ac:dyDescent="0.25">
      <c r="A1217">
        <v>2023</v>
      </c>
      <c r="B1217">
        <v>7</v>
      </c>
      <c r="C1217" t="s">
        <v>856</v>
      </c>
      <c r="D1217">
        <v>24003</v>
      </c>
      <c r="E1217" t="s">
        <v>516</v>
      </c>
      <c r="F1217" t="s">
        <v>851</v>
      </c>
      <c r="G1217" t="s">
        <v>1915</v>
      </c>
      <c r="H1217">
        <v>2282020010</v>
      </c>
      <c r="I1217" t="s">
        <v>698</v>
      </c>
      <c r="J1217" t="s">
        <v>1972</v>
      </c>
      <c r="K1217" t="s">
        <v>1972</v>
      </c>
      <c r="L1217" t="s">
        <v>1974</v>
      </c>
      <c r="M1217" s="114">
        <v>8.6067479884377503E-5</v>
      </c>
      <c r="N1217" s="114">
        <v>4.6556246525142298E-4</v>
      </c>
      <c r="O1217" s="114">
        <v>2.7874598163180102E-4</v>
      </c>
    </row>
    <row r="1218" spans="1:15" hidden="1" outlineLevel="2" x14ac:dyDescent="0.25">
      <c r="A1218">
        <v>2023</v>
      </c>
      <c r="B1218">
        <v>7</v>
      </c>
      <c r="C1218" t="s">
        <v>856</v>
      </c>
      <c r="D1218">
        <v>24003</v>
      </c>
      <c r="E1218" t="s">
        <v>516</v>
      </c>
      <c r="F1218" t="s">
        <v>851</v>
      </c>
      <c r="G1218" t="s">
        <v>1915</v>
      </c>
      <c r="H1218">
        <v>2285002015</v>
      </c>
      <c r="I1218" t="s">
        <v>1975</v>
      </c>
      <c r="J1218" t="s">
        <v>1976</v>
      </c>
      <c r="K1218" t="s">
        <v>1976</v>
      </c>
      <c r="L1218" t="s">
        <v>1976</v>
      </c>
      <c r="M1218" s="114">
        <v>2.72558465951533E-4</v>
      </c>
      <c r="N1218" s="114">
        <v>1.82422566285823E-3</v>
      </c>
      <c r="O1218" s="114">
        <v>1.1093885550508299E-3</v>
      </c>
    </row>
    <row r="1219" spans="1:15" hidden="1" outlineLevel="2" x14ac:dyDescent="0.25">
      <c r="A1219">
        <v>2023</v>
      </c>
      <c r="B1219">
        <v>7</v>
      </c>
      <c r="C1219" t="s">
        <v>856</v>
      </c>
      <c r="D1219">
        <v>24003</v>
      </c>
      <c r="E1219" t="s">
        <v>516</v>
      </c>
      <c r="F1219" t="s">
        <v>851</v>
      </c>
      <c r="G1219" t="s">
        <v>1977</v>
      </c>
      <c r="H1219">
        <v>2260001010</v>
      </c>
      <c r="I1219" t="s">
        <v>1978</v>
      </c>
      <c r="J1219" t="s">
        <v>1917</v>
      </c>
      <c r="K1219" t="s">
        <v>695</v>
      </c>
      <c r="L1219" t="s">
        <v>1979</v>
      </c>
      <c r="M1219" s="114">
        <v>0.23207502617151499</v>
      </c>
      <c r="N1219" s="114">
        <v>3.0734767206013198E-3</v>
      </c>
      <c r="O1219" s="114">
        <v>0.26213139295577997</v>
      </c>
    </row>
    <row r="1220" spans="1:15" hidden="1" outlineLevel="2" x14ac:dyDescent="0.25">
      <c r="A1220">
        <v>2023</v>
      </c>
      <c r="B1220">
        <v>7</v>
      </c>
      <c r="C1220" t="s">
        <v>856</v>
      </c>
      <c r="D1220">
        <v>24003</v>
      </c>
      <c r="E1220" t="s">
        <v>516</v>
      </c>
      <c r="F1220" t="s">
        <v>851</v>
      </c>
      <c r="G1220" t="s">
        <v>1977</v>
      </c>
      <c r="H1220">
        <v>2260001030</v>
      </c>
      <c r="I1220" t="s">
        <v>1978</v>
      </c>
      <c r="J1220" t="s">
        <v>1917</v>
      </c>
      <c r="K1220" t="s">
        <v>695</v>
      </c>
      <c r="L1220" t="s">
        <v>1980</v>
      </c>
      <c r="M1220" s="114">
        <v>2.4815408389258699E-2</v>
      </c>
      <c r="N1220" s="114">
        <v>1.59566471120343E-3</v>
      </c>
      <c r="O1220" s="114">
        <v>0.13896092027425799</v>
      </c>
    </row>
    <row r="1221" spans="1:15" hidden="1" outlineLevel="2" x14ac:dyDescent="0.25">
      <c r="A1221">
        <v>2023</v>
      </c>
      <c r="B1221">
        <v>7</v>
      </c>
      <c r="C1221" t="s">
        <v>856</v>
      </c>
      <c r="D1221">
        <v>24003</v>
      </c>
      <c r="E1221" t="s">
        <v>516</v>
      </c>
      <c r="F1221" t="s">
        <v>851</v>
      </c>
      <c r="G1221" t="s">
        <v>1977</v>
      </c>
      <c r="H1221">
        <v>2260001060</v>
      </c>
      <c r="I1221" t="s">
        <v>1978</v>
      </c>
      <c r="J1221" t="s">
        <v>1917</v>
      </c>
      <c r="K1221" t="s">
        <v>695</v>
      </c>
      <c r="L1221" t="s">
        <v>1918</v>
      </c>
      <c r="M1221" s="114">
        <v>7.82695240013709E-3</v>
      </c>
      <c r="N1221" s="114">
        <v>2.1431304048746798E-3</v>
      </c>
      <c r="O1221" s="114">
        <v>0.26620811223983798</v>
      </c>
    </row>
    <row r="1222" spans="1:15" hidden="1" outlineLevel="2" x14ac:dyDescent="0.25">
      <c r="A1222">
        <v>2023</v>
      </c>
      <c r="B1222">
        <v>7</v>
      </c>
      <c r="C1222" t="s">
        <v>856</v>
      </c>
      <c r="D1222">
        <v>24003</v>
      </c>
      <c r="E1222" t="s">
        <v>516</v>
      </c>
      <c r="F1222" t="s">
        <v>851</v>
      </c>
      <c r="G1222" t="s">
        <v>1977</v>
      </c>
      <c r="H1222">
        <v>2260002006</v>
      </c>
      <c r="I1222" t="s">
        <v>1978</v>
      </c>
      <c r="J1222" t="s">
        <v>1919</v>
      </c>
      <c r="K1222" t="s">
        <v>1920</v>
      </c>
      <c r="L1222" t="s">
        <v>1922</v>
      </c>
      <c r="M1222" s="114">
        <v>1.4484382936188899E-2</v>
      </c>
      <c r="N1222" s="114">
        <v>3.6215979343978699E-4</v>
      </c>
      <c r="O1222" s="114">
        <v>6.0210607014596497E-2</v>
      </c>
    </row>
    <row r="1223" spans="1:15" hidden="1" outlineLevel="2" x14ac:dyDescent="0.25">
      <c r="A1223">
        <v>2023</v>
      </c>
      <c r="B1223">
        <v>7</v>
      </c>
      <c r="C1223" t="s">
        <v>856</v>
      </c>
      <c r="D1223">
        <v>24003</v>
      </c>
      <c r="E1223" t="s">
        <v>516</v>
      </c>
      <c r="F1223" t="s">
        <v>851</v>
      </c>
      <c r="G1223" t="s">
        <v>1977</v>
      </c>
      <c r="H1223">
        <v>2260002009</v>
      </c>
      <c r="I1223" t="s">
        <v>1978</v>
      </c>
      <c r="J1223" t="s">
        <v>1919</v>
      </c>
      <c r="K1223" t="s">
        <v>1920</v>
      </c>
      <c r="L1223" t="s">
        <v>1923</v>
      </c>
      <c r="M1223" s="114">
        <v>5.0624735224857897E-4</v>
      </c>
      <c r="N1223" s="114">
        <v>2.4190331259887898E-5</v>
      </c>
      <c r="O1223" s="114">
        <v>2.2593438625335702E-3</v>
      </c>
    </row>
    <row r="1224" spans="1:15" hidden="1" outlineLevel="2" x14ac:dyDescent="0.25">
      <c r="A1224">
        <v>2023</v>
      </c>
      <c r="B1224">
        <v>7</v>
      </c>
      <c r="C1224" t="s">
        <v>856</v>
      </c>
      <c r="D1224">
        <v>24003</v>
      </c>
      <c r="E1224" t="s">
        <v>516</v>
      </c>
      <c r="F1224" t="s">
        <v>851</v>
      </c>
      <c r="G1224" t="s">
        <v>1977</v>
      </c>
      <c r="H1224">
        <v>2260002021</v>
      </c>
      <c r="I1224" t="s">
        <v>1978</v>
      </c>
      <c r="J1224" t="s">
        <v>1919</v>
      </c>
      <c r="K1224" t="s">
        <v>1920</v>
      </c>
      <c r="L1224" t="s">
        <v>1926</v>
      </c>
      <c r="M1224" s="114">
        <v>6.0369383113823005E-4</v>
      </c>
      <c r="N1224" s="114">
        <v>2.8968335755053E-5</v>
      </c>
      <c r="O1224" s="114">
        <v>2.7261765208095299E-3</v>
      </c>
    </row>
    <row r="1225" spans="1:15" hidden="1" outlineLevel="2" x14ac:dyDescent="0.25">
      <c r="A1225">
        <v>2023</v>
      </c>
      <c r="B1225">
        <v>7</v>
      </c>
      <c r="C1225" t="s">
        <v>856</v>
      </c>
      <c r="D1225">
        <v>24003</v>
      </c>
      <c r="E1225" t="s">
        <v>516</v>
      </c>
      <c r="F1225" t="s">
        <v>851</v>
      </c>
      <c r="G1225" t="s">
        <v>1977</v>
      </c>
      <c r="H1225">
        <v>2260002027</v>
      </c>
      <c r="I1225" t="s">
        <v>1978</v>
      </c>
      <c r="J1225" t="s">
        <v>1919</v>
      </c>
      <c r="K1225" t="s">
        <v>1920</v>
      </c>
      <c r="L1225" t="s">
        <v>1928</v>
      </c>
      <c r="M1225" s="114">
        <v>4.9747531088162297E-6</v>
      </c>
      <c r="N1225" s="114">
        <v>2.0267386702243999E-7</v>
      </c>
      <c r="O1225" s="114">
        <v>1.97880972336861E-5</v>
      </c>
    </row>
    <row r="1226" spans="1:15" hidden="1" outlineLevel="2" x14ac:dyDescent="0.25">
      <c r="A1226">
        <v>2023</v>
      </c>
      <c r="B1226">
        <v>7</v>
      </c>
      <c r="C1226" t="s">
        <v>856</v>
      </c>
      <c r="D1226">
        <v>24003</v>
      </c>
      <c r="E1226" t="s">
        <v>516</v>
      </c>
      <c r="F1226" t="s">
        <v>851</v>
      </c>
      <c r="G1226" t="s">
        <v>1977</v>
      </c>
      <c r="H1226">
        <v>2260002039</v>
      </c>
      <c r="I1226" t="s">
        <v>1978</v>
      </c>
      <c r="J1226" t="s">
        <v>1919</v>
      </c>
      <c r="K1226" t="s">
        <v>1920</v>
      </c>
      <c r="L1226" t="s">
        <v>1932</v>
      </c>
      <c r="M1226" s="114">
        <v>3.69344353864847E-2</v>
      </c>
      <c r="N1226" s="114">
        <v>9.5191584841813903E-4</v>
      </c>
      <c r="O1226" s="114">
        <v>0.15698162838816601</v>
      </c>
    </row>
    <row r="1227" spans="1:15" hidden="1" outlineLevel="2" x14ac:dyDescent="0.25">
      <c r="A1227">
        <v>2023</v>
      </c>
      <c r="B1227">
        <v>7</v>
      </c>
      <c r="C1227" t="s">
        <v>856</v>
      </c>
      <c r="D1227">
        <v>24003</v>
      </c>
      <c r="E1227" t="s">
        <v>516</v>
      </c>
      <c r="F1227" t="s">
        <v>851</v>
      </c>
      <c r="G1227" t="s">
        <v>1977</v>
      </c>
      <c r="H1227">
        <v>2260002054</v>
      </c>
      <c r="I1227" t="s">
        <v>1978</v>
      </c>
      <c r="J1227" t="s">
        <v>1919</v>
      </c>
      <c r="K1227" t="s">
        <v>1920</v>
      </c>
      <c r="L1227" t="s">
        <v>1935</v>
      </c>
      <c r="M1227" s="114">
        <v>1.2287107078812201E-4</v>
      </c>
      <c r="N1227" s="114">
        <v>5.7119448229059302E-6</v>
      </c>
      <c r="O1227" s="114">
        <v>5.5768746096873699E-4</v>
      </c>
    </row>
    <row r="1228" spans="1:15" hidden="1" outlineLevel="2" x14ac:dyDescent="0.25">
      <c r="A1228">
        <v>2023</v>
      </c>
      <c r="B1228">
        <v>7</v>
      </c>
      <c r="C1228" t="s">
        <v>856</v>
      </c>
      <c r="D1228">
        <v>24003</v>
      </c>
      <c r="E1228" t="s">
        <v>516</v>
      </c>
      <c r="F1228" t="s">
        <v>851</v>
      </c>
      <c r="G1228" t="s">
        <v>1977</v>
      </c>
      <c r="H1228">
        <v>2260003030</v>
      </c>
      <c r="I1228" t="s">
        <v>1978</v>
      </c>
      <c r="J1228" t="s">
        <v>1941</v>
      </c>
      <c r="K1228" t="s">
        <v>696</v>
      </c>
      <c r="L1228" t="s">
        <v>1273</v>
      </c>
      <c r="M1228" s="114">
        <v>4.8668316662059402E-4</v>
      </c>
      <c r="N1228" s="114">
        <v>2.0764295186381801E-5</v>
      </c>
      <c r="O1228" s="114">
        <v>2.0273295231163502E-3</v>
      </c>
    </row>
    <row r="1229" spans="1:15" hidden="1" outlineLevel="2" x14ac:dyDescent="0.25">
      <c r="A1229">
        <v>2023</v>
      </c>
      <c r="B1229">
        <v>7</v>
      </c>
      <c r="C1229" t="s">
        <v>856</v>
      </c>
      <c r="D1229">
        <v>24003</v>
      </c>
      <c r="E1229" t="s">
        <v>516</v>
      </c>
      <c r="F1229" t="s">
        <v>851</v>
      </c>
      <c r="G1229" t="s">
        <v>1977</v>
      </c>
      <c r="H1229">
        <v>2260003040</v>
      </c>
      <c r="I1229" t="s">
        <v>1978</v>
      </c>
      <c r="J1229" t="s">
        <v>1941</v>
      </c>
      <c r="K1229" t="s">
        <v>696</v>
      </c>
      <c r="L1229" t="s">
        <v>1276</v>
      </c>
      <c r="M1229" s="114">
        <v>3.5910536655525703E-5</v>
      </c>
      <c r="N1229" s="114">
        <v>1.5889117150891301E-6</v>
      </c>
      <c r="O1229" s="114">
        <v>1.5513376092712901E-4</v>
      </c>
    </row>
    <row r="1230" spans="1:15" hidden="1" outlineLevel="2" x14ac:dyDescent="0.25">
      <c r="A1230">
        <v>2023</v>
      </c>
      <c r="B1230">
        <v>7</v>
      </c>
      <c r="C1230" t="s">
        <v>856</v>
      </c>
      <c r="D1230">
        <v>24003</v>
      </c>
      <c r="E1230" t="s">
        <v>516</v>
      </c>
      <c r="F1230" t="s">
        <v>851</v>
      </c>
      <c r="G1230" t="s">
        <v>1977</v>
      </c>
      <c r="H1230">
        <v>2260004015</v>
      </c>
      <c r="I1230" t="s">
        <v>1978</v>
      </c>
      <c r="J1230" t="s">
        <v>1943</v>
      </c>
      <c r="K1230" t="s">
        <v>1944</v>
      </c>
      <c r="L1230" t="s">
        <v>1981</v>
      </c>
      <c r="M1230" s="114">
        <v>3.9296134846154001E-3</v>
      </c>
      <c r="N1230" s="114">
        <v>1.73285887285601E-4</v>
      </c>
      <c r="O1230" s="114">
        <v>1.4969961252063501E-2</v>
      </c>
    </row>
    <row r="1231" spans="1:15" hidden="1" outlineLevel="2" x14ac:dyDescent="0.25">
      <c r="A1231">
        <v>2023</v>
      </c>
      <c r="B1231">
        <v>7</v>
      </c>
      <c r="C1231" t="s">
        <v>856</v>
      </c>
      <c r="D1231">
        <v>24003</v>
      </c>
      <c r="E1231" t="s">
        <v>516</v>
      </c>
      <c r="F1231" t="s">
        <v>851</v>
      </c>
      <c r="G1231" t="s">
        <v>1977</v>
      </c>
      <c r="H1231">
        <v>2260004016</v>
      </c>
      <c r="I1231" t="s">
        <v>1978</v>
      </c>
      <c r="J1231" t="s">
        <v>1943</v>
      </c>
      <c r="K1231" t="s">
        <v>1944</v>
      </c>
      <c r="L1231" t="s">
        <v>1982</v>
      </c>
      <c r="M1231" s="114">
        <v>3.4438061418200001E-2</v>
      </c>
      <c r="N1231" s="114">
        <v>1.63430886459537E-3</v>
      </c>
      <c r="O1231" s="114">
        <v>0.14276421070098899</v>
      </c>
    </row>
    <row r="1232" spans="1:15" hidden="1" outlineLevel="2" x14ac:dyDescent="0.25">
      <c r="A1232">
        <v>2023</v>
      </c>
      <c r="B1232">
        <v>7</v>
      </c>
      <c r="C1232" t="s">
        <v>856</v>
      </c>
      <c r="D1232">
        <v>24003</v>
      </c>
      <c r="E1232" t="s">
        <v>516</v>
      </c>
      <c r="F1232" t="s">
        <v>851</v>
      </c>
      <c r="G1232" t="s">
        <v>1977</v>
      </c>
      <c r="H1232">
        <v>2260004020</v>
      </c>
      <c r="I1232" t="s">
        <v>1978</v>
      </c>
      <c r="J1232" t="s">
        <v>1943</v>
      </c>
      <c r="K1232" t="s">
        <v>1944</v>
      </c>
      <c r="L1232" t="s">
        <v>1983</v>
      </c>
      <c r="M1232" s="114">
        <v>4.8700440092943602E-2</v>
      </c>
      <c r="N1232" s="114">
        <v>1.4479863457381699E-3</v>
      </c>
      <c r="O1232" s="114">
        <v>0.12964229285716999</v>
      </c>
    </row>
    <row r="1233" spans="1:15" hidden="1" outlineLevel="2" x14ac:dyDescent="0.25">
      <c r="A1233">
        <v>2023</v>
      </c>
      <c r="B1233">
        <v>7</v>
      </c>
      <c r="C1233" t="s">
        <v>856</v>
      </c>
      <c r="D1233">
        <v>24003</v>
      </c>
      <c r="E1233" t="s">
        <v>516</v>
      </c>
      <c r="F1233" t="s">
        <v>851</v>
      </c>
      <c r="G1233" t="s">
        <v>1977</v>
      </c>
      <c r="H1233">
        <v>2260004021</v>
      </c>
      <c r="I1233" t="s">
        <v>1978</v>
      </c>
      <c r="J1233" t="s">
        <v>1943</v>
      </c>
      <c r="K1233" t="s">
        <v>1944</v>
      </c>
      <c r="L1233" t="s">
        <v>1984</v>
      </c>
      <c r="M1233" s="114">
        <v>0.43959727748733701</v>
      </c>
      <c r="N1233" s="114">
        <v>9.8159932531416399E-3</v>
      </c>
      <c r="O1233" s="114">
        <v>1.5641062259674099</v>
      </c>
    </row>
    <row r="1234" spans="1:15" hidden="1" outlineLevel="2" x14ac:dyDescent="0.25">
      <c r="A1234">
        <v>2023</v>
      </c>
      <c r="B1234">
        <v>7</v>
      </c>
      <c r="C1234" t="s">
        <v>856</v>
      </c>
      <c r="D1234">
        <v>24003</v>
      </c>
      <c r="E1234" t="s">
        <v>516</v>
      </c>
      <c r="F1234" t="s">
        <v>851</v>
      </c>
      <c r="G1234" t="s">
        <v>1977</v>
      </c>
      <c r="H1234">
        <v>2260004025</v>
      </c>
      <c r="I1234" t="s">
        <v>1978</v>
      </c>
      <c r="J1234" t="s">
        <v>1943</v>
      </c>
      <c r="K1234" t="s">
        <v>1944</v>
      </c>
      <c r="L1234" t="s">
        <v>1985</v>
      </c>
      <c r="M1234" s="114">
        <v>7.9062401237024502E-2</v>
      </c>
      <c r="N1234" s="114">
        <v>3.2430848805233801E-3</v>
      </c>
      <c r="O1234" s="114">
        <v>0.26553778350353202</v>
      </c>
    </row>
    <row r="1235" spans="1:15" hidden="1" outlineLevel="2" x14ac:dyDescent="0.25">
      <c r="A1235">
        <v>2023</v>
      </c>
      <c r="B1235">
        <v>7</v>
      </c>
      <c r="C1235" t="s">
        <v>856</v>
      </c>
      <c r="D1235">
        <v>24003</v>
      </c>
      <c r="E1235" t="s">
        <v>516</v>
      </c>
      <c r="F1235" t="s">
        <v>851</v>
      </c>
      <c r="G1235" t="s">
        <v>1977</v>
      </c>
      <c r="H1235">
        <v>2260004026</v>
      </c>
      <c r="I1235" t="s">
        <v>1978</v>
      </c>
      <c r="J1235" t="s">
        <v>1943</v>
      </c>
      <c r="K1235" t="s">
        <v>1944</v>
      </c>
      <c r="L1235" t="s">
        <v>1986</v>
      </c>
      <c r="M1235" s="114">
        <v>0.350833464437528</v>
      </c>
      <c r="N1235" s="114">
        <v>1.3766356278210899E-2</v>
      </c>
      <c r="O1235" s="114">
        <v>1.3662301301956199</v>
      </c>
    </row>
    <row r="1236" spans="1:15" hidden="1" outlineLevel="2" x14ac:dyDescent="0.25">
      <c r="A1236">
        <v>2023</v>
      </c>
      <c r="B1236">
        <v>7</v>
      </c>
      <c r="C1236" t="s">
        <v>856</v>
      </c>
      <c r="D1236">
        <v>24003</v>
      </c>
      <c r="E1236" t="s">
        <v>516</v>
      </c>
      <c r="F1236" t="s">
        <v>851</v>
      </c>
      <c r="G1236" t="s">
        <v>1977</v>
      </c>
      <c r="H1236">
        <v>2260004030</v>
      </c>
      <c r="I1236" t="s">
        <v>1978</v>
      </c>
      <c r="J1236" t="s">
        <v>1943</v>
      </c>
      <c r="K1236" t="s">
        <v>1944</v>
      </c>
      <c r="L1236" t="s">
        <v>1987</v>
      </c>
      <c r="M1236" s="114">
        <v>4.7752881037013098E-2</v>
      </c>
      <c r="N1236" s="114">
        <v>2.0731172990053901E-3</v>
      </c>
      <c r="O1236" s="114">
        <v>0.181273013353348</v>
      </c>
    </row>
    <row r="1237" spans="1:15" hidden="1" outlineLevel="2" x14ac:dyDescent="0.25">
      <c r="A1237">
        <v>2023</v>
      </c>
      <c r="B1237">
        <v>7</v>
      </c>
      <c r="C1237" t="s">
        <v>856</v>
      </c>
      <c r="D1237">
        <v>24003</v>
      </c>
      <c r="E1237" t="s">
        <v>516</v>
      </c>
      <c r="F1237" t="s">
        <v>851</v>
      </c>
      <c r="G1237" t="s">
        <v>1977</v>
      </c>
      <c r="H1237">
        <v>2260004031</v>
      </c>
      <c r="I1237" t="s">
        <v>1978</v>
      </c>
      <c r="J1237" t="s">
        <v>1943</v>
      </c>
      <c r="K1237" t="s">
        <v>1944</v>
      </c>
      <c r="L1237" t="s">
        <v>1945</v>
      </c>
      <c r="M1237" s="114">
        <v>0.35063480328972202</v>
      </c>
      <c r="N1237" s="114">
        <v>1.27625071909279E-2</v>
      </c>
      <c r="O1237" s="114">
        <v>1.52239090204239</v>
      </c>
    </row>
    <row r="1238" spans="1:15" hidden="1" outlineLevel="2" x14ac:dyDescent="0.25">
      <c r="A1238">
        <v>2023</v>
      </c>
      <c r="B1238">
        <v>7</v>
      </c>
      <c r="C1238" t="s">
        <v>856</v>
      </c>
      <c r="D1238">
        <v>24003</v>
      </c>
      <c r="E1238" t="s">
        <v>516</v>
      </c>
      <c r="F1238" t="s">
        <v>851</v>
      </c>
      <c r="G1238" t="s">
        <v>1977</v>
      </c>
      <c r="H1238">
        <v>2260004035</v>
      </c>
      <c r="I1238" t="s">
        <v>1978</v>
      </c>
      <c r="J1238" t="s">
        <v>1943</v>
      </c>
      <c r="K1238" t="s">
        <v>1944</v>
      </c>
      <c r="L1238" t="s">
        <v>1988</v>
      </c>
      <c r="M1238" s="114">
        <v>2.6001144069596198E-3</v>
      </c>
      <c r="N1238" s="114">
        <v>0</v>
      </c>
      <c r="O1238" s="114">
        <v>0</v>
      </c>
    </row>
    <row r="1239" spans="1:15" hidden="1" outlineLevel="2" x14ac:dyDescent="0.25">
      <c r="A1239">
        <v>2023</v>
      </c>
      <c r="B1239">
        <v>7</v>
      </c>
      <c r="C1239" t="s">
        <v>856</v>
      </c>
      <c r="D1239">
        <v>24003</v>
      </c>
      <c r="E1239" t="s">
        <v>516</v>
      </c>
      <c r="F1239" t="s">
        <v>851</v>
      </c>
      <c r="G1239" t="s">
        <v>1977</v>
      </c>
      <c r="H1239">
        <v>2260004036</v>
      </c>
      <c r="I1239" t="s">
        <v>1978</v>
      </c>
      <c r="J1239" t="s">
        <v>1943</v>
      </c>
      <c r="K1239" t="s">
        <v>1944</v>
      </c>
      <c r="L1239" t="s">
        <v>1946</v>
      </c>
      <c r="M1239" s="114">
        <v>7.4560380380717095E-4</v>
      </c>
      <c r="N1239" s="114">
        <v>0</v>
      </c>
      <c r="O1239" s="114">
        <v>0</v>
      </c>
    </row>
    <row r="1240" spans="1:15" hidden="1" outlineLevel="2" x14ac:dyDescent="0.25">
      <c r="A1240">
        <v>2023</v>
      </c>
      <c r="B1240">
        <v>7</v>
      </c>
      <c r="C1240" t="s">
        <v>856</v>
      </c>
      <c r="D1240">
        <v>24003</v>
      </c>
      <c r="E1240" t="s">
        <v>516</v>
      </c>
      <c r="F1240" t="s">
        <v>851</v>
      </c>
      <c r="G1240" t="s">
        <v>1977</v>
      </c>
      <c r="H1240">
        <v>2260004071</v>
      </c>
      <c r="I1240" t="s">
        <v>1978</v>
      </c>
      <c r="J1240" t="s">
        <v>1943</v>
      </c>
      <c r="K1240" t="s">
        <v>1944</v>
      </c>
      <c r="L1240" t="s">
        <v>1950</v>
      </c>
      <c r="M1240" s="114">
        <v>1.3057937756499901E-4</v>
      </c>
      <c r="N1240" s="114">
        <v>6.87104670760164E-6</v>
      </c>
      <c r="O1240" s="114">
        <v>6.3002841488923899E-4</v>
      </c>
    </row>
    <row r="1241" spans="1:15" hidden="1" outlineLevel="2" x14ac:dyDescent="0.25">
      <c r="A1241">
        <v>2023</v>
      </c>
      <c r="B1241">
        <v>7</v>
      </c>
      <c r="C1241" t="s">
        <v>856</v>
      </c>
      <c r="D1241">
        <v>24003</v>
      </c>
      <c r="E1241" t="s">
        <v>516</v>
      </c>
      <c r="F1241" t="s">
        <v>851</v>
      </c>
      <c r="G1241" t="s">
        <v>1977</v>
      </c>
      <c r="H1241">
        <v>2260005035</v>
      </c>
      <c r="I1241" t="s">
        <v>1978</v>
      </c>
      <c r="J1241" t="s">
        <v>1952</v>
      </c>
      <c r="K1241" t="s">
        <v>1953</v>
      </c>
      <c r="L1241" t="s">
        <v>1958</v>
      </c>
      <c r="M1241" s="114">
        <v>2.4278966222368601E-5</v>
      </c>
      <c r="N1241" s="114">
        <v>1.2659025401262599E-6</v>
      </c>
      <c r="O1241" s="114">
        <v>1.0070922144223001E-4</v>
      </c>
    </row>
    <row r="1242" spans="1:15" hidden="1" outlineLevel="2" x14ac:dyDescent="0.25">
      <c r="A1242">
        <v>2023</v>
      </c>
      <c r="B1242">
        <v>7</v>
      </c>
      <c r="C1242" t="s">
        <v>856</v>
      </c>
      <c r="D1242">
        <v>24003</v>
      </c>
      <c r="E1242" t="s">
        <v>516</v>
      </c>
      <c r="F1242" t="s">
        <v>851</v>
      </c>
      <c r="G1242" t="s">
        <v>1977</v>
      </c>
      <c r="H1242">
        <v>2260006005</v>
      </c>
      <c r="I1242" t="s">
        <v>1978</v>
      </c>
      <c r="J1242" t="s">
        <v>1963</v>
      </c>
      <c r="K1242" t="s">
        <v>1964</v>
      </c>
      <c r="L1242" t="s">
        <v>1274</v>
      </c>
      <c r="M1242" s="114">
        <v>4.9697564614916701E-3</v>
      </c>
      <c r="N1242" s="114">
        <v>1.89835747733014E-4</v>
      </c>
      <c r="O1242" s="114">
        <v>1.7454349668696498E-2</v>
      </c>
    </row>
    <row r="1243" spans="1:15" hidden="1" outlineLevel="2" x14ac:dyDescent="0.25">
      <c r="A1243">
        <v>2023</v>
      </c>
      <c r="B1243">
        <v>7</v>
      </c>
      <c r="C1243" t="s">
        <v>856</v>
      </c>
      <c r="D1243">
        <v>24003</v>
      </c>
      <c r="E1243" t="s">
        <v>516</v>
      </c>
      <c r="F1243" t="s">
        <v>851</v>
      </c>
      <c r="G1243" t="s">
        <v>1977</v>
      </c>
      <c r="H1243">
        <v>2260006010</v>
      </c>
      <c r="I1243" t="s">
        <v>1978</v>
      </c>
      <c r="J1243" t="s">
        <v>1963</v>
      </c>
      <c r="K1243" t="s">
        <v>1964</v>
      </c>
      <c r="L1243" t="s">
        <v>1965</v>
      </c>
      <c r="M1243" s="114">
        <v>3.4835886920063799E-2</v>
      </c>
      <c r="N1243" s="114">
        <v>1.29330548224971E-3</v>
      </c>
      <c r="O1243" s="114">
        <v>0.11293836869299401</v>
      </c>
    </row>
    <row r="1244" spans="1:15" hidden="1" outlineLevel="2" x14ac:dyDescent="0.25">
      <c r="A1244">
        <v>2023</v>
      </c>
      <c r="B1244">
        <v>7</v>
      </c>
      <c r="C1244" t="s">
        <v>856</v>
      </c>
      <c r="D1244">
        <v>24003</v>
      </c>
      <c r="E1244" t="s">
        <v>516</v>
      </c>
      <c r="F1244" t="s">
        <v>851</v>
      </c>
      <c r="G1244" t="s">
        <v>1977</v>
      </c>
      <c r="H1244">
        <v>2260006015</v>
      </c>
      <c r="I1244" t="s">
        <v>1978</v>
      </c>
      <c r="J1244" t="s">
        <v>1963</v>
      </c>
      <c r="K1244" t="s">
        <v>1964</v>
      </c>
      <c r="L1244" t="s">
        <v>1966</v>
      </c>
      <c r="M1244" s="114">
        <v>1.17763029971185E-5</v>
      </c>
      <c r="N1244" s="114">
        <v>4.4447988045703802E-7</v>
      </c>
      <c r="O1244" s="114">
        <v>4.33968416473363E-5</v>
      </c>
    </row>
    <row r="1245" spans="1:15" hidden="1" outlineLevel="2" x14ac:dyDescent="0.25">
      <c r="A1245">
        <v>2023</v>
      </c>
      <c r="B1245">
        <v>7</v>
      </c>
      <c r="C1245" t="s">
        <v>856</v>
      </c>
      <c r="D1245">
        <v>24003</v>
      </c>
      <c r="E1245" t="s">
        <v>516</v>
      </c>
      <c r="F1245" t="s">
        <v>851</v>
      </c>
      <c r="G1245" t="s">
        <v>1977</v>
      </c>
      <c r="H1245">
        <v>2260006035</v>
      </c>
      <c r="I1245" t="s">
        <v>1978</v>
      </c>
      <c r="J1245" t="s">
        <v>1963</v>
      </c>
      <c r="K1245" t="s">
        <v>1964</v>
      </c>
      <c r="L1245" t="s">
        <v>1969</v>
      </c>
      <c r="M1245" s="114">
        <v>2.14959573590079E-4</v>
      </c>
      <c r="N1245" s="114">
        <v>7.7531354918391992E-6</v>
      </c>
      <c r="O1245" s="114">
        <v>7.5697900319937595E-4</v>
      </c>
    </row>
    <row r="1246" spans="1:15" hidden="1" outlineLevel="2" x14ac:dyDescent="0.25">
      <c r="A1246">
        <v>2023</v>
      </c>
      <c r="B1246">
        <v>7</v>
      </c>
      <c r="C1246" t="s">
        <v>856</v>
      </c>
      <c r="D1246">
        <v>24003</v>
      </c>
      <c r="E1246" t="s">
        <v>516</v>
      </c>
      <c r="F1246" t="s">
        <v>851</v>
      </c>
      <c r="G1246" t="s">
        <v>1977</v>
      </c>
      <c r="H1246">
        <v>2260007005</v>
      </c>
      <c r="I1246" t="s">
        <v>1978</v>
      </c>
      <c r="J1246" t="s">
        <v>1970</v>
      </c>
      <c r="K1246" t="s">
        <v>697</v>
      </c>
      <c r="L1246" t="s">
        <v>1989</v>
      </c>
      <c r="M1246" s="114">
        <v>2.4627479316023898E-3</v>
      </c>
      <c r="N1246" s="114">
        <v>5.5045508815965102E-5</v>
      </c>
      <c r="O1246" s="114">
        <v>9.5816504908725602E-3</v>
      </c>
    </row>
    <row r="1247" spans="1:15" hidden="1" outlineLevel="2" x14ac:dyDescent="0.25">
      <c r="A1247">
        <v>2023</v>
      </c>
      <c r="B1247">
        <v>7</v>
      </c>
      <c r="C1247" t="s">
        <v>856</v>
      </c>
      <c r="D1247">
        <v>24003</v>
      </c>
      <c r="E1247" t="s">
        <v>516</v>
      </c>
      <c r="F1247" t="s">
        <v>851</v>
      </c>
      <c r="G1247" t="s">
        <v>1977</v>
      </c>
      <c r="H1247">
        <v>2265001010</v>
      </c>
      <c r="I1247" t="s">
        <v>1990</v>
      </c>
      <c r="J1247" t="s">
        <v>1917</v>
      </c>
      <c r="K1247" t="s">
        <v>695</v>
      </c>
      <c r="L1247" t="s">
        <v>1979</v>
      </c>
      <c r="M1247" s="114">
        <v>1.08060007839867E-2</v>
      </c>
      <c r="N1247" s="114">
        <v>1.6659368993714499E-3</v>
      </c>
      <c r="O1247" s="114">
        <v>0.100361857563257</v>
      </c>
    </row>
    <row r="1248" spans="1:15" hidden="1" outlineLevel="2" x14ac:dyDescent="0.25">
      <c r="A1248">
        <v>2023</v>
      </c>
      <c r="B1248">
        <v>7</v>
      </c>
      <c r="C1248" t="s">
        <v>856</v>
      </c>
      <c r="D1248">
        <v>24003</v>
      </c>
      <c r="E1248" t="s">
        <v>516</v>
      </c>
      <c r="F1248" t="s">
        <v>851</v>
      </c>
      <c r="G1248" t="s">
        <v>1977</v>
      </c>
      <c r="H1248">
        <v>2265001030</v>
      </c>
      <c r="I1248" t="s">
        <v>1990</v>
      </c>
      <c r="J1248" t="s">
        <v>1917</v>
      </c>
      <c r="K1248" t="s">
        <v>695</v>
      </c>
      <c r="L1248" t="s">
        <v>1980</v>
      </c>
      <c r="M1248" s="114">
        <v>0.110264686503797</v>
      </c>
      <c r="N1248" s="114">
        <v>1.1555813252925901E-2</v>
      </c>
      <c r="O1248" s="114">
        <v>1.2372562289238</v>
      </c>
    </row>
    <row r="1249" spans="1:15" hidden="1" outlineLevel="2" x14ac:dyDescent="0.25">
      <c r="A1249">
        <v>2023</v>
      </c>
      <c r="B1249">
        <v>7</v>
      </c>
      <c r="C1249" t="s">
        <v>856</v>
      </c>
      <c r="D1249">
        <v>24003</v>
      </c>
      <c r="E1249" t="s">
        <v>516</v>
      </c>
      <c r="F1249" t="s">
        <v>851</v>
      </c>
      <c r="G1249" t="s">
        <v>1977</v>
      </c>
      <c r="H1249">
        <v>2265001050</v>
      </c>
      <c r="I1249" t="s">
        <v>1990</v>
      </c>
      <c r="J1249" t="s">
        <v>1917</v>
      </c>
      <c r="K1249" t="s">
        <v>695</v>
      </c>
      <c r="L1249" t="s">
        <v>1991</v>
      </c>
      <c r="M1249" s="114">
        <v>2.0854790756857301E-2</v>
      </c>
      <c r="N1249" s="114">
        <v>6.83633820153773E-3</v>
      </c>
      <c r="O1249" s="114">
        <v>1.0401012301445001</v>
      </c>
    </row>
    <row r="1250" spans="1:15" hidden="1" outlineLevel="2" x14ac:dyDescent="0.25">
      <c r="A1250">
        <v>2023</v>
      </c>
      <c r="B1250">
        <v>7</v>
      </c>
      <c r="C1250" t="s">
        <v>856</v>
      </c>
      <c r="D1250">
        <v>24003</v>
      </c>
      <c r="E1250" t="s">
        <v>516</v>
      </c>
      <c r="F1250" t="s">
        <v>851</v>
      </c>
      <c r="G1250" t="s">
        <v>1977</v>
      </c>
      <c r="H1250">
        <v>2265001060</v>
      </c>
      <c r="I1250" t="s">
        <v>1990</v>
      </c>
      <c r="J1250" t="s">
        <v>1917</v>
      </c>
      <c r="K1250" t="s">
        <v>695</v>
      </c>
      <c r="L1250" t="s">
        <v>1918</v>
      </c>
      <c r="M1250" s="114">
        <v>7.77378468774259E-3</v>
      </c>
      <c r="N1250" s="114">
        <v>2.5436069117859002E-3</v>
      </c>
      <c r="O1250" s="114">
        <v>0.26770342886447901</v>
      </c>
    </row>
    <row r="1251" spans="1:15" hidden="1" outlineLevel="2" x14ac:dyDescent="0.25">
      <c r="A1251">
        <v>2023</v>
      </c>
      <c r="B1251">
        <v>7</v>
      </c>
      <c r="C1251" t="s">
        <v>856</v>
      </c>
      <c r="D1251">
        <v>24003</v>
      </c>
      <c r="E1251" t="s">
        <v>516</v>
      </c>
      <c r="F1251" t="s">
        <v>851</v>
      </c>
      <c r="G1251" t="s">
        <v>1977</v>
      </c>
      <c r="H1251">
        <v>2265002003</v>
      </c>
      <c r="I1251" t="s">
        <v>1990</v>
      </c>
      <c r="J1251" t="s">
        <v>1919</v>
      </c>
      <c r="K1251" t="s">
        <v>1920</v>
      </c>
      <c r="L1251" t="s">
        <v>1921</v>
      </c>
      <c r="M1251" s="114">
        <v>6.1377174284871195E-4</v>
      </c>
      <c r="N1251" s="114">
        <v>2.4392112754867401E-4</v>
      </c>
      <c r="O1251" s="114">
        <v>3.12048741616309E-2</v>
      </c>
    </row>
    <row r="1252" spans="1:15" hidden="1" outlineLevel="2" x14ac:dyDescent="0.25">
      <c r="A1252">
        <v>2023</v>
      </c>
      <c r="B1252">
        <v>7</v>
      </c>
      <c r="C1252" t="s">
        <v>856</v>
      </c>
      <c r="D1252">
        <v>24003</v>
      </c>
      <c r="E1252" t="s">
        <v>516</v>
      </c>
      <c r="F1252" t="s">
        <v>851</v>
      </c>
      <c r="G1252" t="s">
        <v>1977</v>
      </c>
      <c r="H1252">
        <v>2265002006</v>
      </c>
      <c r="I1252" t="s">
        <v>1990</v>
      </c>
      <c r="J1252" t="s">
        <v>1919</v>
      </c>
      <c r="K1252" t="s">
        <v>1920</v>
      </c>
      <c r="L1252" t="s">
        <v>1922</v>
      </c>
      <c r="M1252" s="114">
        <v>5.9179641827000802E-6</v>
      </c>
      <c r="N1252" s="114">
        <v>1.7622479049350699E-6</v>
      </c>
      <c r="O1252" s="114">
        <v>2.8320618730504098E-4</v>
      </c>
    </row>
    <row r="1253" spans="1:15" hidden="1" outlineLevel="2" x14ac:dyDescent="0.25">
      <c r="A1253">
        <v>2023</v>
      </c>
      <c r="B1253">
        <v>7</v>
      </c>
      <c r="C1253" t="s">
        <v>856</v>
      </c>
      <c r="D1253">
        <v>24003</v>
      </c>
      <c r="E1253" t="s">
        <v>516</v>
      </c>
      <c r="F1253" t="s">
        <v>851</v>
      </c>
      <c r="G1253" t="s">
        <v>1977</v>
      </c>
      <c r="H1253">
        <v>2265002009</v>
      </c>
      <c r="I1253" t="s">
        <v>1990</v>
      </c>
      <c r="J1253" t="s">
        <v>1919</v>
      </c>
      <c r="K1253" t="s">
        <v>1920</v>
      </c>
      <c r="L1253" t="s">
        <v>1923</v>
      </c>
      <c r="M1253" s="114">
        <v>1.60836859595292E-3</v>
      </c>
      <c r="N1253" s="114">
        <v>4.5484401198336898E-4</v>
      </c>
      <c r="O1253" s="114">
        <v>5.5261065252125298E-2</v>
      </c>
    </row>
    <row r="1254" spans="1:15" hidden="1" outlineLevel="2" x14ac:dyDescent="0.25">
      <c r="A1254">
        <v>2023</v>
      </c>
      <c r="B1254">
        <v>7</v>
      </c>
      <c r="C1254" t="s">
        <v>856</v>
      </c>
      <c r="D1254">
        <v>24003</v>
      </c>
      <c r="E1254" t="s">
        <v>516</v>
      </c>
      <c r="F1254" t="s">
        <v>851</v>
      </c>
      <c r="G1254" t="s">
        <v>1977</v>
      </c>
      <c r="H1254">
        <v>2265002015</v>
      </c>
      <c r="I1254" t="s">
        <v>1990</v>
      </c>
      <c r="J1254" t="s">
        <v>1919</v>
      </c>
      <c r="K1254" t="s">
        <v>1920</v>
      </c>
      <c r="L1254" t="s">
        <v>1924</v>
      </c>
      <c r="M1254" s="114">
        <v>1.09607939225498E-3</v>
      </c>
      <c r="N1254" s="114">
        <v>4.3072898552054501E-4</v>
      </c>
      <c r="O1254" s="114">
        <v>5.7159619405865697E-2</v>
      </c>
    </row>
    <row r="1255" spans="1:15" hidden="1" outlineLevel="2" x14ac:dyDescent="0.25">
      <c r="A1255">
        <v>2023</v>
      </c>
      <c r="B1255">
        <v>7</v>
      </c>
      <c r="C1255" t="s">
        <v>856</v>
      </c>
      <c r="D1255">
        <v>24003</v>
      </c>
      <c r="E1255" t="s">
        <v>516</v>
      </c>
      <c r="F1255" t="s">
        <v>851</v>
      </c>
      <c r="G1255" t="s">
        <v>1977</v>
      </c>
      <c r="H1255">
        <v>2265002021</v>
      </c>
      <c r="I1255" t="s">
        <v>1990</v>
      </c>
      <c r="J1255" t="s">
        <v>1919</v>
      </c>
      <c r="K1255" t="s">
        <v>1920</v>
      </c>
      <c r="L1255" t="s">
        <v>1926</v>
      </c>
      <c r="M1255" s="114">
        <v>2.8044662893194098E-3</v>
      </c>
      <c r="N1255" s="114">
        <v>8.5956648399587699E-4</v>
      </c>
      <c r="O1255" s="114">
        <v>0.12062545679509599</v>
      </c>
    </row>
    <row r="1256" spans="1:15" hidden="1" outlineLevel="2" x14ac:dyDescent="0.25">
      <c r="A1256">
        <v>2023</v>
      </c>
      <c r="B1256">
        <v>7</v>
      </c>
      <c r="C1256" t="s">
        <v>856</v>
      </c>
      <c r="D1256">
        <v>24003</v>
      </c>
      <c r="E1256" t="s">
        <v>516</v>
      </c>
      <c r="F1256" t="s">
        <v>851</v>
      </c>
      <c r="G1256" t="s">
        <v>1977</v>
      </c>
      <c r="H1256">
        <v>2265002024</v>
      </c>
      <c r="I1256" t="s">
        <v>1990</v>
      </c>
      <c r="J1256" t="s">
        <v>1919</v>
      </c>
      <c r="K1256" t="s">
        <v>1920</v>
      </c>
      <c r="L1256" t="s">
        <v>1927</v>
      </c>
      <c r="M1256" s="114">
        <v>1.15349284532584E-3</v>
      </c>
      <c r="N1256" s="114">
        <v>3.6762053787242599E-4</v>
      </c>
      <c r="O1256" s="114">
        <v>5.1894422620534897E-2</v>
      </c>
    </row>
    <row r="1257" spans="1:15" hidden="1" outlineLevel="2" x14ac:dyDescent="0.25">
      <c r="A1257">
        <v>2023</v>
      </c>
      <c r="B1257">
        <v>7</v>
      </c>
      <c r="C1257" t="s">
        <v>856</v>
      </c>
      <c r="D1257">
        <v>24003</v>
      </c>
      <c r="E1257" t="s">
        <v>516</v>
      </c>
      <c r="F1257" t="s">
        <v>851</v>
      </c>
      <c r="G1257" t="s">
        <v>1977</v>
      </c>
      <c r="H1257">
        <v>2265002027</v>
      </c>
      <c r="I1257" t="s">
        <v>1990</v>
      </c>
      <c r="J1257" t="s">
        <v>1919</v>
      </c>
      <c r="K1257" t="s">
        <v>1920</v>
      </c>
      <c r="L1257" t="s">
        <v>1928</v>
      </c>
      <c r="M1257" s="114">
        <v>5.8280810861788302E-5</v>
      </c>
      <c r="N1257" s="114">
        <v>1.9330118675497899E-5</v>
      </c>
      <c r="O1257" s="114">
        <v>2.5446817162446699E-3</v>
      </c>
    </row>
    <row r="1258" spans="1:15" hidden="1" outlineLevel="2" x14ac:dyDescent="0.25">
      <c r="A1258">
        <v>2023</v>
      </c>
      <c r="B1258">
        <v>7</v>
      </c>
      <c r="C1258" t="s">
        <v>856</v>
      </c>
      <c r="D1258">
        <v>24003</v>
      </c>
      <c r="E1258" t="s">
        <v>516</v>
      </c>
      <c r="F1258" t="s">
        <v>851</v>
      </c>
      <c r="G1258" t="s">
        <v>1977</v>
      </c>
      <c r="H1258">
        <v>2265002030</v>
      </c>
      <c r="I1258" t="s">
        <v>1990</v>
      </c>
      <c r="J1258" t="s">
        <v>1919</v>
      </c>
      <c r="K1258" t="s">
        <v>1920</v>
      </c>
      <c r="L1258" t="s">
        <v>1929</v>
      </c>
      <c r="M1258" s="114">
        <v>1.9867786934355501E-3</v>
      </c>
      <c r="N1258" s="114">
        <v>7.6524761971086296E-4</v>
      </c>
      <c r="O1258" s="114">
        <v>9.10779628902674E-2</v>
      </c>
    </row>
    <row r="1259" spans="1:15" hidden="1" outlineLevel="2" x14ac:dyDescent="0.25">
      <c r="A1259">
        <v>2023</v>
      </c>
      <c r="B1259">
        <v>7</v>
      </c>
      <c r="C1259" t="s">
        <v>856</v>
      </c>
      <c r="D1259">
        <v>24003</v>
      </c>
      <c r="E1259" t="s">
        <v>516</v>
      </c>
      <c r="F1259" t="s">
        <v>851</v>
      </c>
      <c r="G1259" t="s">
        <v>1977</v>
      </c>
      <c r="H1259">
        <v>2265002033</v>
      </c>
      <c r="I1259" t="s">
        <v>1990</v>
      </c>
      <c r="J1259" t="s">
        <v>1919</v>
      </c>
      <c r="K1259" t="s">
        <v>1920</v>
      </c>
      <c r="L1259" t="s">
        <v>1930</v>
      </c>
      <c r="M1259" s="114">
        <v>9.7501879349692899E-4</v>
      </c>
      <c r="N1259" s="114">
        <v>5.0743932661134695E-4</v>
      </c>
      <c r="O1259" s="114">
        <v>2.7050467208027801E-2</v>
      </c>
    </row>
    <row r="1260" spans="1:15" hidden="1" outlineLevel="2" x14ac:dyDescent="0.25">
      <c r="A1260">
        <v>2023</v>
      </c>
      <c r="B1260">
        <v>7</v>
      </c>
      <c r="C1260" t="s">
        <v>856</v>
      </c>
      <c r="D1260">
        <v>24003</v>
      </c>
      <c r="E1260" t="s">
        <v>516</v>
      </c>
      <c r="F1260" t="s">
        <v>851</v>
      </c>
      <c r="G1260" t="s">
        <v>1977</v>
      </c>
      <c r="H1260">
        <v>2265002039</v>
      </c>
      <c r="I1260" t="s">
        <v>1990</v>
      </c>
      <c r="J1260" t="s">
        <v>1919</v>
      </c>
      <c r="K1260" t="s">
        <v>1920</v>
      </c>
      <c r="L1260" t="s">
        <v>1932</v>
      </c>
      <c r="M1260" s="114">
        <v>4.4794966654535502E-3</v>
      </c>
      <c r="N1260" s="114">
        <v>1.6279901028610801E-3</v>
      </c>
      <c r="O1260" s="114">
        <v>0.23288091644644701</v>
      </c>
    </row>
    <row r="1261" spans="1:15" hidden="1" outlineLevel="2" x14ac:dyDescent="0.25">
      <c r="A1261">
        <v>2023</v>
      </c>
      <c r="B1261">
        <v>7</v>
      </c>
      <c r="C1261" t="s">
        <v>856</v>
      </c>
      <c r="D1261">
        <v>24003</v>
      </c>
      <c r="E1261" t="s">
        <v>516</v>
      </c>
      <c r="F1261" t="s">
        <v>851</v>
      </c>
      <c r="G1261" t="s">
        <v>1977</v>
      </c>
      <c r="H1261">
        <v>2265002042</v>
      </c>
      <c r="I1261" t="s">
        <v>1990</v>
      </c>
      <c r="J1261" t="s">
        <v>1919</v>
      </c>
      <c r="K1261" t="s">
        <v>1920</v>
      </c>
      <c r="L1261" t="s">
        <v>1933</v>
      </c>
      <c r="M1261" s="114">
        <v>3.03188476847538E-3</v>
      </c>
      <c r="N1261" s="114">
        <v>7.4200361268594904E-4</v>
      </c>
      <c r="O1261" s="114">
        <v>0.105641921982169</v>
      </c>
    </row>
    <row r="1262" spans="1:15" hidden="1" outlineLevel="2" x14ac:dyDescent="0.25">
      <c r="A1262">
        <v>2023</v>
      </c>
      <c r="B1262">
        <v>7</v>
      </c>
      <c r="C1262" t="s">
        <v>856</v>
      </c>
      <c r="D1262">
        <v>24003</v>
      </c>
      <c r="E1262" t="s">
        <v>516</v>
      </c>
      <c r="F1262" t="s">
        <v>851</v>
      </c>
      <c r="G1262" t="s">
        <v>1977</v>
      </c>
      <c r="H1262">
        <v>2265002045</v>
      </c>
      <c r="I1262" t="s">
        <v>1990</v>
      </c>
      <c r="J1262" t="s">
        <v>1919</v>
      </c>
      <c r="K1262" t="s">
        <v>1920</v>
      </c>
      <c r="L1262" t="s">
        <v>1282</v>
      </c>
      <c r="M1262" s="114">
        <v>7.9223379984227904E-5</v>
      </c>
      <c r="N1262" s="114">
        <v>1.06007953945664E-4</v>
      </c>
      <c r="O1262" s="114">
        <v>2.6328854146413501E-3</v>
      </c>
    </row>
    <row r="1263" spans="1:15" hidden="1" outlineLevel="2" x14ac:dyDescent="0.25">
      <c r="A1263">
        <v>2023</v>
      </c>
      <c r="B1263">
        <v>7</v>
      </c>
      <c r="C1263" t="s">
        <v>856</v>
      </c>
      <c r="D1263">
        <v>24003</v>
      </c>
      <c r="E1263" t="s">
        <v>516</v>
      </c>
      <c r="F1263" t="s">
        <v>851</v>
      </c>
      <c r="G1263" t="s">
        <v>1977</v>
      </c>
      <c r="H1263">
        <v>2265002054</v>
      </c>
      <c r="I1263" t="s">
        <v>1990</v>
      </c>
      <c r="J1263" t="s">
        <v>1919</v>
      </c>
      <c r="K1263" t="s">
        <v>1920</v>
      </c>
      <c r="L1263" t="s">
        <v>1935</v>
      </c>
      <c r="M1263" s="114">
        <v>2.9842562712190102E-4</v>
      </c>
      <c r="N1263" s="114">
        <v>1.09398251879611E-4</v>
      </c>
      <c r="O1263" s="114">
        <v>1.4029486337676599E-2</v>
      </c>
    </row>
    <row r="1264" spans="1:15" hidden="1" outlineLevel="2" x14ac:dyDescent="0.25">
      <c r="A1264">
        <v>2023</v>
      </c>
      <c r="B1264">
        <v>7</v>
      </c>
      <c r="C1264" t="s">
        <v>856</v>
      </c>
      <c r="D1264">
        <v>24003</v>
      </c>
      <c r="E1264" t="s">
        <v>516</v>
      </c>
      <c r="F1264" t="s">
        <v>851</v>
      </c>
      <c r="G1264" t="s">
        <v>1977</v>
      </c>
      <c r="H1264">
        <v>2265002057</v>
      </c>
      <c r="I1264" t="s">
        <v>1990</v>
      </c>
      <c r="J1264" t="s">
        <v>1919</v>
      </c>
      <c r="K1264" t="s">
        <v>1920</v>
      </c>
      <c r="L1264" t="s">
        <v>1936</v>
      </c>
      <c r="M1264" s="114">
        <v>4.5559997190913701E-5</v>
      </c>
      <c r="N1264" s="114">
        <v>9.4797271231072995E-5</v>
      </c>
      <c r="O1264" s="114">
        <v>1.4099483378231499E-3</v>
      </c>
    </row>
    <row r="1265" spans="1:15" hidden="1" outlineLevel="2" x14ac:dyDescent="0.25">
      <c r="A1265">
        <v>2023</v>
      </c>
      <c r="B1265">
        <v>7</v>
      </c>
      <c r="C1265" t="s">
        <v>856</v>
      </c>
      <c r="D1265">
        <v>24003</v>
      </c>
      <c r="E1265" t="s">
        <v>516</v>
      </c>
      <c r="F1265" t="s">
        <v>851</v>
      </c>
      <c r="G1265" t="s">
        <v>1977</v>
      </c>
      <c r="H1265">
        <v>2265002060</v>
      </c>
      <c r="I1265" t="s">
        <v>1990</v>
      </c>
      <c r="J1265" t="s">
        <v>1919</v>
      </c>
      <c r="K1265" t="s">
        <v>1920</v>
      </c>
      <c r="L1265" t="s">
        <v>1283</v>
      </c>
      <c r="M1265" s="114">
        <v>7.23968326141744E-5</v>
      </c>
      <c r="N1265" s="114">
        <v>1.8812797861755801E-4</v>
      </c>
      <c r="O1265" s="114">
        <v>2.1360567770898299E-3</v>
      </c>
    </row>
    <row r="1266" spans="1:15" hidden="1" outlineLevel="2" x14ac:dyDescent="0.25">
      <c r="A1266">
        <v>2023</v>
      </c>
      <c r="B1266">
        <v>7</v>
      </c>
      <c r="C1266" t="s">
        <v>856</v>
      </c>
      <c r="D1266">
        <v>24003</v>
      </c>
      <c r="E1266" t="s">
        <v>516</v>
      </c>
      <c r="F1266" t="s">
        <v>851</v>
      </c>
      <c r="G1266" t="s">
        <v>1977</v>
      </c>
      <c r="H1266">
        <v>2265002066</v>
      </c>
      <c r="I1266" t="s">
        <v>1990</v>
      </c>
      <c r="J1266" t="s">
        <v>1919</v>
      </c>
      <c r="K1266" t="s">
        <v>1920</v>
      </c>
      <c r="L1266" t="s">
        <v>1278</v>
      </c>
      <c r="M1266" s="114">
        <v>1.4180145224145201E-3</v>
      </c>
      <c r="N1266" s="114">
        <v>5.1706435624509996E-4</v>
      </c>
      <c r="O1266" s="114">
        <v>7.8299442306160899E-2</v>
      </c>
    </row>
    <row r="1267" spans="1:15" hidden="1" outlineLevel="2" x14ac:dyDescent="0.25">
      <c r="A1267">
        <v>2023</v>
      </c>
      <c r="B1267">
        <v>7</v>
      </c>
      <c r="C1267" t="s">
        <v>856</v>
      </c>
      <c r="D1267">
        <v>24003</v>
      </c>
      <c r="E1267" t="s">
        <v>516</v>
      </c>
      <c r="F1267" t="s">
        <v>851</v>
      </c>
      <c r="G1267" t="s">
        <v>1977</v>
      </c>
      <c r="H1267">
        <v>2265002072</v>
      </c>
      <c r="I1267" t="s">
        <v>1990</v>
      </c>
      <c r="J1267" t="s">
        <v>1919</v>
      </c>
      <c r="K1267" t="s">
        <v>1920</v>
      </c>
      <c r="L1267" t="s">
        <v>1279</v>
      </c>
      <c r="M1267" s="114">
        <v>6.7024767804468898E-4</v>
      </c>
      <c r="N1267" s="114">
        <v>5.1414327026577699E-4</v>
      </c>
      <c r="O1267" s="114">
        <v>3.0637946911156198E-2</v>
      </c>
    </row>
    <row r="1268" spans="1:15" hidden="1" outlineLevel="2" x14ac:dyDescent="0.25">
      <c r="A1268">
        <v>2023</v>
      </c>
      <c r="B1268">
        <v>7</v>
      </c>
      <c r="C1268" t="s">
        <v>856</v>
      </c>
      <c r="D1268">
        <v>24003</v>
      </c>
      <c r="E1268" t="s">
        <v>516</v>
      </c>
      <c r="F1268" t="s">
        <v>851</v>
      </c>
      <c r="G1268" t="s">
        <v>1977</v>
      </c>
      <c r="H1268">
        <v>2265002078</v>
      </c>
      <c r="I1268" t="s">
        <v>1990</v>
      </c>
      <c r="J1268" t="s">
        <v>1919</v>
      </c>
      <c r="K1268" t="s">
        <v>1920</v>
      </c>
      <c r="L1268" t="s">
        <v>1939</v>
      </c>
      <c r="M1268" s="114">
        <v>4.8830038753067096E-4</v>
      </c>
      <c r="N1268" s="114">
        <v>1.3138288159098E-4</v>
      </c>
      <c r="O1268" s="114">
        <v>1.7498122761026001E-2</v>
      </c>
    </row>
    <row r="1269" spans="1:15" hidden="1" outlineLevel="2" x14ac:dyDescent="0.25">
      <c r="A1269">
        <v>2023</v>
      </c>
      <c r="B1269">
        <v>7</v>
      </c>
      <c r="C1269" t="s">
        <v>856</v>
      </c>
      <c r="D1269">
        <v>24003</v>
      </c>
      <c r="E1269" t="s">
        <v>516</v>
      </c>
      <c r="F1269" t="s">
        <v>851</v>
      </c>
      <c r="G1269" t="s">
        <v>1977</v>
      </c>
      <c r="H1269">
        <v>2265002081</v>
      </c>
      <c r="I1269" t="s">
        <v>1990</v>
      </c>
      <c r="J1269" t="s">
        <v>1919</v>
      </c>
      <c r="K1269" t="s">
        <v>1920</v>
      </c>
      <c r="L1269" t="s">
        <v>1940</v>
      </c>
      <c r="M1269" s="114">
        <v>1.08084361278848E-4</v>
      </c>
      <c r="N1269" s="114">
        <v>1.8939674555440401E-4</v>
      </c>
      <c r="O1269" s="114">
        <v>2.6660728035494698E-3</v>
      </c>
    </row>
    <row r="1270" spans="1:15" hidden="1" outlineLevel="2" x14ac:dyDescent="0.25">
      <c r="A1270">
        <v>2023</v>
      </c>
      <c r="B1270">
        <v>7</v>
      </c>
      <c r="C1270" t="s">
        <v>856</v>
      </c>
      <c r="D1270">
        <v>24003</v>
      </c>
      <c r="E1270" t="s">
        <v>516</v>
      </c>
      <c r="F1270" t="s">
        <v>851</v>
      </c>
      <c r="G1270" t="s">
        <v>1977</v>
      </c>
      <c r="H1270">
        <v>2265003010</v>
      </c>
      <c r="I1270" t="s">
        <v>1990</v>
      </c>
      <c r="J1270" t="s">
        <v>1941</v>
      </c>
      <c r="K1270" t="s">
        <v>696</v>
      </c>
      <c r="L1270" t="s">
        <v>1277</v>
      </c>
      <c r="M1270" s="114">
        <v>2.4390942398895298E-3</v>
      </c>
      <c r="N1270" s="114">
        <v>2.1186441590543802E-3</v>
      </c>
      <c r="O1270" s="114">
        <v>0.102835558354855</v>
      </c>
    </row>
    <row r="1271" spans="1:15" hidden="1" outlineLevel="2" x14ac:dyDescent="0.25">
      <c r="A1271">
        <v>2023</v>
      </c>
      <c r="B1271">
        <v>7</v>
      </c>
      <c r="C1271" t="s">
        <v>856</v>
      </c>
      <c r="D1271">
        <v>24003</v>
      </c>
      <c r="E1271" t="s">
        <v>516</v>
      </c>
      <c r="F1271" t="s">
        <v>851</v>
      </c>
      <c r="G1271" t="s">
        <v>1977</v>
      </c>
      <c r="H1271">
        <v>2265003020</v>
      </c>
      <c r="I1271" t="s">
        <v>1990</v>
      </c>
      <c r="J1271" t="s">
        <v>1941</v>
      </c>
      <c r="K1271" t="s">
        <v>696</v>
      </c>
      <c r="L1271" t="s">
        <v>1275</v>
      </c>
      <c r="M1271" s="114">
        <v>2.1024891511842699E-3</v>
      </c>
      <c r="N1271" s="114">
        <v>5.4785435786470797E-3</v>
      </c>
      <c r="O1271" s="114">
        <v>6.1978676356375197E-2</v>
      </c>
    </row>
    <row r="1272" spans="1:15" hidden="1" outlineLevel="2" x14ac:dyDescent="0.25">
      <c r="A1272">
        <v>2023</v>
      </c>
      <c r="B1272">
        <v>7</v>
      </c>
      <c r="C1272" t="s">
        <v>856</v>
      </c>
      <c r="D1272">
        <v>24003</v>
      </c>
      <c r="E1272" t="s">
        <v>516</v>
      </c>
      <c r="F1272" t="s">
        <v>851</v>
      </c>
      <c r="G1272" t="s">
        <v>1977</v>
      </c>
      <c r="H1272">
        <v>2265003030</v>
      </c>
      <c r="I1272" t="s">
        <v>1990</v>
      </c>
      <c r="J1272" t="s">
        <v>1941</v>
      </c>
      <c r="K1272" t="s">
        <v>696</v>
      </c>
      <c r="L1272" t="s">
        <v>1273</v>
      </c>
      <c r="M1272" s="114">
        <v>2.2197601344942099E-3</v>
      </c>
      <c r="N1272" s="114">
        <v>1.2827091850340401E-3</v>
      </c>
      <c r="O1272" s="114">
        <v>9.6091739833354894E-2</v>
      </c>
    </row>
    <row r="1273" spans="1:15" hidden="1" outlineLevel="2" x14ac:dyDescent="0.25">
      <c r="A1273">
        <v>2023</v>
      </c>
      <c r="B1273">
        <v>7</v>
      </c>
      <c r="C1273" t="s">
        <v>856</v>
      </c>
      <c r="D1273">
        <v>24003</v>
      </c>
      <c r="E1273" t="s">
        <v>516</v>
      </c>
      <c r="F1273" t="s">
        <v>851</v>
      </c>
      <c r="G1273" t="s">
        <v>1977</v>
      </c>
      <c r="H1273">
        <v>2265003040</v>
      </c>
      <c r="I1273" t="s">
        <v>1990</v>
      </c>
      <c r="J1273" t="s">
        <v>1941</v>
      </c>
      <c r="K1273" t="s">
        <v>696</v>
      </c>
      <c r="L1273" t="s">
        <v>1276</v>
      </c>
      <c r="M1273" s="114">
        <v>9.3855287764199602E-3</v>
      </c>
      <c r="N1273" s="114">
        <v>2.70466675283387E-3</v>
      </c>
      <c r="O1273" s="114">
        <v>0.30011520907282802</v>
      </c>
    </row>
    <row r="1274" spans="1:15" hidden="1" outlineLevel="2" x14ac:dyDescent="0.25">
      <c r="A1274">
        <v>2023</v>
      </c>
      <c r="B1274">
        <v>7</v>
      </c>
      <c r="C1274" t="s">
        <v>856</v>
      </c>
      <c r="D1274">
        <v>24003</v>
      </c>
      <c r="E1274" t="s">
        <v>516</v>
      </c>
      <c r="F1274" t="s">
        <v>851</v>
      </c>
      <c r="G1274" t="s">
        <v>1977</v>
      </c>
      <c r="H1274">
        <v>2265003050</v>
      </c>
      <c r="I1274" t="s">
        <v>1990</v>
      </c>
      <c r="J1274" t="s">
        <v>1941</v>
      </c>
      <c r="K1274" t="s">
        <v>696</v>
      </c>
      <c r="L1274" t="s">
        <v>1280</v>
      </c>
      <c r="M1274" s="114">
        <v>1.7659086651633499E-4</v>
      </c>
      <c r="N1274" s="114">
        <v>1.2805583173758399E-4</v>
      </c>
      <c r="O1274" s="114">
        <v>8.2973993849009293E-3</v>
      </c>
    </row>
    <row r="1275" spans="1:15" hidden="1" outlineLevel="2" x14ac:dyDescent="0.25">
      <c r="A1275">
        <v>2023</v>
      </c>
      <c r="B1275">
        <v>7</v>
      </c>
      <c r="C1275" t="s">
        <v>856</v>
      </c>
      <c r="D1275">
        <v>24003</v>
      </c>
      <c r="E1275" t="s">
        <v>516</v>
      </c>
      <c r="F1275" t="s">
        <v>851</v>
      </c>
      <c r="G1275" t="s">
        <v>1977</v>
      </c>
      <c r="H1275">
        <v>2265003060</v>
      </c>
      <c r="I1275" t="s">
        <v>1990</v>
      </c>
      <c r="J1275" t="s">
        <v>1941</v>
      </c>
      <c r="K1275" t="s">
        <v>696</v>
      </c>
      <c r="L1275" t="s">
        <v>1942</v>
      </c>
      <c r="M1275" s="114">
        <v>2.8639776860472899E-4</v>
      </c>
      <c r="N1275" s="114">
        <v>9.3078375357436003E-5</v>
      </c>
      <c r="O1275" s="114">
        <v>1.4805463608354301E-2</v>
      </c>
    </row>
    <row r="1276" spans="1:15" hidden="1" outlineLevel="2" x14ac:dyDescent="0.25">
      <c r="A1276">
        <v>2023</v>
      </c>
      <c r="B1276">
        <v>7</v>
      </c>
      <c r="C1276" t="s">
        <v>856</v>
      </c>
      <c r="D1276">
        <v>24003</v>
      </c>
      <c r="E1276" t="s">
        <v>516</v>
      </c>
      <c r="F1276" t="s">
        <v>851</v>
      </c>
      <c r="G1276" t="s">
        <v>1977</v>
      </c>
      <c r="H1276">
        <v>2265003070</v>
      </c>
      <c r="I1276" t="s">
        <v>1990</v>
      </c>
      <c r="J1276" t="s">
        <v>1941</v>
      </c>
      <c r="K1276" t="s">
        <v>696</v>
      </c>
      <c r="L1276" t="s">
        <v>1272</v>
      </c>
      <c r="M1276" s="114">
        <v>1.8354279293930601E-4</v>
      </c>
      <c r="N1276" s="114">
        <v>4.8861676623346295E-4</v>
      </c>
      <c r="O1276" s="114">
        <v>5.5751523468643401E-3</v>
      </c>
    </row>
    <row r="1277" spans="1:15" hidden="1" outlineLevel="2" x14ac:dyDescent="0.25">
      <c r="A1277">
        <v>2023</v>
      </c>
      <c r="B1277">
        <v>7</v>
      </c>
      <c r="C1277" t="s">
        <v>856</v>
      </c>
      <c r="D1277">
        <v>24003</v>
      </c>
      <c r="E1277" t="s">
        <v>516</v>
      </c>
      <c r="F1277" t="s">
        <v>851</v>
      </c>
      <c r="G1277" t="s">
        <v>1977</v>
      </c>
      <c r="H1277">
        <v>2265004010</v>
      </c>
      <c r="I1277" t="s">
        <v>1990</v>
      </c>
      <c r="J1277" t="s">
        <v>1943</v>
      </c>
      <c r="K1277" t="s">
        <v>1944</v>
      </c>
      <c r="L1277" t="s">
        <v>1992</v>
      </c>
      <c r="M1277" s="114">
        <v>0.16089388426627199</v>
      </c>
      <c r="N1277" s="114">
        <v>2.1245065145194499E-2</v>
      </c>
      <c r="O1277" s="114">
        <v>2.1367062330245998</v>
      </c>
    </row>
    <row r="1278" spans="1:15" hidden="1" outlineLevel="2" x14ac:dyDescent="0.25">
      <c r="A1278">
        <v>2023</v>
      </c>
      <c r="B1278">
        <v>7</v>
      </c>
      <c r="C1278" t="s">
        <v>856</v>
      </c>
      <c r="D1278">
        <v>24003</v>
      </c>
      <c r="E1278" t="s">
        <v>516</v>
      </c>
      <c r="F1278" t="s">
        <v>851</v>
      </c>
      <c r="G1278" t="s">
        <v>1977</v>
      </c>
      <c r="H1278">
        <v>2265004011</v>
      </c>
      <c r="I1278" t="s">
        <v>1990</v>
      </c>
      <c r="J1278" t="s">
        <v>1943</v>
      </c>
      <c r="K1278" t="s">
        <v>1944</v>
      </c>
      <c r="L1278" t="s">
        <v>1993</v>
      </c>
      <c r="M1278" s="114">
        <v>0.18083295560791199</v>
      </c>
      <c r="N1278" s="114">
        <v>3.0125618446618301E-2</v>
      </c>
      <c r="O1278" s="114">
        <v>2.9493075609207202</v>
      </c>
    </row>
    <row r="1279" spans="1:15" hidden="1" outlineLevel="2" x14ac:dyDescent="0.25">
      <c r="A1279">
        <v>2023</v>
      </c>
      <c r="B1279">
        <v>7</v>
      </c>
      <c r="C1279" t="s">
        <v>856</v>
      </c>
      <c r="D1279">
        <v>24003</v>
      </c>
      <c r="E1279" t="s">
        <v>516</v>
      </c>
      <c r="F1279" t="s">
        <v>851</v>
      </c>
      <c r="G1279" t="s">
        <v>1977</v>
      </c>
      <c r="H1279">
        <v>2265004015</v>
      </c>
      <c r="I1279" t="s">
        <v>1990</v>
      </c>
      <c r="J1279" t="s">
        <v>1943</v>
      </c>
      <c r="K1279" t="s">
        <v>1944</v>
      </c>
      <c r="L1279" t="s">
        <v>1981</v>
      </c>
      <c r="M1279" s="114">
        <v>1.4684893547382699E-2</v>
      </c>
      <c r="N1279" s="114">
        <v>1.8278489005751899E-3</v>
      </c>
      <c r="O1279" s="114">
        <v>0.18380092084407801</v>
      </c>
    </row>
    <row r="1280" spans="1:15" hidden="1" outlineLevel="2" x14ac:dyDescent="0.25">
      <c r="A1280">
        <v>2023</v>
      </c>
      <c r="B1280">
        <v>7</v>
      </c>
      <c r="C1280" t="s">
        <v>856</v>
      </c>
      <c r="D1280">
        <v>24003</v>
      </c>
      <c r="E1280" t="s">
        <v>516</v>
      </c>
      <c r="F1280" t="s">
        <v>851</v>
      </c>
      <c r="G1280" t="s">
        <v>1977</v>
      </c>
      <c r="H1280">
        <v>2265004016</v>
      </c>
      <c r="I1280" t="s">
        <v>1990</v>
      </c>
      <c r="J1280" t="s">
        <v>1943</v>
      </c>
      <c r="K1280" t="s">
        <v>1944</v>
      </c>
      <c r="L1280" t="s">
        <v>1982</v>
      </c>
      <c r="M1280" s="114">
        <v>0.119350702942029</v>
      </c>
      <c r="N1280" s="114">
        <v>1.7374298535287401E-2</v>
      </c>
      <c r="O1280" s="114">
        <v>1.7371267676353499</v>
      </c>
    </row>
    <row r="1281" spans="1:15" hidden="1" outlineLevel="2" x14ac:dyDescent="0.25">
      <c r="A1281">
        <v>2023</v>
      </c>
      <c r="B1281">
        <v>7</v>
      </c>
      <c r="C1281" t="s">
        <v>856</v>
      </c>
      <c r="D1281">
        <v>24003</v>
      </c>
      <c r="E1281" t="s">
        <v>516</v>
      </c>
      <c r="F1281" t="s">
        <v>851</v>
      </c>
      <c r="G1281" t="s">
        <v>1977</v>
      </c>
      <c r="H1281">
        <v>2265004025</v>
      </c>
      <c r="I1281" t="s">
        <v>1990</v>
      </c>
      <c r="J1281" t="s">
        <v>1943</v>
      </c>
      <c r="K1281" t="s">
        <v>1944</v>
      </c>
      <c r="L1281" t="s">
        <v>1985</v>
      </c>
      <c r="M1281" s="114">
        <v>1.17804054798398E-3</v>
      </c>
      <c r="N1281" s="114">
        <v>1.1869141599163399E-4</v>
      </c>
      <c r="O1281" s="114">
        <v>1.1862047482281901E-2</v>
      </c>
    </row>
    <row r="1282" spans="1:15" hidden="1" outlineLevel="2" x14ac:dyDescent="0.25">
      <c r="A1282">
        <v>2023</v>
      </c>
      <c r="B1282">
        <v>7</v>
      </c>
      <c r="C1282" t="s">
        <v>856</v>
      </c>
      <c r="D1282">
        <v>24003</v>
      </c>
      <c r="E1282" t="s">
        <v>516</v>
      </c>
      <c r="F1282" t="s">
        <v>851</v>
      </c>
      <c r="G1282" t="s">
        <v>1977</v>
      </c>
      <c r="H1282">
        <v>2265004026</v>
      </c>
      <c r="I1282" t="s">
        <v>1990</v>
      </c>
      <c r="J1282" t="s">
        <v>1943</v>
      </c>
      <c r="K1282" t="s">
        <v>1944</v>
      </c>
      <c r="L1282" t="s">
        <v>1986</v>
      </c>
      <c r="M1282" s="114">
        <v>4.8567260364507101E-3</v>
      </c>
      <c r="N1282" s="114">
        <v>6.9027573044877499E-4</v>
      </c>
      <c r="O1282" s="114">
        <v>8.5352784022688893E-2</v>
      </c>
    </row>
    <row r="1283" spans="1:15" hidden="1" outlineLevel="2" x14ac:dyDescent="0.25">
      <c r="A1283">
        <v>2023</v>
      </c>
      <c r="B1283">
        <v>7</v>
      </c>
      <c r="C1283" t="s">
        <v>856</v>
      </c>
      <c r="D1283">
        <v>24003</v>
      </c>
      <c r="E1283" t="s">
        <v>516</v>
      </c>
      <c r="F1283" t="s">
        <v>851</v>
      </c>
      <c r="G1283" t="s">
        <v>1977</v>
      </c>
      <c r="H1283">
        <v>2265004030</v>
      </c>
      <c r="I1283" t="s">
        <v>1990</v>
      </c>
      <c r="J1283" t="s">
        <v>1943</v>
      </c>
      <c r="K1283" t="s">
        <v>1944</v>
      </c>
      <c r="L1283" t="s">
        <v>1987</v>
      </c>
      <c r="M1283" s="114">
        <v>1.43634774985912E-3</v>
      </c>
      <c r="N1283" s="114">
        <v>2.2646108845947299E-4</v>
      </c>
      <c r="O1283" s="114">
        <v>2.26302398368716E-2</v>
      </c>
    </row>
    <row r="1284" spans="1:15" hidden="1" outlineLevel="2" x14ac:dyDescent="0.25">
      <c r="A1284">
        <v>2023</v>
      </c>
      <c r="B1284">
        <v>7</v>
      </c>
      <c r="C1284" t="s">
        <v>856</v>
      </c>
      <c r="D1284">
        <v>24003</v>
      </c>
      <c r="E1284" t="s">
        <v>516</v>
      </c>
      <c r="F1284" t="s">
        <v>851</v>
      </c>
      <c r="G1284" t="s">
        <v>1977</v>
      </c>
      <c r="H1284">
        <v>2265004031</v>
      </c>
      <c r="I1284" t="s">
        <v>1990</v>
      </c>
      <c r="J1284" t="s">
        <v>1943</v>
      </c>
      <c r="K1284" t="s">
        <v>1944</v>
      </c>
      <c r="L1284" t="s">
        <v>1945</v>
      </c>
      <c r="M1284" s="114">
        <v>0.111988521015519</v>
      </c>
      <c r="N1284" s="114">
        <v>2.80493097379804E-2</v>
      </c>
      <c r="O1284" s="114">
        <v>3.6302575469017002</v>
      </c>
    </row>
    <row r="1285" spans="1:15" hidden="1" outlineLevel="2" x14ac:dyDescent="0.25">
      <c r="A1285">
        <v>2023</v>
      </c>
      <c r="B1285">
        <v>7</v>
      </c>
      <c r="C1285" t="s">
        <v>856</v>
      </c>
      <c r="D1285">
        <v>24003</v>
      </c>
      <c r="E1285" t="s">
        <v>516</v>
      </c>
      <c r="F1285" t="s">
        <v>851</v>
      </c>
      <c r="G1285" t="s">
        <v>1977</v>
      </c>
      <c r="H1285">
        <v>2265004035</v>
      </c>
      <c r="I1285" t="s">
        <v>1990</v>
      </c>
      <c r="J1285" t="s">
        <v>1943</v>
      </c>
      <c r="K1285" t="s">
        <v>1944</v>
      </c>
      <c r="L1285" t="s">
        <v>1988</v>
      </c>
      <c r="M1285" s="114">
        <v>5.7970423222286601E-3</v>
      </c>
      <c r="N1285" s="114">
        <v>0</v>
      </c>
      <c r="O1285" s="114">
        <v>0</v>
      </c>
    </row>
    <row r="1286" spans="1:15" hidden="1" outlineLevel="2" x14ac:dyDescent="0.25">
      <c r="A1286">
        <v>2023</v>
      </c>
      <c r="B1286">
        <v>7</v>
      </c>
      <c r="C1286" t="s">
        <v>856</v>
      </c>
      <c r="D1286">
        <v>24003</v>
      </c>
      <c r="E1286" t="s">
        <v>516</v>
      </c>
      <c r="F1286" t="s">
        <v>851</v>
      </c>
      <c r="G1286" t="s">
        <v>1977</v>
      </c>
      <c r="H1286">
        <v>2265004036</v>
      </c>
      <c r="I1286" t="s">
        <v>1990</v>
      </c>
      <c r="J1286" t="s">
        <v>1943</v>
      </c>
      <c r="K1286" t="s">
        <v>1944</v>
      </c>
      <c r="L1286" t="s">
        <v>1946</v>
      </c>
      <c r="M1286" s="114">
        <v>1.6947074254858301E-3</v>
      </c>
      <c r="N1286" s="114">
        <v>0</v>
      </c>
      <c r="O1286" s="114">
        <v>0</v>
      </c>
    </row>
    <row r="1287" spans="1:15" hidden="1" outlineLevel="2" x14ac:dyDescent="0.25">
      <c r="A1287">
        <v>2023</v>
      </c>
      <c r="B1287">
        <v>7</v>
      </c>
      <c r="C1287" t="s">
        <v>856</v>
      </c>
      <c r="D1287">
        <v>24003</v>
      </c>
      <c r="E1287" t="s">
        <v>516</v>
      </c>
      <c r="F1287" t="s">
        <v>851</v>
      </c>
      <c r="G1287" t="s">
        <v>1977</v>
      </c>
      <c r="H1287">
        <v>2265004040</v>
      </c>
      <c r="I1287" t="s">
        <v>1990</v>
      </c>
      <c r="J1287" t="s">
        <v>1943</v>
      </c>
      <c r="K1287" t="s">
        <v>1944</v>
      </c>
      <c r="L1287" t="s">
        <v>1994</v>
      </c>
      <c r="M1287" s="114">
        <v>2.16563342293341E-2</v>
      </c>
      <c r="N1287" s="114">
        <v>4.2633996345102796E-3</v>
      </c>
      <c r="O1287" s="114">
        <v>0.68513453006744396</v>
      </c>
    </row>
    <row r="1288" spans="1:15" hidden="1" outlineLevel="2" x14ac:dyDescent="0.25">
      <c r="A1288">
        <v>2023</v>
      </c>
      <c r="B1288">
        <v>7</v>
      </c>
      <c r="C1288" t="s">
        <v>856</v>
      </c>
      <c r="D1288">
        <v>24003</v>
      </c>
      <c r="E1288" t="s">
        <v>516</v>
      </c>
      <c r="F1288" t="s">
        <v>851</v>
      </c>
      <c r="G1288" t="s">
        <v>1977</v>
      </c>
      <c r="H1288">
        <v>2265004041</v>
      </c>
      <c r="I1288" t="s">
        <v>1990</v>
      </c>
      <c r="J1288" t="s">
        <v>1943</v>
      </c>
      <c r="K1288" t="s">
        <v>1944</v>
      </c>
      <c r="L1288" t="s">
        <v>1995</v>
      </c>
      <c r="M1288" s="114">
        <v>1.2446575443391301E-2</v>
      </c>
      <c r="N1288" s="114">
        <v>3.7149470299482298E-3</v>
      </c>
      <c r="O1288" s="114">
        <v>0.59143757820129395</v>
      </c>
    </row>
    <row r="1289" spans="1:15" hidden="1" outlineLevel="2" x14ac:dyDescent="0.25">
      <c r="A1289">
        <v>2023</v>
      </c>
      <c r="B1289">
        <v>7</v>
      </c>
      <c r="C1289" t="s">
        <v>856</v>
      </c>
      <c r="D1289">
        <v>24003</v>
      </c>
      <c r="E1289" t="s">
        <v>516</v>
      </c>
      <c r="F1289" t="s">
        <v>851</v>
      </c>
      <c r="G1289" t="s">
        <v>1977</v>
      </c>
      <c r="H1289">
        <v>2265004046</v>
      </c>
      <c r="I1289" t="s">
        <v>1990</v>
      </c>
      <c r="J1289" t="s">
        <v>1943</v>
      </c>
      <c r="K1289" t="s">
        <v>1944</v>
      </c>
      <c r="L1289" t="s">
        <v>1947</v>
      </c>
      <c r="M1289" s="114">
        <v>1.50812158178724E-2</v>
      </c>
      <c r="N1289" s="114">
        <v>4.4766127830371304E-3</v>
      </c>
      <c r="O1289" s="114">
        <v>0.667785584926605</v>
      </c>
    </row>
    <row r="1290" spans="1:15" hidden="1" outlineLevel="2" x14ac:dyDescent="0.25">
      <c r="A1290">
        <v>2023</v>
      </c>
      <c r="B1290">
        <v>7</v>
      </c>
      <c r="C1290" t="s">
        <v>856</v>
      </c>
      <c r="D1290">
        <v>24003</v>
      </c>
      <c r="E1290" t="s">
        <v>516</v>
      </c>
      <c r="F1290" t="s">
        <v>851</v>
      </c>
      <c r="G1290" t="s">
        <v>1977</v>
      </c>
      <c r="H1290">
        <v>2265004051</v>
      </c>
      <c r="I1290" t="s">
        <v>1990</v>
      </c>
      <c r="J1290" t="s">
        <v>1943</v>
      </c>
      <c r="K1290" t="s">
        <v>1944</v>
      </c>
      <c r="L1290" t="s">
        <v>1996</v>
      </c>
      <c r="M1290" s="114">
        <v>1.35922533827397E-2</v>
      </c>
      <c r="N1290" s="114">
        <v>1.9941419013775898E-3</v>
      </c>
      <c r="O1290" s="114">
        <v>0.199936263263226</v>
      </c>
    </row>
    <row r="1291" spans="1:15" hidden="1" outlineLevel="2" x14ac:dyDescent="0.25">
      <c r="A1291">
        <v>2023</v>
      </c>
      <c r="B1291">
        <v>7</v>
      </c>
      <c r="C1291" t="s">
        <v>856</v>
      </c>
      <c r="D1291">
        <v>24003</v>
      </c>
      <c r="E1291" t="s">
        <v>516</v>
      </c>
      <c r="F1291" t="s">
        <v>851</v>
      </c>
      <c r="G1291" t="s">
        <v>1977</v>
      </c>
      <c r="H1291">
        <v>2265004055</v>
      </c>
      <c r="I1291" t="s">
        <v>1990</v>
      </c>
      <c r="J1291" t="s">
        <v>1943</v>
      </c>
      <c r="K1291" t="s">
        <v>1944</v>
      </c>
      <c r="L1291" t="s">
        <v>1997</v>
      </c>
      <c r="M1291" s="114">
        <v>0.23917274188716001</v>
      </c>
      <c r="N1291" s="114">
        <v>5.7024685665965101E-2</v>
      </c>
      <c r="O1291" s="114">
        <v>9.1841902732849103</v>
      </c>
    </row>
    <row r="1292" spans="1:15" hidden="1" outlineLevel="2" x14ac:dyDescent="0.25">
      <c r="A1292">
        <v>2023</v>
      </c>
      <c r="B1292">
        <v>7</v>
      </c>
      <c r="C1292" t="s">
        <v>856</v>
      </c>
      <c r="D1292">
        <v>24003</v>
      </c>
      <c r="E1292" t="s">
        <v>516</v>
      </c>
      <c r="F1292" t="s">
        <v>851</v>
      </c>
      <c r="G1292" t="s">
        <v>1977</v>
      </c>
      <c r="H1292">
        <v>2265004056</v>
      </c>
      <c r="I1292" t="s">
        <v>1990</v>
      </c>
      <c r="J1292" t="s">
        <v>1943</v>
      </c>
      <c r="K1292" t="s">
        <v>1944</v>
      </c>
      <c r="L1292" t="s">
        <v>1948</v>
      </c>
      <c r="M1292" s="114">
        <v>0.161420629869099</v>
      </c>
      <c r="N1292" s="114">
        <v>5.0483239814639098E-2</v>
      </c>
      <c r="O1292" s="114">
        <v>8.0416036844253505</v>
      </c>
    </row>
    <row r="1293" spans="1:15" hidden="1" outlineLevel="2" x14ac:dyDescent="0.25">
      <c r="A1293">
        <v>2023</v>
      </c>
      <c r="B1293">
        <v>7</v>
      </c>
      <c r="C1293" t="s">
        <v>856</v>
      </c>
      <c r="D1293">
        <v>24003</v>
      </c>
      <c r="E1293" t="s">
        <v>516</v>
      </c>
      <c r="F1293" t="s">
        <v>851</v>
      </c>
      <c r="G1293" t="s">
        <v>1977</v>
      </c>
      <c r="H1293">
        <v>2265004066</v>
      </c>
      <c r="I1293" t="s">
        <v>1990</v>
      </c>
      <c r="J1293" t="s">
        <v>1943</v>
      </c>
      <c r="K1293" t="s">
        <v>1944</v>
      </c>
      <c r="L1293" t="s">
        <v>1949</v>
      </c>
      <c r="M1293" s="114">
        <v>1.6846332753630101E-2</v>
      </c>
      <c r="N1293" s="114">
        <v>8.1832854775711894E-3</v>
      </c>
      <c r="O1293" s="114">
        <v>0.82519806921482097</v>
      </c>
    </row>
    <row r="1294" spans="1:15" hidden="1" outlineLevel="2" x14ac:dyDescent="0.25">
      <c r="A1294">
        <v>2023</v>
      </c>
      <c r="B1294">
        <v>7</v>
      </c>
      <c r="C1294" t="s">
        <v>856</v>
      </c>
      <c r="D1294">
        <v>24003</v>
      </c>
      <c r="E1294" t="s">
        <v>516</v>
      </c>
      <c r="F1294" t="s">
        <v>851</v>
      </c>
      <c r="G1294" t="s">
        <v>1977</v>
      </c>
      <c r="H1294">
        <v>2265004071</v>
      </c>
      <c r="I1294" t="s">
        <v>1990</v>
      </c>
      <c r="J1294" t="s">
        <v>1943</v>
      </c>
      <c r="K1294" t="s">
        <v>1944</v>
      </c>
      <c r="L1294" t="s">
        <v>1950</v>
      </c>
      <c r="M1294" s="114">
        <v>0.47212731186300499</v>
      </c>
      <c r="N1294" s="114">
        <v>0.16333355754613901</v>
      </c>
      <c r="O1294" s="114">
        <v>22.332324028015101</v>
      </c>
    </row>
    <row r="1295" spans="1:15" hidden="1" outlineLevel="2" x14ac:dyDescent="0.25">
      <c r="A1295">
        <v>2023</v>
      </c>
      <c r="B1295">
        <v>7</v>
      </c>
      <c r="C1295" t="s">
        <v>856</v>
      </c>
      <c r="D1295">
        <v>24003</v>
      </c>
      <c r="E1295" t="s">
        <v>516</v>
      </c>
      <c r="F1295" t="s">
        <v>851</v>
      </c>
      <c r="G1295" t="s">
        <v>1977</v>
      </c>
      <c r="H1295">
        <v>2265004075</v>
      </c>
      <c r="I1295" t="s">
        <v>1990</v>
      </c>
      <c r="J1295" t="s">
        <v>1943</v>
      </c>
      <c r="K1295" t="s">
        <v>1944</v>
      </c>
      <c r="L1295" t="s">
        <v>1998</v>
      </c>
      <c r="M1295" s="114">
        <v>9.9413201101867799E-3</v>
      </c>
      <c r="N1295" s="114">
        <v>2.1449321648106001E-3</v>
      </c>
      <c r="O1295" s="114">
        <v>0.26234982907772098</v>
      </c>
    </row>
    <row r="1296" spans="1:15" hidden="1" outlineLevel="2" x14ac:dyDescent="0.25">
      <c r="A1296">
        <v>2023</v>
      </c>
      <c r="B1296">
        <v>7</v>
      </c>
      <c r="C1296" t="s">
        <v>856</v>
      </c>
      <c r="D1296">
        <v>24003</v>
      </c>
      <c r="E1296" t="s">
        <v>516</v>
      </c>
      <c r="F1296" t="s">
        <v>851</v>
      </c>
      <c r="G1296" t="s">
        <v>1977</v>
      </c>
      <c r="H1296">
        <v>2265004076</v>
      </c>
      <c r="I1296" t="s">
        <v>1990</v>
      </c>
      <c r="J1296" t="s">
        <v>1943</v>
      </c>
      <c r="K1296" t="s">
        <v>1944</v>
      </c>
      <c r="L1296" t="s">
        <v>1951</v>
      </c>
      <c r="M1296" s="114">
        <v>2.3426378573503801E-2</v>
      </c>
      <c r="N1296" s="114">
        <v>5.2572835702449101E-3</v>
      </c>
      <c r="O1296" s="114">
        <v>0.63603252172470104</v>
      </c>
    </row>
    <row r="1297" spans="1:15" hidden="1" outlineLevel="2" x14ac:dyDescent="0.25">
      <c r="A1297">
        <v>2023</v>
      </c>
      <c r="B1297">
        <v>7</v>
      </c>
      <c r="C1297" t="s">
        <v>856</v>
      </c>
      <c r="D1297">
        <v>24003</v>
      </c>
      <c r="E1297" t="s">
        <v>516</v>
      </c>
      <c r="F1297" t="s">
        <v>851</v>
      </c>
      <c r="G1297" t="s">
        <v>1977</v>
      </c>
      <c r="H1297">
        <v>2265005010</v>
      </c>
      <c r="I1297" t="s">
        <v>1990</v>
      </c>
      <c r="J1297" t="s">
        <v>1952</v>
      </c>
      <c r="K1297" t="s">
        <v>1953</v>
      </c>
      <c r="L1297" t="s">
        <v>1954</v>
      </c>
      <c r="M1297" s="114">
        <v>6.2540288281454099E-6</v>
      </c>
      <c r="N1297" s="114">
        <v>2.2399349006718698E-6</v>
      </c>
      <c r="O1297" s="114">
        <v>3.5350210237084E-4</v>
      </c>
    </row>
    <row r="1298" spans="1:15" hidden="1" outlineLevel="2" x14ac:dyDescent="0.25">
      <c r="A1298">
        <v>2023</v>
      </c>
      <c r="B1298">
        <v>7</v>
      </c>
      <c r="C1298" t="s">
        <v>856</v>
      </c>
      <c r="D1298">
        <v>24003</v>
      </c>
      <c r="E1298" t="s">
        <v>516</v>
      </c>
      <c r="F1298" t="s">
        <v>851</v>
      </c>
      <c r="G1298" t="s">
        <v>1977</v>
      </c>
      <c r="H1298">
        <v>2265005015</v>
      </c>
      <c r="I1298" t="s">
        <v>1990</v>
      </c>
      <c r="J1298" t="s">
        <v>1952</v>
      </c>
      <c r="K1298" t="s">
        <v>1953</v>
      </c>
      <c r="L1298" t="s">
        <v>1271</v>
      </c>
      <c r="M1298" s="114">
        <v>7.01658259538718E-6</v>
      </c>
      <c r="N1298" s="114">
        <v>7.7861908494014608E-6</v>
      </c>
      <c r="O1298" s="114">
        <v>3.5051683516940102E-4</v>
      </c>
    </row>
    <row r="1299" spans="1:15" hidden="1" outlineLevel="2" x14ac:dyDescent="0.25">
      <c r="A1299">
        <v>2023</v>
      </c>
      <c r="B1299">
        <v>7</v>
      </c>
      <c r="C1299" t="s">
        <v>856</v>
      </c>
      <c r="D1299">
        <v>24003</v>
      </c>
      <c r="E1299" t="s">
        <v>516</v>
      </c>
      <c r="F1299" t="s">
        <v>851</v>
      </c>
      <c r="G1299" t="s">
        <v>1977</v>
      </c>
      <c r="H1299">
        <v>2265005020</v>
      </c>
      <c r="I1299" t="s">
        <v>1990</v>
      </c>
      <c r="J1299" t="s">
        <v>1952</v>
      </c>
      <c r="K1299" t="s">
        <v>1953</v>
      </c>
      <c r="L1299" t="s">
        <v>1955</v>
      </c>
      <c r="M1299" s="114">
        <v>1.7135781879562601E-7</v>
      </c>
      <c r="N1299" s="114">
        <v>2.5650692947465401E-7</v>
      </c>
      <c r="O1299" s="114">
        <v>3.5388127344049302E-6</v>
      </c>
    </row>
    <row r="1300" spans="1:15" hidden="1" outlineLevel="2" x14ac:dyDescent="0.25">
      <c r="A1300">
        <v>2023</v>
      </c>
      <c r="B1300">
        <v>7</v>
      </c>
      <c r="C1300" t="s">
        <v>856</v>
      </c>
      <c r="D1300">
        <v>24003</v>
      </c>
      <c r="E1300" t="s">
        <v>516</v>
      </c>
      <c r="F1300" t="s">
        <v>851</v>
      </c>
      <c r="G1300" t="s">
        <v>1977</v>
      </c>
      <c r="H1300">
        <v>2265005025</v>
      </c>
      <c r="I1300" t="s">
        <v>1990</v>
      </c>
      <c r="J1300" t="s">
        <v>1952</v>
      </c>
      <c r="K1300" t="s">
        <v>1953</v>
      </c>
      <c r="L1300" t="s">
        <v>1956</v>
      </c>
      <c r="M1300" s="114">
        <v>1.7565472449909702E-5</v>
      </c>
      <c r="N1300" s="114">
        <v>2.3082690404407899E-5</v>
      </c>
      <c r="O1300" s="114">
        <v>3.18547092319932E-4</v>
      </c>
    </row>
    <row r="1301" spans="1:15" hidden="1" outlineLevel="2" x14ac:dyDescent="0.25">
      <c r="A1301">
        <v>2023</v>
      </c>
      <c r="B1301">
        <v>7</v>
      </c>
      <c r="C1301" t="s">
        <v>856</v>
      </c>
      <c r="D1301">
        <v>24003</v>
      </c>
      <c r="E1301" t="s">
        <v>516</v>
      </c>
      <c r="F1301" t="s">
        <v>851</v>
      </c>
      <c r="G1301" t="s">
        <v>1977</v>
      </c>
      <c r="H1301">
        <v>2265005030</v>
      </c>
      <c r="I1301" t="s">
        <v>1990</v>
      </c>
      <c r="J1301" t="s">
        <v>1952</v>
      </c>
      <c r="K1301" t="s">
        <v>1953</v>
      </c>
      <c r="L1301" t="s">
        <v>1957</v>
      </c>
      <c r="M1301" s="114">
        <v>5.2181784120364202E-6</v>
      </c>
      <c r="N1301" s="114">
        <v>1.8046451657482999E-6</v>
      </c>
      <c r="O1301" s="114">
        <v>2.8697986999759499E-4</v>
      </c>
    </row>
    <row r="1302" spans="1:15" hidden="1" outlineLevel="2" x14ac:dyDescent="0.25">
      <c r="A1302">
        <v>2023</v>
      </c>
      <c r="B1302">
        <v>7</v>
      </c>
      <c r="C1302" t="s">
        <v>856</v>
      </c>
      <c r="D1302">
        <v>24003</v>
      </c>
      <c r="E1302" t="s">
        <v>516</v>
      </c>
      <c r="F1302" t="s">
        <v>851</v>
      </c>
      <c r="G1302" t="s">
        <v>1977</v>
      </c>
      <c r="H1302">
        <v>2265005035</v>
      </c>
      <c r="I1302" t="s">
        <v>1990</v>
      </c>
      <c r="J1302" t="s">
        <v>1952</v>
      </c>
      <c r="K1302" t="s">
        <v>1953</v>
      </c>
      <c r="L1302" t="s">
        <v>1958</v>
      </c>
      <c r="M1302" s="114">
        <v>6.5583184408524203E-5</v>
      </c>
      <c r="N1302" s="114">
        <v>3.6654005270975203E-5</v>
      </c>
      <c r="O1302" s="114">
        <v>2.2982823720667498E-3</v>
      </c>
    </row>
    <row r="1303" spans="1:15" hidden="1" outlineLevel="2" x14ac:dyDescent="0.25">
      <c r="A1303">
        <v>2023</v>
      </c>
      <c r="B1303">
        <v>7</v>
      </c>
      <c r="C1303" t="s">
        <v>856</v>
      </c>
      <c r="D1303">
        <v>24003</v>
      </c>
      <c r="E1303" t="s">
        <v>516</v>
      </c>
      <c r="F1303" t="s">
        <v>851</v>
      </c>
      <c r="G1303" t="s">
        <v>1977</v>
      </c>
      <c r="H1303">
        <v>2265005040</v>
      </c>
      <c r="I1303" t="s">
        <v>1990</v>
      </c>
      <c r="J1303" t="s">
        <v>1952</v>
      </c>
      <c r="K1303" t="s">
        <v>1953</v>
      </c>
      <c r="L1303" t="s">
        <v>1959</v>
      </c>
      <c r="M1303" s="114">
        <v>2.7396373695864901E-4</v>
      </c>
      <c r="N1303" s="114">
        <v>5.7675598327477901E-5</v>
      </c>
      <c r="O1303" s="114">
        <v>9.1956008691340702E-3</v>
      </c>
    </row>
    <row r="1304" spans="1:15" hidden="1" outlineLevel="2" x14ac:dyDescent="0.25">
      <c r="A1304">
        <v>2023</v>
      </c>
      <c r="B1304">
        <v>7</v>
      </c>
      <c r="C1304" t="s">
        <v>856</v>
      </c>
      <c r="D1304">
        <v>24003</v>
      </c>
      <c r="E1304" t="s">
        <v>516</v>
      </c>
      <c r="F1304" t="s">
        <v>851</v>
      </c>
      <c r="G1304" t="s">
        <v>1977</v>
      </c>
      <c r="H1304">
        <v>2265005045</v>
      </c>
      <c r="I1304" t="s">
        <v>1990</v>
      </c>
      <c r="J1304" t="s">
        <v>1952</v>
      </c>
      <c r="K1304" t="s">
        <v>1953</v>
      </c>
      <c r="L1304" t="s">
        <v>1960</v>
      </c>
      <c r="M1304" s="114">
        <v>2.51579416783443E-5</v>
      </c>
      <c r="N1304" s="114">
        <v>3.6555874430632698E-5</v>
      </c>
      <c r="O1304" s="114">
        <v>5.0448049296392095E-4</v>
      </c>
    </row>
    <row r="1305" spans="1:15" hidden="1" outlineLevel="2" x14ac:dyDescent="0.25">
      <c r="A1305">
        <v>2023</v>
      </c>
      <c r="B1305">
        <v>7</v>
      </c>
      <c r="C1305" t="s">
        <v>856</v>
      </c>
      <c r="D1305">
        <v>24003</v>
      </c>
      <c r="E1305" t="s">
        <v>516</v>
      </c>
      <c r="F1305" t="s">
        <v>851</v>
      </c>
      <c r="G1305" t="s">
        <v>1977</v>
      </c>
      <c r="H1305">
        <v>2265005055</v>
      </c>
      <c r="I1305" t="s">
        <v>1990</v>
      </c>
      <c r="J1305" t="s">
        <v>1952</v>
      </c>
      <c r="K1305" t="s">
        <v>1953</v>
      </c>
      <c r="L1305" t="s">
        <v>1961</v>
      </c>
      <c r="M1305" s="114">
        <v>3.4412019729757001E-5</v>
      </c>
      <c r="N1305" s="114">
        <v>4.26446858909912E-5</v>
      </c>
      <c r="O1305" s="114">
        <v>1.0749345819931499E-3</v>
      </c>
    </row>
    <row r="1306" spans="1:15" hidden="1" outlineLevel="2" x14ac:dyDescent="0.25">
      <c r="A1306">
        <v>2023</v>
      </c>
      <c r="B1306">
        <v>7</v>
      </c>
      <c r="C1306" t="s">
        <v>856</v>
      </c>
      <c r="D1306">
        <v>24003</v>
      </c>
      <c r="E1306" t="s">
        <v>516</v>
      </c>
      <c r="F1306" t="s">
        <v>851</v>
      </c>
      <c r="G1306" t="s">
        <v>1977</v>
      </c>
      <c r="H1306">
        <v>2265005060</v>
      </c>
      <c r="I1306" t="s">
        <v>1990</v>
      </c>
      <c r="J1306" t="s">
        <v>1952</v>
      </c>
      <c r="K1306" t="s">
        <v>1953</v>
      </c>
      <c r="L1306" t="s">
        <v>1962</v>
      </c>
      <c r="M1306" s="114">
        <v>7.1069551881297599E-6</v>
      </c>
      <c r="N1306" s="114">
        <v>1.33066209855315E-5</v>
      </c>
      <c r="O1306" s="114">
        <v>2.17295986658428E-4</v>
      </c>
    </row>
    <row r="1307" spans="1:15" hidden="1" outlineLevel="2" x14ac:dyDescent="0.25">
      <c r="A1307">
        <v>2023</v>
      </c>
      <c r="B1307">
        <v>7</v>
      </c>
      <c r="C1307" t="s">
        <v>856</v>
      </c>
      <c r="D1307">
        <v>24003</v>
      </c>
      <c r="E1307" t="s">
        <v>516</v>
      </c>
      <c r="F1307" t="s">
        <v>851</v>
      </c>
      <c r="G1307" t="s">
        <v>1977</v>
      </c>
      <c r="H1307">
        <v>2265006005</v>
      </c>
      <c r="I1307" t="s">
        <v>1990</v>
      </c>
      <c r="J1307" t="s">
        <v>1963</v>
      </c>
      <c r="K1307" t="s">
        <v>1964</v>
      </c>
      <c r="L1307" t="s">
        <v>1274</v>
      </c>
      <c r="M1307" s="114">
        <v>0.111357188288821</v>
      </c>
      <c r="N1307" s="114">
        <v>2.8295201249420601E-2</v>
      </c>
      <c r="O1307" s="114">
        <v>4.2982643842697099</v>
      </c>
    </row>
    <row r="1308" spans="1:15" hidden="1" outlineLevel="2" x14ac:dyDescent="0.25">
      <c r="A1308">
        <v>2023</v>
      </c>
      <c r="B1308">
        <v>7</v>
      </c>
      <c r="C1308" t="s">
        <v>856</v>
      </c>
      <c r="D1308">
        <v>24003</v>
      </c>
      <c r="E1308" t="s">
        <v>516</v>
      </c>
      <c r="F1308" t="s">
        <v>851</v>
      </c>
      <c r="G1308" t="s">
        <v>1977</v>
      </c>
      <c r="H1308">
        <v>2265006010</v>
      </c>
      <c r="I1308" t="s">
        <v>1990</v>
      </c>
      <c r="J1308" t="s">
        <v>1963</v>
      </c>
      <c r="K1308" t="s">
        <v>1964</v>
      </c>
      <c r="L1308" t="s">
        <v>1965</v>
      </c>
      <c r="M1308" s="114">
        <v>2.6998216717402101E-2</v>
      </c>
      <c r="N1308" s="114">
        <v>7.5903193792328204E-3</v>
      </c>
      <c r="O1308" s="114">
        <v>0.85132817924022697</v>
      </c>
    </row>
    <row r="1309" spans="1:15" hidden="1" outlineLevel="2" x14ac:dyDescent="0.25">
      <c r="A1309">
        <v>2023</v>
      </c>
      <c r="B1309">
        <v>7</v>
      </c>
      <c r="C1309" t="s">
        <v>856</v>
      </c>
      <c r="D1309">
        <v>24003</v>
      </c>
      <c r="E1309" t="s">
        <v>516</v>
      </c>
      <c r="F1309" t="s">
        <v>851</v>
      </c>
      <c r="G1309" t="s">
        <v>1977</v>
      </c>
      <c r="H1309">
        <v>2265006015</v>
      </c>
      <c r="I1309" t="s">
        <v>1990</v>
      </c>
      <c r="J1309" t="s">
        <v>1963</v>
      </c>
      <c r="K1309" t="s">
        <v>1964</v>
      </c>
      <c r="L1309" t="s">
        <v>1966</v>
      </c>
      <c r="M1309" s="114">
        <v>1.11080579964664E-2</v>
      </c>
      <c r="N1309" s="114">
        <v>3.7968349643051598E-3</v>
      </c>
      <c r="O1309" s="114">
        <v>0.406034626066685</v>
      </c>
    </row>
    <row r="1310" spans="1:15" hidden="1" outlineLevel="2" x14ac:dyDescent="0.25">
      <c r="A1310">
        <v>2023</v>
      </c>
      <c r="B1310">
        <v>7</v>
      </c>
      <c r="C1310" t="s">
        <v>856</v>
      </c>
      <c r="D1310">
        <v>24003</v>
      </c>
      <c r="E1310" t="s">
        <v>516</v>
      </c>
      <c r="F1310" t="s">
        <v>851</v>
      </c>
      <c r="G1310" t="s">
        <v>1977</v>
      </c>
      <c r="H1310">
        <v>2265006025</v>
      </c>
      <c r="I1310" t="s">
        <v>1990</v>
      </c>
      <c r="J1310" t="s">
        <v>1963</v>
      </c>
      <c r="K1310" t="s">
        <v>1964</v>
      </c>
      <c r="L1310" t="s">
        <v>1967</v>
      </c>
      <c r="M1310" s="114">
        <v>2.54474095117985E-2</v>
      </c>
      <c r="N1310" s="114">
        <v>8.1545726861804706E-3</v>
      </c>
      <c r="O1310" s="114">
        <v>1.1195692569017399</v>
      </c>
    </row>
    <row r="1311" spans="1:15" hidden="1" outlineLevel="2" x14ac:dyDescent="0.25">
      <c r="A1311">
        <v>2023</v>
      </c>
      <c r="B1311">
        <v>7</v>
      </c>
      <c r="C1311" t="s">
        <v>856</v>
      </c>
      <c r="D1311">
        <v>24003</v>
      </c>
      <c r="E1311" t="s">
        <v>516</v>
      </c>
      <c r="F1311" t="s">
        <v>851</v>
      </c>
      <c r="G1311" t="s">
        <v>1977</v>
      </c>
      <c r="H1311">
        <v>2265006030</v>
      </c>
      <c r="I1311" t="s">
        <v>1990</v>
      </c>
      <c r="J1311" t="s">
        <v>1963</v>
      </c>
      <c r="K1311" t="s">
        <v>1964</v>
      </c>
      <c r="L1311" t="s">
        <v>1968</v>
      </c>
      <c r="M1311" s="114">
        <v>5.21360005193401E-2</v>
      </c>
      <c r="N1311" s="114">
        <v>1.27758430317044E-2</v>
      </c>
      <c r="O1311" s="114">
        <v>1.7263065278530101</v>
      </c>
    </row>
    <row r="1312" spans="1:15" hidden="1" outlineLevel="2" x14ac:dyDescent="0.25">
      <c r="A1312">
        <v>2023</v>
      </c>
      <c r="B1312">
        <v>7</v>
      </c>
      <c r="C1312" t="s">
        <v>856</v>
      </c>
      <c r="D1312">
        <v>24003</v>
      </c>
      <c r="E1312" t="s">
        <v>516</v>
      </c>
      <c r="F1312" t="s">
        <v>851</v>
      </c>
      <c r="G1312" t="s">
        <v>1977</v>
      </c>
      <c r="H1312">
        <v>2265006035</v>
      </c>
      <c r="I1312" t="s">
        <v>1990</v>
      </c>
      <c r="J1312" t="s">
        <v>1963</v>
      </c>
      <c r="K1312" t="s">
        <v>1964</v>
      </c>
      <c r="L1312" t="s">
        <v>1969</v>
      </c>
      <c r="M1312" s="114">
        <v>1.85524760182609E-3</v>
      </c>
      <c r="N1312" s="114">
        <v>6.0985929303569698E-4</v>
      </c>
      <c r="O1312" s="114">
        <v>8.8232066482305499E-2</v>
      </c>
    </row>
    <row r="1313" spans="1:15" hidden="1" outlineLevel="2" x14ac:dyDescent="0.25">
      <c r="A1313">
        <v>2023</v>
      </c>
      <c r="B1313">
        <v>7</v>
      </c>
      <c r="C1313" t="s">
        <v>856</v>
      </c>
      <c r="D1313">
        <v>24003</v>
      </c>
      <c r="E1313" t="s">
        <v>516</v>
      </c>
      <c r="F1313" t="s">
        <v>851</v>
      </c>
      <c r="G1313" t="s">
        <v>1977</v>
      </c>
      <c r="H1313">
        <v>2265007010</v>
      </c>
      <c r="I1313" t="s">
        <v>1990</v>
      </c>
      <c r="J1313" t="s">
        <v>1970</v>
      </c>
      <c r="K1313" t="s">
        <v>697</v>
      </c>
      <c r="L1313" t="s">
        <v>1999</v>
      </c>
      <c r="M1313" s="114">
        <v>4.0138486555463298E-4</v>
      </c>
      <c r="N1313" s="114">
        <v>9.9791534012183506E-5</v>
      </c>
      <c r="O1313" s="114">
        <v>1.4433327130973299E-2</v>
      </c>
    </row>
    <row r="1314" spans="1:15" hidden="1" outlineLevel="2" x14ac:dyDescent="0.25">
      <c r="A1314">
        <v>2023</v>
      </c>
      <c r="B1314">
        <v>7</v>
      </c>
      <c r="C1314" t="s">
        <v>856</v>
      </c>
      <c r="D1314">
        <v>24003</v>
      </c>
      <c r="E1314" t="s">
        <v>516</v>
      </c>
      <c r="F1314" t="s">
        <v>851</v>
      </c>
      <c r="G1314" t="s">
        <v>1977</v>
      </c>
      <c r="H1314">
        <v>2265007015</v>
      </c>
      <c r="I1314" t="s">
        <v>1990</v>
      </c>
      <c r="J1314" t="s">
        <v>1970</v>
      </c>
      <c r="K1314" t="s">
        <v>697</v>
      </c>
      <c r="L1314" t="s">
        <v>1971</v>
      </c>
      <c r="M1314" s="114">
        <v>3.7899764937510098E-6</v>
      </c>
      <c r="N1314" s="114">
        <v>1.10518791984759E-6</v>
      </c>
      <c r="O1314" s="114">
        <v>1.2544110177259399E-4</v>
      </c>
    </row>
    <row r="1315" spans="1:15" hidden="1" outlineLevel="2" x14ac:dyDescent="0.25">
      <c r="A1315">
        <v>2023</v>
      </c>
      <c r="B1315">
        <v>7</v>
      </c>
      <c r="C1315" t="s">
        <v>856</v>
      </c>
      <c r="D1315">
        <v>24003</v>
      </c>
      <c r="E1315" t="s">
        <v>516</v>
      </c>
      <c r="F1315" t="s">
        <v>851</v>
      </c>
      <c r="G1315" t="s">
        <v>1977</v>
      </c>
      <c r="H1315">
        <v>2282005010</v>
      </c>
      <c r="I1315" t="s">
        <v>698</v>
      </c>
      <c r="J1315" t="s">
        <v>1972</v>
      </c>
      <c r="K1315" t="s">
        <v>1972</v>
      </c>
      <c r="L1315" t="s">
        <v>1974</v>
      </c>
      <c r="M1315" s="114">
        <v>0.78169677927507997</v>
      </c>
      <c r="N1315" s="114">
        <v>0.24455621093511601</v>
      </c>
      <c r="O1315" s="114">
        <v>4.0681914091110203</v>
      </c>
    </row>
    <row r="1316" spans="1:15" hidden="1" outlineLevel="2" x14ac:dyDescent="0.25">
      <c r="A1316">
        <v>2023</v>
      </c>
      <c r="B1316">
        <v>7</v>
      </c>
      <c r="C1316" t="s">
        <v>856</v>
      </c>
      <c r="D1316">
        <v>24003</v>
      </c>
      <c r="E1316" t="s">
        <v>516</v>
      </c>
      <c r="F1316" t="s">
        <v>851</v>
      </c>
      <c r="G1316" t="s">
        <v>1977</v>
      </c>
      <c r="H1316">
        <v>2282005015</v>
      </c>
      <c r="I1316" t="s">
        <v>698</v>
      </c>
      <c r="J1316" t="s">
        <v>1972</v>
      </c>
      <c r="K1316" t="s">
        <v>1972</v>
      </c>
      <c r="L1316" t="s">
        <v>2000</v>
      </c>
      <c r="M1316" s="114">
        <v>0.140856203950534</v>
      </c>
      <c r="N1316" s="114">
        <v>0.115933582186699</v>
      </c>
      <c r="O1316" s="114">
        <v>2.09222435951233</v>
      </c>
    </row>
    <row r="1317" spans="1:15" hidden="1" outlineLevel="2" x14ac:dyDescent="0.25">
      <c r="A1317">
        <v>2023</v>
      </c>
      <c r="B1317">
        <v>7</v>
      </c>
      <c r="C1317" t="s">
        <v>856</v>
      </c>
      <c r="D1317">
        <v>24003</v>
      </c>
      <c r="E1317" t="s">
        <v>516</v>
      </c>
      <c r="F1317" t="s">
        <v>851</v>
      </c>
      <c r="G1317" t="s">
        <v>1977</v>
      </c>
      <c r="H1317">
        <v>2282010005</v>
      </c>
      <c r="I1317" t="s">
        <v>698</v>
      </c>
      <c r="J1317" t="s">
        <v>1972</v>
      </c>
      <c r="K1317" t="s">
        <v>1972</v>
      </c>
      <c r="L1317" t="s">
        <v>1973</v>
      </c>
      <c r="M1317" s="114">
        <v>0.155830340037028</v>
      </c>
      <c r="N1317" s="114">
        <v>0.174611125141382</v>
      </c>
      <c r="O1317" s="114">
        <v>2.3650564551353499</v>
      </c>
    </row>
    <row r="1318" spans="1:15" hidden="1" outlineLevel="2" x14ac:dyDescent="0.25">
      <c r="A1318">
        <v>2023</v>
      </c>
      <c r="B1318">
        <v>7</v>
      </c>
      <c r="C1318" t="s">
        <v>856</v>
      </c>
      <c r="D1318">
        <v>24003</v>
      </c>
      <c r="E1318" t="s">
        <v>516</v>
      </c>
      <c r="F1318" t="s">
        <v>851</v>
      </c>
      <c r="G1318" t="s">
        <v>1977</v>
      </c>
      <c r="H1318">
        <v>2285004015</v>
      </c>
      <c r="I1318" t="s">
        <v>1975</v>
      </c>
      <c r="J1318" t="s">
        <v>1976</v>
      </c>
      <c r="K1318" t="s">
        <v>1976</v>
      </c>
      <c r="L1318" t="s">
        <v>1976</v>
      </c>
      <c r="M1318" s="114">
        <v>1.1553705615519E-4</v>
      </c>
      <c r="N1318" s="114">
        <v>3.61559600605688E-5</v>
      </c>
      <c r="O1318" s="114">
        <v>5.29409712180495E-3</v>
      </c>
    </row>
    <row r="1319" spans="1:15" hidden="1" outlineLevel="2" x14ac:dyDescent="0.25">
      <c r="A1319">
        <v>2023</v>
      </c>
      <c r="B1319">
        <v>7</v>
      </c>
      <c r="C1319" t="s">
        <v>856</v>
      </c>
      <c r="D1319">
        <v>24003</v>
      </c>
      <c r="E1319" t="s">
        <v>516</v>
      </c>
      <c r="F1319" t="s">
        <v>851</v>
      </c>
      <c r="G1319" t="s">
        <v>2001</v>
      </c>
      <c r="H1319">
        <v>2267001060</v>
      </c>
      <c r="I1319" t="s">
        <v>2002</v>
      </c>
      <c r="J1319" t="s">
        <v>1917</v>
      </c>
      <c r="K1319" t="s">
        <v>2003</v>
      </c>
      <c r="L1319" t="s">
        <v>1918</v>
      </c>
      <c r="M1319" s="114">
        <v>1.01386024653038E-4</v>
      </c>
      <c r="N1319" s="114">
        <v>4.7105076373554799E-4</v>
      </c>
      <c r="O1319" s="114">
        <v>2.43489001877606E-3</v>
      </c>
    </row>
    <row r="1320" spans="1:15" hidden="1" outlineLevel="2" x14ac:dyDescent="0.25">
      <c r="A1320">
        <v>2023</v>
      </c>
      <c r="B1320">
        <v>7</v>
      </c>
      <c r="C1320" t="s">
        <v>856</v>
      </c>
      <c r="D1320">
        <v>24003</v>
      </c>
      <c r="E1320" t="s">
        <v>516</v>
      </c>
      <c r="F1320" t="s">
        <v>851</v>
      </c>
      <c r="G1320" t="s">
        <v>2001</v>
      </c>
      <c r="H1320">
        <v>2267002003</v>
      </c>
      <c r="I1320" t="s">
        <v>2002</v>
      </c>
      <c r="J1320" t="s">
        <v>1919</v>
      </c>
      <c r="K1320" t="s">
        <v>2003</v>
      </c>
      <c r="L1320" t="s">
        <v>1921</v>
      </c>
      <c r="M1320" s="114">
        <v>6.0979309637332301E-6</v>
      </c>
      <c r="N1320" s="114">
        <v>4.2544797906884903E-5</v>
      </c>
      <c r="O1320" s="114">
        <v>2.4360081079066701E-4</v>
      </c>
    </row>
    <row r="1321" spans="1:15" hidden="1" outlineLevel="2" x14ac:dyDescent="0.25">
      <c r="A1321">
        <v>2023</v>
      </c>
      <c r="B1321">
        <v>7</v>
      </c>
      <c r="C1321" t="s">
        <v>856</v>
      </c>
      <c r="D1321">
        <v>24003</v>
      </c>
      <c r="E1321" t="s">
        <v>516</v>
      </c>
      <c r="F1321" t="s">
        <v>851</v>
      </c>
      <c r="G1321" t="s">
        <v>2001</v>
      </c>
      <c r="H1321">
        <v>2267002015</v>
      </c>
      <c r="I1321" t="s">
        <v>2002</v>
      </c>
      <c r="J1321" t="s">
        <v>1919</v>
      </c>
      <c r="K1321" t="s">
        <v>2003</v>
      </c>
      <c r="L1321" t="s">
        <v>1924</v>
      </c>
      <c r="M1321" s="114">
        <v>7.18393653187377E-6</v>
      </c>
      <c r="N1321" s="114">
        <v>6.0417008171498303E-5</v>
      </c>
      <c r="O1321" s="114">
        <v>3.1192431561066802E-4</v>
      </c>
    </row>
    <row r="1322" spans="1:15" hidden="1" outlineLevel="2" x14ac:dyDescent="0.25">
      <c r="A1322">
        <v>2023</v>
      </c>
      <c r="B1322">
        <v>7</v>
      </c>
      <c r="C1322" t="s">
        <v>856</v>
      </c>
      <c r="D1322">
        <v>24003</v>
      </c>
      <c r="E1322" t="s">
        <v>516</v>
      </c>
      <c r="F1322" t="s">
        <v>851</v>
      </c>
      <c r="G1322" t="s">
        <v>2001</v>
      </c>
      <c r="H1322">
        <v>2267002021</v>
      </c>
      <c r="I1322" t="s">
        <v>2002</v>
      </c>
      <c r="J1322" t="s">
        <v>1919</v>
      </c>
      <c r="K1322" t="s">
        <v>2003</v>
      </c>
      <c r="L1322" t="s">
        <v>1926</v>
      </c>
      <c r="M1322" s="114">
        <v>6.1734952652159302E-6</v>
      </c>
      <c r="N1322" s="114">
        <v>2.9865240321669299E-5</v>
      </c>
      <c r="O1322" s="114">
        <v>1.6055970263551E-4</v>
      </c>
    </row>
    <row r="1323" spans="1:15" hidden="1" outlineLevel="2" x14ac:dyDescent="0.25">
      <c r="A1323">
        <v>2023</v>
      </c>
      <c r="B1323">
        <v>7</v>
      </c>
      <c r="C1323" t="s">
        <v>856</v>
      </c>
      <c r="D1323">
        <v>24003</v>
      </c>
      <c r="E1323" t="s">
        <v>516</v>
      </c>
      <c r="F1323" t="s">
        <v>851</v>
      </c>
      <c r="G1323" t="s">
        <v>2001</v>
      </c>
      <c r="H1323">
        <v>2267002024</v>
      </c>
      <c r="I1323" t="s">
        <v>2002</v>
      </c>
      <c r="J1323" t="s">
        <v>1919</v>
      </c>
      <c r="K1323" t="s">
        <v>2003</v>
      </c>
      <c r="L1323" t="s">
        <v>1927</v>
      </c>
      <c r="M1323" s="114">
        <v>1.09538741277504E-6</v>
      </c>
      <c r="N1323" s="114">
        <v>7.5367515819380102E-6</v>
      </c>
      <c r="O1323" s="114">
        <v>4.16459724874585E-5</v>
      </c>
    </row>
    <row r="1324" spans="1:15" hidden="1" outlineLevel="2" x14ac:dyDescent="0.25">
      <c r="A1324">
        <v>2023</v>
      </c>
      <c r="B1324">
        <v>7</v>
      </c>
      <c r="C1324" t="s">
        <v>856</v>
      </c>
      <c r="D1324">
        <v>24003</v>
      </c>
      <c r="E1324" t="s">
        <v>516</v>
      </c>
      <c r="F1324" t="s">
        <v>851</v>
      </c>
      <c r="G1324" t="s">
        <v>2001</v>
      </c>
      <c r="H1324">
        <v>2267002030</v>
      </c>
      <c r="I1324" t="s">
        <v>2002</v>
      </c>
      <c r="J1324" t="s">
        <v>1919</v>
      </c>
      <c r="K1324" t="s">
        <v>2003</v>
      </c>
      <c r="L1324" t="s">
        <v>1929</v>
      </c>
      <c r="M1324" s="114">
        <v>1.8148025489494999E-5</v>
      </c>
      <c r="N1324" s="114">
        <v>1.28370375023223E-4</v>
      </c>
      <c r="O1324" s="114">
        <v>7.4705597944557699E-4</v>
      </c>
    </row>
    <row r="1325" spans="1:15" hidden="1" outlineLevel="2" x14ac:dyDescent="0.25">
      <c r="A1325">
        <v>2023</v>
      </c>
      <c r="B1325">
        <v>7</v>
      </c>
      <c r="C1325" t="s">
        <v>856</v>
      </c>
      <c r="D1325">
        <v>24003</v>
      </c>
      <c r="E1325" t="s">
        <v>516</v>
      </c>
      <c r="F1325" t="s">
        <v>851</v>
      </c>
      <c r="G1325" t="s">
        <v>2001</v>
      </c>
      <c r="H1325">
        <v>2267002033</v>
      </c>
      <c r="I1325" t="s">
        <v>2002</v>
      </c>
      <c r="J1325" t="s">
        <v>1919</v>
      </c>
      <c r="K1325" t="s">
        <v>2003</v>
      </c>
      <c r="L1325" t="s">
        <v>1930</v>
      </c>
      <c r="M1325" s="114">
        <v>7.1934144443730502E-5</v>
      </c>
      <c r="N1325" s="114">
        <v>3.1360841967398301E-4</v>
      </c>
      <c r="O1325" s="114">
        <v>1.57880448387004E-3</v>
      </c>
    </row>
    <row r="1326" spans="1:15" hidden="1" outlineLevel="2" x14ac:dyDescent="0.25">
      <c r="A1326">
        <v>2023</v>
      </c>
      <c r="B1326">
        <v>7</v>
      </c>
      <c r="C1326" t="s">
        <v>856</v>
      </c>
      <c r="D1326">
        <v>24003</v>
      </c>
      <c r="E1326" t="s">
        <v>516</v>
      </c>
      <c r="F1326" t="s">
        <v>851</v>
      </c>
      <c r="G1326" t="s">
        <v>2001</v>
      </c>
      <c r="H1326">
        <v>2267002039</v>
      </c>
      <c r="I1326" t="s">
        <v>2002</v>
      </c>
      <c r="J1326" t="s">
        <v>1919</v>
      </c>
      <c r="K1326" t="s">
        <v>2003</v>
      </c>
      <c r="L1326" t="s">
        <v>1932</v>
      </c>
      <c r="M1326" s="114">
        <v>1.2669334637394099E-5</v>
      </c>
      <c r="N1326" s="114">
        <v>1.04436945548514E-4</v>
      </c>
      <c r="O1326" s="114">
        <v>5.4453166376333705E-4</v>
      </c>
    </row>
    <row r="1327" spans="1:15" hidden="1" outlineLevel="2" x14ac:dyDescent="0.25">
      <c r="A1327">
        <v>2023</v>
      </c>
      <c r="B1327">
        <v>7</v>
      </c>
      <c r="C1327" t="s">
        <v>856</v>
      </c>
      <c r="D1327">
        <v>24003</v>
      </c>
      <c r="E1327" t="s">
        <v>516</v>
      </c>
      <c r="F1327" t="s">
        <v>851</v>
      </c>
      <c r="G1327" t="s">
        <v>2001</v>
      </c>
      <c r="H1327">
        <v>2267002045</v>
      </c>
      <c r="I1327" t="s">
        <v>2002</v>
      </c>
      <c r="J1327" t="s">
        <v>1919</v>
      </c>
      <c r="K1327" t="s">
        <v>2003</v>
      </c>
      <c r="L1327" t="s">
        <v>1282</v>
      </c>
      <c r="M1327" s="114">
        <v>1.96147270798974E-5</v>
      </c>
      <c r="N1327" s="114">
        <v>9.8996704764431302E-5</v>
      </c>
      <c r="O1327" s="114">
        <v>5.5055900156730797E-4</v>
      </c>
    </row>
    <row r="1328" spans="1:15" hidden="1" outlineLevel="2" x14ac:dyDescent="0.25">
      <c r="A1328">
        <v>2023</v>
      </c>
      <c r="B1328">
        <v>7</v>
      </c>
      <c r="C1328" t="s">
        <v>856</v>
      </c>
      <c r="D1328">
        <v>24003</v>
      </c>
      <c r="E1328" t="s">
        <v>516</v>
      </c>
      <c r="F1328" t="s">
        <v>851</v>
      </c>
      <c r="G1328" t="s">
        <v>2001</v>
      </c>
      <c r="H1328">
        <v>2267002054</v>
      </c>
      <c r="I1328" t="s">
        <v>2002</v>
      </c>
      <c r="J1328" t="s">
        <v>1919</v>
      </c>
      <c r="K1328" t="s">
        <v>2003</v>
      </c>
      <c r="L1328" t="s">
        <v>1935</v>
      </c>
      <c r="M1328" s="114">
        <v>2.8640465430385099E-6</v>
      </c>
      <c r="N1328" s="114">
        <v>1.48380399878079E-5</v>
      </c>
      <c r="O1328" s="114">
        <v>8.3160428403061801E-5</v>
      </c>
    </row>
    <row r="1329" spans="1:15" hidden="1" outlineLevel="2" x14ac:dyDescent="0.25">
      <c r="A1329">
        <v>2023</v>
      </c>
      <c r="B1329">
        <v>7</v>
      </c>
      <c r="C1329" t="s">
        <v>856</v>
      </c>
      <c r="D1329">
        <v>24003</v>
      </c>
      <c r="E1329" t="s">
        <v>516</v>
      </c>
      <c r="F1329" t="s">
        <v>851</v>
      </c>
      <c r="G1329" t="s">
        <v>2001</v>
      </c>
      <c r="H1329">
        <v>2267002057</v>
      </c>
      <c r="I1329" t="s">
        <v>2002</v>
      </c>
      <c r="J1329" t="s">
        <v>1919</v>
      </c>
      <c r="K1329" t="s">
        <v>2003</v>
      </c>
      <c r="L1329" t="s">
        <v>1936</v>
      </c>
      <c r="M1329" s="114">
        <v>1.33163447060269E-5</v>
      </c>
      <c r="N1329" s="114">
        <v>8.87380811036564E-5</v>
      </c>
      <c r="O1329" s="114">
        <v>5.2373456128407302E-4</v>
      </c>
    </row>
    <row r="1330" spans="1:15" hidden="1" outlineLevel="2" x14ac:dyDescent="0.25">
      <c r="A1330">
        <v>2023</v>
      </c>
      <c r="B1330">
        <v>7</v>
      </c>
      <c r="C1330" t="s">
        <v>856</v>
      </c>
      <c r="D1330">
        <v>24003</v>
      </c>
      <c r="E1330" t="s">
        <v>516</v>
      </c>
      <c r="F1330" t="s">
        <v>851</v>
      </c>
      <c r="G1330" t="s">
        <v>2001</v>
      </c>
      <c r="H1330">
        <v>2267002060</v>
      </c>
      <c r="I1330" t="s">
        <v>2002</v>
      </c>
      <c r="J1330" t="s">
        <v>1919</v>
      </c>
      <c r="K1330" t="s">
        <v>2003</v>
      </c>
      <c r="L1330" t="s">
        <v>1283</v>
      </c>
      <c r="M1330" s="114">
        <v>2.0324122942838599E-5</v>
      </c>
      <c r="N1330" s="114">
        <v>1.72224787093E-4</v>
      </c>
      <c r="O1330" s="114">
        <v>8.8588893413543701E-4</v>
      </c>
    </row>
    <row r="1331" spans="1:15" hidden="1" outlineLevel="2" x14ac:dyDescent="0.25">
      <c r="A1331">
        <v>2023</v>
      </c>
      <c r="B1331">
        <v>7</v>
      </c>
      <c r="C1331" t="s">
        <v>856</v>
      </c>
      <c r="D1331">
        <v>24003</v>
      </c>
      <c r="E1331" t="s">
        <v>516</v>
      </c>
      <c r="F1331" t="s">
        <v>851</v>
      </c>
      <c r="G1331" t="s">
        <v>2001</v>
      </c>
      <c r="H1331">
        <v>2267002066</v>
      </c>
      <c r="I1331" t="s">
        <v>2002</v>
      </c>
      <c r="J1331" t="s">
        <v>1919</v>
      </c>
      <c r="K1331" t="s">
        <v>2003</v>
      </c>
      <c r="L1331" t="s">
        <v>1278</v>
      </c>
      <c r="M1331" s="114">
        <v>2.17279929870529E-6</v>
      </c>
      <c r="N1331" s="114">
        <v>1.8264576056026299E-5</v>
      </c>
      <c r="O1331" s="114">
        <v>9.4319308118428994E-5</v>
      </c>
    </row>
    <row r="1332" spans="1:15" hidden="1" outlineLevel="2" x14ac:dyDescent="0.25">
      <c r="A1332">
        <v>2023</v>
      </c>
      <c r="B1332">
        <v>7</v>
      </c>
      <c r="C1332" t="s">
        <v>856</v>
      </c>
      <c r="D1332">
        <v>24003</v>
      </c>
      <c r="E1332" t="s">
        <v>516</v>
      </c>
      <c r="F1332" t="s">
        <v>851</v>
      </c>
      <c r="G1332" t="s">
        <v>2001</v>
      </c>
      <c r="H1332">
        <v>2267002072</v>
      </c>
      <c r="I1332" t="s">
        <v>2002</v>
      </c>
      <c r="J1332" t="s">
        <v>1919</v>
      </c>
      <c r="K1332" t="s">
        <v>2003</v>
      </c>
      <c r="L1332" t="s">
        <v>1279</v>
      </c>
      <c r="M1332" s="114">
        <v>6.9990495603633503E-5</v>
      </c>
      <c r="N1332" s="114">
        <v>3.5632964136311801E-4</v>
      </c>
      <c r="O1332" s="114">
        <v>1.9531189755071E-3</v>
      </c>
    </row>
    <row r="1333" spans="1:15" hidden="1" outlineLevel="2" x14ac:dyDescent="0.25">
      <c r="A1333">
        <v>2023</v>
      </c>
      <c r="B1333">
        <v>7</v>
      </c>
      <c r="C1333" t="s">
        <v>856</v>
      </c>
      <c r="D1333">
        <v>24003</v>
      </c>
      <c r="E1333" t="s">
        <v>516</v>
      </c>
      <c r="F1333" t="s">
        <v>851</v>
      </c>
      <c r="G1333" t="s">
        <v>2001</v>
      </c>
      <c r="H1333">
        <v>2267002081</v>
      </c>
      <c r="I1333" t="s">
        <v>2002</v>
      </c>
      <c r="J1333" t="s">
        <v>1919</v>
      </c>
      <c r="K1333" t="s">
        <v>2003</v>
      </c>
      <c r="L1333" t="s">
        <v>1940</v>
      </c>
      <c r="M1333" s="114">
        <v>3.8349809528881499E-5</v>
      </c>
      <c r="N1333" s="114">
        <v>1.8446394096827099E-4</v>
      </c>
      <c r="O1333" s="114">
        <v>1.02123178658076E-3</v>
      </c>
    </row>
    <row r="1334" spans="1:15" hidden="1" outlineLevel="2" x14ac:dyDescent="0.25">
      <c r="A1334">
        <v>2023</v>
      </c>
      <c r="B1334">
        <v>7</v>
      </c>
      <c r="C1334" t="s">
        <v>856</v>
      </c>
      <c r="D1334">
        <v>24003</v>
      </c>
      <c r="E1334" t="s">
        <v>516</v>
      </c>
      <c r="F1334" t="s">
        <v>851</v>
      </c>
      <c r="G1334" t="s">
        <v>2001</v>
      </c>
      <c r="H1334">
        <v>2267003010</v>
      </c>
      <c r="I1334" t="s">
        <v>2002</v>
      </c>
      <c r="J1334" t="s">
        <v>1941</v>
      </c>
      <c r="K1334" t="s">
        <v>2003</v>
      </c>
      <c r="L1334" t="s">
        <v>1277</v>
      </c>
      <c r="M1334" s="114">
        <v>2.8456699465095902E-4</v>
      </c>
      <c r="N1334" s="114">
        <v>1.5920140722300901E-3</v>
      </c>
      <c r="O1334" s="114">
        <v>9.1811330057680607E-3</v>
      </c>
    </row>
    <row r="1335" spans="1:15" hidden="1" outlineLevel="2" x14ac:dyDescent="0.25">
      <c r="A1335">
        <v>2023</v>
      </c>
      <c r="B1335">
        <v>7</v>
      </c>
      <c r="C1335" t="s">
        <v>856</v>
      </c>
      <c r="D1335">
        <v>24003</v>
      </c>
      <c r="E1335" t="s">
        <v>516</v>
      </c>
      <c r="F1335" t="s">
        <v>851</v>
      </c>
      <c r="G1335" t="s">
        <v>2001</v>
      </c>
      <c r="H1335">
        <v>2267003020</v>
      </c>
      <c r="I1335" t="s">
        <v>2002</v>
      </c>
      <c r="J1335" t="s">
        <v>1941</v>
      </c>
      <c r="K1335" t="s">
        <v>2003</v>
      </c>
      <c r="L1335" t="s">
        <v>1275</v>
      </c>
      <c r="M1335" s="114">
        <v>9.6939927898347395E-3</v>
      </c>
      <c r="N1335" s="114">
        <v>8.2763347774744006E-2</v>
      </c>
      <c r="O1335" s="114">
        <v>0.42416898906230899</v>
      </c>
    </row>
    <row r="1336" spans="1:15" hidden="1" outlineLevel="2" x14ac:dyDescent="0.25">
      <c r="A1336">
        <v>2023</v>
      </c>
      <c r="B1336">
        <v>7</v>
      </c>
      <c r="C1336" t="s">
        <v>856</v>
      </c>
      <c r="D1336">
        <v>24003</v>
      </c>
      <c r="E1336" t="s">
        <v>516</v>
      </c>
      <c r="F1336" t="s">
        <v>851</v>
      </c>
      <c r="G1336" t="s">
        <v>2001</v>
      </c>
      <c r="H1336">
        <v>2267003030</v>
      </c>
      <c r="I1336" t="s">
        <v>2002</v>
      </c>
      <c r="J1336" t="s">
        <v>1941</v>
      </c>
      <c r="K1336" t="s">
        <v>2003</v>
      </c>
      <c r="L1336" t="s">
        <v>1273</v>
      </c>
      <c r="M1336" s="114">
        <v>7.3850243097695097E-5</v>
      </c>
      <c r="N1336" s="114">
        <v>6.2135325424606002E-4</v>
      </c>
      <c r="O1336" s="114">
        <v>3.2072673202492301E-3</v>
      </c>
    </row>
    <row r="1337" spans="1:15" hidden="1" outlineLevel="2" x14ac:dyDescent="0.25">
      <c r="A1337">
        <v>2023</v>
      </c>
      <c r="B1337">
        <v>7</v>
      </c>
      <c r="C1337" t="s">
        <v>856</v>
      </c>
      <c r="D1337">
        <v>24003</v>
      </c>
      <c r="E1337" t="s">
        <v>516</v>
      </c>
      <c r="F1337" t="s">
        <v>851</v>
      </c>
      <c r="G1337" t="s">
        <v>2001</v>
      </c>
      <c r="H1337">
        <v>2267003040</v>
      </c>
      <c r="I1337" t="s">
        <v>2002</v>
      </c>
      <c r="J1337" t="s">
        <v>1941</v>
      </c>
      <c r="K1337" t="s">
        <v>2003</v>
      </c>
      <c r="L1337" t="s">
        <v>1276</v>
      </c>
      <c r="M1337" s="114">
        <v>2.2941576844459599E-5</v>
      </c>
      <c r="N1337" s="114">
        <v>1.9509854610077999E-4</v>
      </c>
      <c r="O1337" s="114">
        <v>1.0018067405326301E-3</v>
      </c>
    </row>
    <row r="1338" spans="1:15" hidden="1" outlineLevel="2" x14ac:dyDescent="0.25">
      <c r="A1338">
        <v>2023</v>
      </c>
      <c r="B1338">
        <v>7</v>
      </c>
      <c r="C1338" t="s">
        <v>856</v>
      </c>
      <c r="D1338">
        <v>24003</v>
      </c>
      <c r="E1338" t="s">
        <v>516</v>
      </c>
      <c r="F1338" t="s">
        <v>851</v>
      </c>
      <c r="G1338" t="s">
        <v>2001</v>
      </c>
      <c r="H1338">
        <v>2267003050</v>
      </c>
      <c r="I1338" t="s">
        <v>2002</v>
      </c>
      <c r="J1338" t="s">
        <v>1941</v>
      </c>
      <c r="K1338" t="s">
        <v>2003</v>
      </c>
      <c r="L1338" t="s">
        <v>1280</v>
      </c>
      <c r="M1338" s="114">
        <v>1.0980294845808199E-5</v>
      </c>
      <c r="N1338" s="114">
        <v>6.8581925006583306E-5</v>
      </c>
      <c r="O1338" s="114">
        <v>3.8128290907479801E-4</v>
      </c>
    </row>
    <row r="1339" spans="1:15" hidden="1" outlineLevel="2" x14ac:dyDescent="0.25">
      <c r="A1339">
        <v>2023</v>
      </c>
      <c r="B1339">
        <v>7</v>
      </c>
      <c r="C1339" t="s">
        <v>856</v>
      </c>
      <c r="D1339">
        <v>24003</v>
      </c>
      <c r="E1339" t="s">
        <v>516</v>
      </c>
      <c r="F1339" t="s">
        <v>851</v>
      </c>
      <c r="G1339" t="s">
        <v>2001</v>
      </c>
      <c r="H1339">
        <v>2267003070</v>
      </c>
      <c r="I1339" t="s">
        <v>2002</v>
      </c>
      <c r="J1339" t="s">
        <v>1941</v>
      </c>
      <c r="K1339" t="s">
        <v>2003</v>
      </c>
      <c r="L1339" t="s">
        <v>1272</v>
      </c>
      <c r="M1339" s="114">
        <v>4.59875827800715E-5</v>
      </c>
      <c r="N1339" s="114">
        <v>3.8579782994929701E-4</v>
      </c>
      <c r="O1339" s="114">
        <v>1.9942407961934801E-3</v>
      </c>
    </row>
    <row r="1340" spans="1:15" hidden="1" outlineLevel="2" x14ac:dyDescent="0.25">
      <c r="A1340">
        <v>2023</v>
      </c>
      <c r="B1340">
        <v>7</v>
      </c>
      <c r="C1340" t="s">
        <v>856</v>
      </c>
      <c r="D1340">
        <v>24003</v>
      </c>
      <c r="E1340" t="s">
        <v>516</v>
      </c>
      <c r="F1340" t="s">
        <v>851</v>
      </c>
      <c r="G1340" t="s">
        <v>2001</v>
      </c>
      <c r="H1340">
        <v>2267004066</v>
      </c>
      <c r="I1340" t="s">
        <v>2002</v>
      </c>
      <c r="J1340" t="s">
        <v>1943</v>
      </c>
      <c r="K1340" t="s">
        <v>2003</v>
      </c>
      <c r="L1340" t="s">
        <v>1949</v>
      </c>
      <c r="M1340" s="114">
        <v>3.3690396230667802E-4</v>
      </c>
      <c r="N1340" s="114">
        <v>2.8541756328195299E-3</v>
      </c>
      <c r="O1340" s="114">
        <v>1.46830948069692E-2</v>
      </c>
    </row>
    <row r="1341" spans="1:15" hidden="1" outlineLevel="2" x14ac:dyDescent="0.25">
      <c r="A1341">
        <v>2023</v>
      </c>
      <c r="B1341">
        <v>7</v>
      </c>
      <c r="C1341" t="s">
        <v>856</v>
      </c>
      <c r="D1341">
        <v>24003</v>
      </c>
      <c r="E1341" t="s">
        <v>516</v>
      </c>
      <c r="F1341" t="s">
        <v>851</v>
      </c>
      <c r="G1341" t="s">
        <v>2001</v>
      </c>
      <c r="H1341">
        <v>2267005055</v>
      </c>
      <c r="I1341" t="s">
        <v>2002</v>
      </c>
      <c r="J1341" t="s">
        <v>1952</v>
      </c>
      <c r="K1341" t="s">
        <v>2003</v>
      </c>
      <c r="L1341" t="s">
        <v>1961</v>
      </c>
      <c r="M1341" s="114">
        <v>9.5070996852797394E-8</v>
      </c>
      <c r="N1341" s="114">
        <v>4.3163034035842397E-7</v>
      </c>
      <c r="O1341" s="114">
        <v>1.9457442874681899E-6</v>
      </c>
    </row>
    <row r="1342" spans="1:15" hidden="1" outlineLevel="2" x14ac:dyDescent="0.25">
      <c r="A1342">
        <v>2023</v>
      </c>
      <c r="B1342">
        <v>7</v>
      </c>
      <c r="C1342" t="s">
        <v>856</v>
      </c>
      <c r="D1342">
        <v>24003</v>
      </c>
      <c r="E1342" t="s">
        <v>516</v>
      </c>
      <c r="F1342" t="s">
        <v>851</v>
      </c>
      <c r="G1342" t="s">
        <v>2001</v>
      </c>
      <c r="H1342">
        <v>2267005060</v>
      </c>
      <c r="I1342" t="s">
        <v>2002</v>
      </c>
      <c r="J1342" t="s">
        <v>1952</v>
      </c>
      <c r="K1342" t="s">
        <v>2003</v>
      </c>
      <c r="L1342" t="s">
        <v>1962</v>
      </c>
      <c r="M1342" s="114">
        <v>2.0920880583474901E-8</v>
      </c>
      <c r="N1342" s="114">
        <v>1.75982496131155E-7</v>
      </c>
      <c r="O1342" s="114">
        <v>9.0847709088848205E-7</v>
      </c>
    </row>
    <row r="1343" spans="1:15" hidden="1" outlineLevel="2" x14ac:dyDescent="0.25">
      <c r="A1343">
        <v>2023</v>
      </c>
      <c r="B1343">
        <v>7</v>
      </c>
      <c r="C1343" t="s">
        <v>856</v>
      </c>
      <c r="D1343">
        <v>24003</v>
      </c>
      <c r="E1343" t="s">
        <v>516</v>
      </c>
      <c r="F1343" t="s">
        <v>851</v>
      </c>
      <c r="G1343" t="s">
        <v>2001</v>
      </c>
      <c r="H1343">
        <v>2267006005</v>
      </c>
      <c r="I1343" t="s">
        <v>2002</v>
      </c>
      <c r="J1343" t="s">
        <v>1963</v>
      </c>
      <c r="K1343" t="s">
        <v>2003</v>
      </c>
      <c r="L1343" t="s">
        <v>1274</v>
      </c>
      <c r="M1343" s="114">
        <v>1.5815050719538699E-3</v>
      </c>
      <c r="N1343" s="114">
        <v>9.6627089660614694E-3</v>
      </c>
      <c r="O1343" s="114">
        <v>3.9257839787751402E-2</v>
      </c>
    </row>
    <row r="1344" spans="1:15" hidden="1" outlineLevel="2" x14ac:dyDescent="0.25">
      <c r="A1344">
        <v>2023</v>
      </c>
      <c r="B1344">
        <v>7</v>
      </c>
      <c r="C1344" t="s">
        <v>856</v>
      </c>
      <c r="D1344">
        <v>24003</v>
      </c>
      <c r="E1344" t="s">
        <v>516</v>
      </c>
      <c r="F1344" t="s">
        <v>851</v>
      </c>
      <c r="G1344" t="s">
        <v>2001</v>
      </c>
      <c r="H1344">
        <v>2267006010</v>
      </c>
      <c r="I1344" t="s">
        <v>2002</v>
      </c>
      <c r="J1344" t="s">
        <v>1963</v>
      </c>
      <c r="K1344" t="s">
        <v>2003</v>
      </c>
      <c r="L1344" t="s">
        <v>1965</v>
      </c>
      <c r="M1344" s="114">
        <v>1.55336998432176E-4</v>
      </c>
      <c r="N1344" s="114">
        <v>1.07216533797327E-3</v>
      </c>
      <c r="O1344" s="114">
        <v>5.2688999567180898E-3</v>
      </c>
    </row>
    <row r="1345" spans="1:15" hidden="1" outlineLevel="2" x14ac:dyDescent="0.25">
      <c r="A1345">
        <v>2023</v>
      </c>
      <c r="B1345">
        <v>7</v>
      </c>
      <c r="C1345" t="s">
        <v>856</v>
      </c>
      <c r="D1345">
        <v>24003</v>
      </c>
      <c r="E1345" t="s">
        <v>516</v>
      </c>
      <c r="F1345" t="s">
        <v>851</v>
      </c>
      <c r="G1345" t="s">
        <v>2001</v>
      </c>
      <c r="H1345">
        <v>2267006015</v>
      </c>
      <c r="I1345" t="s">
        <v>2002</v>
      </c>
      <c r="J1345" t="s">
        <v>1963</v>
      </c>
      <c r="K1345" t="s">
        <v>2003</v>
      </c>
      <c r="L1345" t="s">
        <v>1966</v>
      </c>
      <c r="M1345" s="114">
        <v>8.9855414898920599E-5</v>
      </c>
      <c r="N1345" s="114">
        <v>7.4933441646862797E-4</v>
      </c>
      <c r="O1345" s="114">
        <v>4.0441303281113497E-3</v>
      </c>
    </row>
    <row r="1346" spans="1:15" hidden="1" outlineLevel="2" x14ac:dyDescent="0.25">
      <c r="A1346">
        <v>2023</v>
      </c>
      <c r="B1346">
        <v>7</v>
      </c>
      <c r="C1346" t="s">
        <v>856</v>
      </c>
      <c r="D1346">
        <v>24003</v>
      </c>
      <c r="E1346" t="s">
        <v>516</v>
      </c>
      <c r="F1346" t="s">
        <v>851</v>
      </c>
      <c r="G1346" t="s">
        <v>2001</v>
      </c>
      <c r="H1346">
        <v>2267006025</v>
      </c>
      <c r="I1346" t="s">
        <v>2002</v>
      </c>
      <c r="J1346" t="s">
        <v>1963</v>
      </c>
      <c r="K1346" t="s">
        <v>2003</v>
      </c>
      <c r="L1346" t="s">
        <v>1967</v>
      </c>
      <c r="M1346" s="114">
        <v>1.20957214278405E-4</v>
      </c>
      <c r="N1346" s="114">
        <v>9.3983768601901797E-4</v>
      </c>
      <c r="O1346" s="114">
        <v>5.2543025230988903E-3</v>
      </c>
    </row>
    <row r="1347" spans="1:15" hidden="1" outlineLevel="2" x14ac:dyDescent="0.25">
      <c r="A1347">
        <v>2023</v>
      </c>
      <c r="B1347">
        <v>7</v>
      </c>
      <c r="C1347" t="s">
        <v>856</v>
      </c>
      <c r="D1347">
        <v>24003</v>
      </c>
      <c r="E1347" t="s">
        <v>516</v>
      </c>
      <c r="F1347" t="s">
        <v>851</v>
      </c>
      <c r="G1347" t="s">
        <v>2001</v>
      </c>
      <c r="H1347">
        <v>2267006030</v>
      </c>
      <c r="I1347" t="s">
        <v>2002</v>
      </c>
      <c r="J1347" t="s">
        <v>1963</v>
      </c>
      <c r="K1347" t="s">
        <v>2003</v>
      </c>
      <c r="L1347" t="s">
        <v>1968</v>
      </c>
      <c r="M1347" s="114">
        <v>4.2730468123863804E-6</v>
      </c>
      <c r="N1347" s="114">
        <v>2.3210685867525199E-5</v>
      </c>
      <c r="O1347" s="114">
        <v>1.2821782547689501E-4</v>
      </c>
    </row>
    <row r="1348" spans="1:15" hidden="1" outlineLevel="2" x14ac:dyDescent="0.25">
      <c r="A1348">
        <v>2023</v>
      </c>
      <c r="B1348">
        <v>7</v>
      </c>
      <c r="C1348" t="s">
        <v>856</v>
      </c>
      <c r="D1348">
        <v>24003</v>
      </c>
      <c r="E1348" t="s">
        <v>516</v>
      </c>
      <c r="F1348" t="s">
        <v>851</v>
      </c>
      <c r="G1348" t="s">
        <v>2001</v>
      </c>
      <c r="H1348">
        <v>2267006035</v>
      </c>
      <c r="I1348" t="s">
        <v>2002</v>
      </c>
      <c r="J1348" t="s">
        <v>1963</v>
      </c>
      <c r="K1348" t="s">
        <v>2003</v>
      </c>
      <c r="L1348" t="s">
        <v>1969</v>
      </c>
      <c r="M1348" s="114">
        <v>1.4232956790927199E-6</v>
      </c>
      <c r="N1348" s="114">
        <v>1.17141521513986E-5</v>
      </c>
      <c r="O1348" s="114">
        <v>6.1773336710757603E-5</v>
      </c>
    </row>
    <row r="1349" spans="1:15" hidden="1" outlineLevel="2" x14ac:dyDescent="0.25">
      <c r="A1349">
        <v>2023</v>
      </c>
      <c r="B1349">
        <v>7</v>
      </c>
      <c r="C1349" t="s">
        <v>856</v>
      </c>
      <c r="D1349">
        <v>24003</v>
      </c>
      <c r="E1349" t="s">
        <v>516</v>
      </c>
      <c r="F1349" t="s">
        <v>851</v>
      </c>
      <c r="G1349" t="s">
        <v>2001</v>
      </c>
      <c r="H1349">
        <v>2268002081</v>
      </c>
      <c r="I1349" t="s">
        <v>2004</v>
      </c>
      <c r="J1349" t="s">
        <v>1919</v>
      </c>
      <c r="K1349" t="s">
        <v>2005</v>
      </c>
      <c r="L1349" t="s">
        <v>1940</v>
      </c>
      <c r="M1349" s="114">
        <v>5.8531247901782999E-6</v>
      </c>
      <c r="N1349" s="114">
        <v>7.9246208315453293E-6</v>
      </c>
      <c r="O1349" s="114">
        <v>4.3419696339697098E-5</v>
      </c>
    </row>
    <row r="1350" spans="1:15" hidden="1" outlineLevel="2" x14ac:dyDescent="0.25">
      <c r="A1350">
        <v>2023</v>
      </c>
      <c r="B1350">
        <v>7</v>
      </c>
      <c r="C1350" t="s">
        <v>856</v>
      </c>
      <c r="D1350">
        <v>24003</v>
      </c>
      <c r="E1350" t="s">
        <v>516</v>
      </c>
      <c r="F1350" t="s">
        <v>851</v>
      </c>
      <c r="G1350" t="s">
        <v>2001</v>
      </c>
      <c r="H1350">
        <v>2268003020</v>
      </c>
      <c r="I1350" t="s">
        <v>2004</v>
      </c>
      <c r="J1350" t="s">
        <v>1941</v>
      </c>
      <c r="K1350" t="s">
        <v>2005</v>
      </c>
      <c r="L1350" t="s">
        <v>1275</v>
      </c>
      <c r="M1350" s="114">
        <v>2.8664841665886299E-3</v>
      </c>
      <c r="N1350" s="114">
        <v>6.7352394107729197E-3</v>
      </c>
      <c r="O1350" s="114">
        <v>3.2967265695333502E-2</v>
      </c>
    </row>
    <row r="1351" spans="1:15" hidden="1" outlineLevel="2" x14ac:dyDescent="0.25">
      <c r="A1351">
        <v>2023</v>
      </c>
      <c r="B1351">
        <v>7</v>
      </c>
      <c r="C1351" t="s">
        <v>856</v>
      </c>
      <c r="D1351">
        <v>24003</v>
      </c>
      <c r="E1351" t="s">
        <v>516</v>
      </c>
      <c r="F1351" t="s">
        <v>851</v>
      </c>
      <c r="G1351" t="s">
        <v>2001</v>
      </c>
      <c r="H1351">
        <v>2268003030</v>
      </c>
      <c r="I1351" t="s">
        <v>2004</v>
      </c>
      <c r="J1351" t="s">
        <v>1941</v>
      </c>
      <c r="K1351" t="s">
        <v>2005</v>
      </c>
      <c r="L1351" t="s">
        <v>1273</v>
      </c>
      <c r="M1351" s="114">
        <v>2.4322078218119701E-6</v>
      </c>
      <c r="N1351" s="114">
        <v>5.7085057960648598E-6</v>
      </c>
      <c r="O1351" s="114">
        <v>2.7956747999269299E-5</v>
      </c>
    </row>
    <row r="1352" spans="1:15" hidden="1" outlineLevel="2" x14ac:dyDescent="0.25">
      <c r="A1352">
        <v>2023</v>
      </c>
      <c r="B1352">
        <v>7</v>
      </c>
      <c r="C1352" t="s">
        <v>856</v>
      </c>
      <c r="D1352">
        <v>24003</v>
      </c>
      <c r="E1352" t="s">
        <v>516</v>
      </c>
      <c r="F1352" t="s">
        <v>851</v>
      </c>
      <c r="G1352" t="s">
        <v>2001</v>
      </c>
      <c r="H1352">
        <v>2268003040</v>
      </c>
      <c r="I1352" t="s">
        <v>2004</v>
      </c>
      <c r="J1352" t="s">
        <v>1941</v>
      </c>
      <c r="K1352" t="s">
        <v>2005</v>
      </c>
      <c r="L1352" t="s">
        <v>1276</v>
      </c>
      <c r="M1352" s="114">
        <v>1.3237138603017199E-6</v>
      </c>
      <c r="N1352" s="114">
        <v>3.10916016132978E-6</v>
      </c>
      <c r="O1352" s="114">
        <v>1.52211789554713E-5</v>
      </c>
    </row>
    <row r="1353" spans="1:15" hidden="1" outlineLevel="2" x14ac:dyDescent="0.25">
      <c r="A1353">
        <v>2023</v>
      </c>
      <c r="B1353">
        <v>7</v>
      </c>
      <c r="C1353" t="s">
        <v>856</v>
      </c>
      <c r="D1353">
        <v>24003</v>
      </c>
      <c r="E1353" t="s">
        <v>516</v>
      </c>
      <c r="F1353" t="s">
        <v>851</v>
      </c>
      <c r="G1353" t="s">
        <v>2001</v>
      </c>
      <c r="H1353">
        <v>2268003060</v>
      </c>
      <c r="I1353" t="s">
        <v>2004</v>
      </c>
      <c r="J1353" t="s">
        <v>1941</v>
      </c>
      <c r="K1353" t="s">
        <v>2005</v>
      </c>
      <c r="L1353" t="s">
        <v>1942</v>
      </c>
      <c r="M1353" s="114">
        <v>1.06434445026338E-5</v>
      </c>
      <c r="N1353" s="114">
        <v>2.42084270212217E-5</v>
      </c>
      <c r="O1353" s="114">
        <v>1.21966033475474E-4</v>
      </c>
    </row>
    <row r="1354" spans="1:15" hidden="1" outlineLevel="2" x14ac:dyDescent="0.25">
      <c r="A1354">
        <v>2023</v>
      </c>
      <c r="B1354">
        <v>7</v>
      </c>
      <c r="C1354" t="s">
        <v>856</v>
      </c>
      <c r="D1354">
        <v>24003</v>
      </c>
      <c r="E1354" t="s">
        <v>516</v>
      </c>
      <c r="F1354" t="s">
        <v>851</v>
      </c>
      <c r="G1354" t="s">
        <v>2001</v>
      </c>
      <c r="H1354">
        <v>2268003070</v>
      </c>
      <c r="I1354" t="s">
        <v>2004</v>
      </c>
      <c r="J1354" t="s">
        <v>1941</v>
      </c>
      <c r="K1354" t="s">
        <v>2005</v>
      </c>
      <c r="L1354" t="s">
        <v>1272</v>
      </c>
      <c r="M1354" s="114">
        <v>1.6585163393756398E-5</v>
      </c>
      <c r="N1354" s="114">
        <v>3.8298777326417601E-5</v>
      </c>
      <c r="O1354" s="114">
        <v>1.89057220268296E-4</v>
      </c>
    </row>
    <row r="1355" spans="1:15" hidden="1" outlineLevel="2" x14ac:dyDescent="0.25">
      <c r="A1355">
        <v>2023</v>
      </c>
      <c r="B1355">
        <v>7</v>
      </c>
      <c r="C1355" t="s">
        <v>856</v>
      </c>
      <c r="D1355">
        <v>24003</v>
      </c>
      <c r="E1355" t="s">
        <v>516</v>
      </c>
      <c r="F1355" t="s">
        <v>851</v>
      </c>
      <c r="G1355" t="s">
        <v>2001</v>
      </c>
      <c r="H1355">
        <v>2268005055</v>
      </c>
      <c r="I1355" t="s">
        <v>2004</v>
      </c>
      <c r="J1355" t="s">
        <v>1952</v>
      </c>
      <c r="K1355" t="s">
        <v>2005</v>
      </c>
      <c r="L1355" t="s">
        <v>1961</v>
      </c>
      <c r="M1355" s="114">
        <v>8.1591375078460302E-7</v>
      </c>
      <c r="N1355" s="114">
        <v>1.04204335116265E-6</v>
      </c>
      <c r="O1355" s="114">
        <v>4.6748402269258804E-6</v>
      </c>
    </row>
    <row r="1356" spans="1:15" hidden="1" outlineLevel="2" x14ac:dyDescent="0.25">
      <c r="A1356">
        <v>2023</v>
      </c>
      <c r="B1356">
        <v>7</v>
      </c>
      <c r="C1356" t="s">
        <v>856</v>
      </c>
      <c r="D1356">
        <v>24003</v>
      </c>
      <c r="E1356" t="s">
        <v>516</v>
      </c>
      <c r="F1356" t="s">
        <v>851</v>
      </c>
      <c r="G1356" t="s">
        <v>2001</v>
      </c>
      <c r="H1356">
        <v>2268005060</v>
      </c>
      <c r="I1356" t="s">
        <v>2004</v>
      </c>
      <c r="J1356" t="s">
        <v>1952</v>
      </c>
      <c r="K1356" t="s">
        <v>2005</v>
      </c>
      <c r="L1356" t="s">
        <v>1962</v>
      </c>
      <c r="M1356" s="114">
        <v>9.3477249265561096E-6</v>
      </c>
      <c r="N1356" s="114">
        <v>2.1630607534461901E-5</v>
      </c>
      <c r="O1356" s="114">
        <v>1.06668825537781E-4</v>
      </c>
    </row>
    <row r="1357" spans="1:15" hidden="1" outlineLevel="2" x14ac:dyDescent="0.25">
      <c r="A1357">
        <v>2023</v>
      </c>
      <c r="B1357">
        <v>7</v>
      </c>
      <c r="C1357" t="s">
        <v>856</v>
      </c>
      <c r="D1357">
        <v>24003</v>
      </c>
      <c r="E1357" t="s">
        <v>516</v>
      </c>
      <c r="F1357" t="s">
        <v>851</v>
      </c>
      <c r="G1357" t="s">
        <v>2001</v>
      </c>
      <c r="H1357">
        <v>2268006005</v>
      </c>
      <c r="I1357" t="s">
        <v>2004</v>
      </c>
      <c r="J1357" t="s">
        <v>1963</v>
      </c>
      <c r="K1357" t="s">
        <v>2005</v>
      </c>
      <c r="L1357" t="s">
        <v>1274</v>
      </c>
      <c r="M1357" s="114">
        <v>2.3555281295557502E-3</v>
      </c>
      <c r="N1357" s="114">
        <v>4.0009394288062997E-3</v>
      </c>
      <c r="O1357" s="114">
        <v>1.55866015702486E-2</v>
      </c>
    </row>
    <row r="1358" spans="1:15" hidden="1" outlineLevel="2" x14ac:dyDescent="0.25">
      <c r="A1358">
        <v>2023</v>
      </c>
      <c r="B1358">
        <v>7</v>
      </c>
      <c r="C1358" t="s">
        <v>856</v>
      </c>
      <c r="D1358">
        <v>24003</v>
      </c>
      <c r="E1358" t="s">
        <v>516</v>
      </c>
      <c r="F1358" t="s">
        <v>851</v>
      </c>
      <c r="G1358" t="s">
        <v>2001</v>
      </c>
      <c r="H1358">
        <v>2268006010</v>
      </c>
      <c r="I1358" t="s">
        <v>2004</v>
      </c>
      <c r="J1358" t="s">
        <v>1963</v>
      </c>
      <c r="K1358" t="s">
        <v>2005</v>
      </c>
      <c r="L1358" t="s">
        <v>1965</v>
      </c>
      <c r="M1358" s="114">
        <v>5.49713778354999E-5</v>
      </c>
      <c r="N1358" s="114">
        <v>1.0234385263174799E-4</v>
      </c>
      <c r="O1358" s="114">
        <v>4.8532015352975599E-4</v>
      </c>
    </row>
    <row r="1359" spans="1:15" hidden="1" outlineLevel="2" x14ac:dyDescent="0.25">
      <c r="A1359">
        <v>2023</v>
      </c>
      <c r="B1359">
        <v>7</v>
      </c>
      <c r="C1359" t="s">
        <v>856</v>
      </c>
      <c r="D1359">
        <v>24003</v>
      </c>
      <c r="E1359" t="s">
        <v>516</v>
      </c>
      <c r="F1359" t="s">
        <v>851</v>
      </c>
      <c r="G1359" t="s">
        <v>2001</v>
      </c>
      <c r="H1359">
        <v>2268006015</v>
      </c>
      <c r="I1359" t="s">
        <v>2004</v>
      </c>
      <c r="J1359" t="s">
        <v>1963</v>
      </c>
      <c r="K1359" t="s">
        <v>2005</v>
      </c>
      <c r="L1359" t="s">
        <v>1966</v>
      </c>
      <c r="M1359" s="114">
        <v>3.2541938487895502E-5</v>
      </c>
      <c r="N1359" s="114">
        <v>7.4905878136633005E-5</v>
      </c>
      <c r="O1359" s="114">
        <v>3.88751126592979E-4</v>
      </c>
    </row>
    <row r="1360" spans="1:15" hidden="1" outlineLevel="2" x14ac:dyDescent="0.25">
      <c r="A1360">
        <v>2023</v>
      </c>
      <c r="B1360">
        <v>7</v>
      </c>
      <c r="C1360" t="s">
        <v>856</v>
      </c>
      <c r="D1360">
        <v>24003</v>
      </c>
      <c r="E1360" t="s">
        <v>516</v>
      </c>
      <c r="F1360" t="s">
        <v>851</v>
      </c>
      <c r="G1360" t="s">
        <v>2001</v>
      </c>
      <c r="H1360">
        <v>2268006020</v>
      </c>
      <c r="I1360" t="s">
        <v>2004</v>
      </c>
      <c r="J1360" t="s">
        <v>1963</v>
      </c>
      <c r="K1360" t="s">
        <v>2005</v>
      </c>
      <c r="L1360" t="s">
        <v>2006</v>
      </c>
      <c r="M1360" s="114">
        <v>1.2783159909304201E-3</v>
      </c>
      <c r="N1360" s="114">
        <v>2.6531895855441698E-3</v>
      </c>
      <c r="O1360" s="114">
        <v>1.38199164066464E-2</v>
      </c>
    </row>
    <row r="1361" spans="1:15" hidden="1" outlineLevel="2" x14ac:dyDescent="0.25">
      <c r="A1361">
        <v>2023</v>
      </c>
      <c r="B1361">
        <v>7</v>
      </c>
      <c r="C1361" t="s">
        <v>856</v>
      </c>
      <c r="D1361">
        <v>24003</v>
      </c>
      <c r="E1361" t="s">
        <v>516</v>
      </c>
      <c r="F1361" t="s">
        <v>851</v>
      </c>
      <c r="G1361" t="s">
        <v>2001</v>
      </c>
      <c r="H1361">
        <v>2285006015</v>
      </c>
      <c r="I1361" t="s">
        <v>1975</v>
      </c>
      <c r="J1361" t="s">
        <v>1976</v>
      </c>
      <c r="K1361" t="s">
        <v>2003</v>
      </c>
      <c r="L1361" t="s">
        <v>1976</v>
      </c>
      <c r="M1361" s="114">
        <v>2.3103289370496301E-7</v>
      </c>
      <c r="N1361" s="114">
        <v>1.4906073886322699E-6</v>
      </c>
      <c r="O1361" s="114">
        <v>8.7096890410975902E-6</v>
      </c>
    </row>
    <row r="1362" spans="1:15" hidden="1" outlineLevel="2" x14ac:dyDescent="0.25">
      <c r="A1362">
        <v>2023</v>
      </c>
      <c r="B1362">
        <v>7</v>
      </c>
      <c r="C1362" t="s">
        <v>856</v>
      </c>
      <c r="D1362">
        <v>24003</v>
      </c>
      <c r="E1362" t="s">
        <v>516</v>
      </c>
      <c r="F1362" t="s">
        <v>849</v>
      </c>
      <c r="G1362" t="s">
        <v>1915</v>
      </c>
      <c r="H1362">
        <v>2270008005</v>
      </c>
      <c r="I1362" t="s">
        <v>1916</v>
      </c>
      <c r="J1362" t="s">
        <v>2007</v>
      </c>
      <c r="K1362" t="s">
        <v>2008</v>
      </c>
      <c r="L1362" t="s">
        <v>2007</v>
      </c>
      <c r="M1362" s="114">
        <v>3.5185545621061499E-3</v>
      </c>
      <c r="N1362" s="114">
        <v>6.06834981590509E-2</v>
      </c>
      <c r="O1362" s="114">
        <v>2.4571646004915199E-2</v>
      </c>
    </row>
    <row r="1363" spans="1:15" hidden="1" outlineLevel="2" x14ac:dyDescent="0.25">
      <c r="A1363">
        <v>2023</v>
      </c>
      <c r="B1363">
        <v>7</v>
      </c>
      <c r="C1363" t="s">
        <v>856</v>
      </c>
      <c r="D1363">
        <v>24003</v>
      </c>
      <c r="E1363" t="s">
        <v>516</v>
      </c>
      <c r="F1363" t="s">
        <v>849</v>
      </c>
      <c r="G1363" t="s">
        <v>1977</v>
      </c>
      <c r="H1363">
        <v>2265008005</v>
      </c>
      <c r="I1363" t="s">
        <v>1990</v>
      </c>
      <c r="J1363" t="s">
        <v>2007</v>
      </c>
      <c r="K1363" t="s">
        <v>2008</v>
      </c>
      <c r="L1363" t="s">
        <v>2007</v>
      </c>
      <c r="M1363" s="114">
        <v>2.32716890218398E-3</v>
      </c>
      <c r="N1363" s="114">
        <v>1.7367195105180101E-3</v>
      </c>
      <c r="O1363" s="114">
        <v>8.7054912000894505E-2</v>
      </c>
    </row>
    <row r="1364" spans="1:15" hidden="1" outlineLevel="2" x14ac:dyDescent="0.25">
      <c r="A1364">
        <v>2023</v>
      </c>
      <c r="B1364">
        <v>7</v>
      </c>
      <c r="C1364" t="s">
        <v>856</v>
      </c>
      <c r="D1364">
        <v>24003</v>
      </c>
      <c r="E1364" t="s">
        <v>516</v>
      </c>
      <c r="F1364" t="s">
        <v>849</v>
      </c>
      <c r="G1364" t="s">
        <v>2001</v>
      </c>
      <c r="H1364">
        <v>2267008005</v>
      </c>
      <c r="I1364" t="s">
        <v>2002</v>
      </c>
      <c r="J1364" t="s">
        <v>2007</v>
      </c>
      <c r="K1364" t="s">
        <v>2003</v>
      </c>
      <c r="L1364" t="s">
        <v>2007</v>
      </c>
      <c r="M1364" s="114">
        <v>1.2439345300663301E-4</v>
      </c>
      <c r="N1364" s="114">
        <v>1.05187413282692E-3</v>
      </c>
      <c r="O1364" s="114">
        <v>5.41620259173214E-3</v>
      </c>
    </row>
    <row r="1365" spans="1:15" ht="13" outlineLevel="1" collapsed="1" x14ac:dyDescent="0.3">
      <c r="C1365" s="1" t="s">
        <v>2299</v>
      </c>
      <c r="M1365" s="114">
        <f>SUBTOTAL(9,M1159:M1364)</f>
        <v>4.9310670165580976</v>
      </c>
      <c r="N1365" s="114">
        <f>SUBTOTAL(9,N1159:N1364)</f>
        <v>2.5510236687188872</v>
      </c>
      <c r="O1365" s="114">
        <f>SUBTOTAL(9,O1159:O1364)</f>
        <v>82.773567996090463</v>
      </c>
    </row>
    <row r="1366" spans="1:15" hidden="1" outlineLevel="2" x14ac:dyDescent="0.25">
      <c r="A1366">
        <v>2023</v>
      </c>
      <c r="B1366">
        <v>7</v>
      </c>
      <c r="C1366" t="s">
        <v>857</v>
      </c>
      <c r="D1366">
        <v>24005</v>
      </c>
      <c r="E1366" t="s">
        <v>516</v>
      </c>
      <c r="F1366" t="s">
        <v>851</v>
      </c>
      <c r="G1366" t="s">
        <v>1915</v>
      </c>
      <c r="H1366">
        <v>2270001060</v>
      </c>
      <c r="I1366" t="s">
        <v>1916</v>
      </c>
      <c r="J1366" t="s">
        <v>1917</v>
      </c>
      <c r="K1366" t="s">
        <v>695</v>
      </c>
      <c r="L1366" t="s">
        <v>1918</v>
      </c>
      <c r="M1366" s="114">
        <v>6.0403478573789503E-4</v>
      </c>
      <c r="N1366" s="114">
        <v>3.0979212606325698E-3</v>
      </c>
      <c r="O1366" s="114">
        <v>2.3738024756312401E-3</v>
      </c>
    </row>
    <row r="1367" spans="1:15" hidden="1" outlineLevel="2" x14ac:dyDescent="0.25">
      <c r="A1367">
        <v>2023</v>
      </c>
      <c r="B1367">
        <v>7</v>
      </c>
      <c r="C1367" t="s">
        <v>857</v>
      </c>
      <c r="D1367">
        <v>24005</v>
      </c>
      <c r="E1367" t="s">
        <v>516</v>
      </c>
      <c r="F1367" t="s">
        <v>851</v>
      </c>
      <c r="G1367" t="s">
        <v>1915</v>
      </c>
      <c r="H1367">
        <v>2270002003</v>
      </c>
      <c r="I1367" t="s">
        <v>1916</v>
      </c>
      <c r="J1367" t="s">
        <v>1919</v>
      </c>
      <c r="K1367" t="s">
        <v>1920</v>
      </c>
      <c r="L1367" t="s">
        <v>1921</v>
      </c>
      <c r="M1367" s="114">
        <v>4.3214670517954801E-4</v>
      </c>
      <c r="N1367" s="114">
        <v>9.9512350279837795E-3</v>
      </c>
      <c r="O1367" s="114">
        <v>2.6865957770496598E-3</v>
      </c>
    </row>
    <row r="1368" spans="1:15" hidden="1" outlineLevel="2" x14ac:dyDescent="0.25">
      <c r="A1368">
        <v>2023</v>
      </c>
      <c r="B1368">
        <v>7</v>
      </c>
      <c r="C1368" t="s">
        <v>857</v>
      </c>
      <c r="D1368">
        <v>24005</v>
      </c>
      <c r="E1368" t="s">
        <v>516</v>
      </c>
      <c r="F1368" t="s">
        <v>851</v>
      </c>
      <c r="G1368" t="s">
        <v>1915</v>
      </c>
      <c r="H1368">
        <v>2270002006</v>
      </c>
      <c r="I1368" t="s">
        <v>1916</v>
      </c>
      <c r="J1368" t="s">
        <v>1919</v>
      </c>
      <c r="K1368" t="s">
        <v>1920</v>
      </c>
      <c r="L1368" t="s">
        <v>1922</v>
      </c>
      <c r="M1368" s="114">
        <v>1.3829141006560501E-5</v>
      </c>
      <c r="N1368" s="114">
        <v>7.0951229645288495E-5</v>
      </c>
      <c r="O1368" s="114">
        <v>4.3104361793666599E-5</v>
      </c>
    </row>
    <row r="1369" spans="1:15" hidden="1" outlineLevel="2" x14ac:dyDescent="0.25">
      <c r="A1369">
        <v>2023</v>
      </c>
      <c r="B1369">
        <v>7</v>
      </c>
      <c r="C1369" t="s">
        <v>857</v>
      </c>
      <c r="D1369">
        <v>24005</v>
      </c>
      <c r="E1369" t="s">
        <v>516</v>
      </c>
      <c r="F1369" t="s">
        <v>851</v>
      </c>
      <c r="G1369" t="s">
        <v>1915</v>
      </c>
      <c r="H1369">
        <v>2270002009</v>
      </c>
      <c r="I1369" t="s">
        <v>1916</v>
      </c>
      <c r="J1369" t="s">
        <v>1919</v>
      </c>
      <c r="K1369" t="s">
        <v>1920</v>
      </c>
      <c r="L1369" t="s">
        <v>1923</v>
      </c>
      <c r="M1369" s="114">
        <v>1.8476888873664201E-4</v>
      </c>
      <c r="N1369" s="114">
        <v>1.1176557600265399E-3</v>
      </c>
      <c r="O1369" s="114">
        <v>6.0685849166475204E-4</v>
      </c>
    </row>
    <row r="1370" spans="1:15" hidden="1" outlineLevel="2" x14ac:dyDescent="0.25">
      <c r="A1370">
        <v>2023</v>
      </c>
      <c r="B1370">
        <v>7</v>
      </c>
      <c r="C1370" t="s">
        <v>857</v>
      </c>
      <c r="D1370">
        <v>24005</v>
      </c>
      <c r="E1370" t="s">
        <v>516</v>
      </c>
      <c r="F1370" t="s">
        <v>851</v>
      </c>
      <c r="G1370" t="s">
        <v>1915</v>
      </c>
      <c r="H1370">
        <v>2270002015</v>
      </c>
      <c r="I1370" t="s">
        <v>1916</v>
      </c>
      <c r="J1370" t="s">
        <v>1919</v>
      </c>
      <c r="K1370" t="s">
        <v>1920</v>
      </c>
      <c r="L1370" t="s">
        <v>1924</v>
      </c>
      <c r="M1370" s="114">
        <v>1.5105976774521001E-3</v>
      </c>
      <c r="N1370" s="114">
        <v>3.1651214230805601E-2</v>
      </c>
      <c r="O1370" s="114">
        <v>9.4785401597619091E-3</v>
      </c>
    </row>
    <row r="1371" spans="1:15" hidden="1" outlineLevel="2" x14ac:dyDescent="0.25">
      <c r="A1371">
        <v>2023</v>
      </c>
      <c r="B1371">
        <v>7</v>
      </c>
      <c r="C1371" t="s">
        <v>857</v>
      </c>
      <c r="D1371">
        <v>24005</v>
      </c>
      <c r="E1371" t="s">
        <v>516</v>
      </c>
      <c r="F1371" t="s">
        <v>851</v>
      </c>
      <c r="G1371" t="s">
        <v>1915</v>
      </c>
      <c r="H1371">
        <v>2270002018</v>
      </c>
      <c r="I1371" t="s">
        <v>1916</v>
      </c>
      <c r="J1371" t="s">
        <v>1919</v>
      </c>
      <c r="K1371" t="s">
        <v>1920</v>
      </c>
      <c r="L1371" t="s">
        <v>1925</v>
      </c>
      <c r="M1371" s="114">
        <v>9.770486456091021E-4</v>
      </c>
      <c r="N1371" s="114">
        <v>1.7192352795973399E-2</v>
      </c>
      <c r="O1371" s="114">
        <v>7.08822521846741E-3</v>
      </c>
    </row>
    <row r="1372" spans="1:15" hidden="1" outlineLevel="2" x14ac:dyDescent="0.25">
      <c r="A1372">
        <v>2023</v>
      </c>
      <c r="B1372">
        <v>7</v>
      </c>
      <c r="C1372" t="s">
        <v>857</v>
      </c>
      <c r="D1372">
        <v>24005</v>
      </c>
      <c r="E1372" t="s">
        <v>516</v>
      </c>
      <c r="F1372" t="s">
        <v>851</v>
      </c>
      <c r="G1372" t="s">
        <v>1915</v>
      </c>
      <c r="H1372">
        <v>2270002021</v>
      </c>
      <c r="I1372" t="s">
        <v>1916</v>
      </c>
      <c r="J1372" t="s">
        <v>1919</v>
      </c>
      <c r="K1372" t="s">
        <v>1920</v>
      </c>
      <c r="L1372" t="s">
        <v>1926</v>
      </c>
      <c r="M1372" s="114">
        <v>1.46931376235671E-4</v>
      </c>
      <c r="N1372" s="114">
        <v>2.06715718377382E-3</v>
      </c>
      <c r="O1372" s="114">
        <v>6.98357995133847E-4</v>
      </c>
    </row>
    <row r="1373" spans="1:15" hidden="1" outlineLevel="2" x14ac:dyDescent="0.25">
      <c r="A1373">
        <v>2023</v>
      </c>
      <c r="B1373">
        <v>7</v>
      </c>
      <c r="C1373" t="s">
        <v>857</v>
      </c>
      <c r="D1373">
        <v>24005</v>
      </c>
      <c r="E1373" t="s">
        <v>516</v>
      </c>
      <c r="F1373" t="s">
        <v>851</v>
      </c>
      <c r="G1373" t="s">
        <v>1915</v>
      </c>
      <c r="H1373">
        <v>2270002024</v>
      </c>
      <c r="I1373" t="s">
        <v>1916</v>
      </c>
      <c r="J1373" t="s">
        <v>1919</v>
      </c>
      <c r="K1373" t="s">
        <v>1920</v>
      </c>
      <c r="L1373" t="s">
        <v>1927</v>
      </c>
      <c r="M1373" s="114">
        <v>1.6031873474275899E-4</v>
      </c>
      <c r="N1373" s="114">
        <v>2.6624746387824399E-3</v>
      </c>
      <c r="O1373" s="114">
        <v>1.0275728564010901E-3</v>
      </c>
    </row>
    <row r="1374" spans="1:15" hidden="1" outlineLevel="2" x14ac:dyDescent="0.25">
      <c r="A1374">
        <v>2023</v>
      </c>
      <c r="B1374">
        <v>7</v>
      </c>
      <c r="C1374" t="s">
        <v>857</v>
      </c>
      <c r="D1374">
        <v>24005</v>
      </c>
      <c r="E1374" t="s">
        <v>516</v>
      </c>
      <c r="F1374" t="s">
        <v>851</v>
      </c>
      <c r="G1374" t="s">
        <v>1915</v>
      </c>
      <c r="H1374">
        <v>2270002027</v>
      </c>
      <c r="I1374" t="s">
        <v>1916</v>
      </c>
      <c r="J1374" t="s">
        <v>1919</v>
      </c>
      <c r="K1374" t="s">
        <v>1920</v>
      </c>
      <c r="L1374" t="s">
        <v>1928</v>
      </c>
      <c r="M1374" s="114">
        <v>8.6002699703158203E-4</v>
      </c>
      <c r="N1374" s="114">
        <v>9.7903239075094496E-3</v>
      </c>
      <c r="O1374" s="114">
        <v>3.4745916491374399E-3</v>
      </c>
    </row>
    <row r="1375" spans="1:15" hidden="1" outlineLevel="2" x14ac:dyDescent="0.25">
      <c r="A1375">
        <v>2023</v>
      </c>
      <c r="B1375">
        <v>7</v>
      </c>
      <c r="C1375" t="s">
        <v>857</v>
      </c>
      <c r="D1375">
        <v>24005</v>
      </c>
      <c r="E1375" t="s">
        <v>516</v>
      </c>
      <c r="F1375" t="s">
        <v>851</v>
      </c>
      <c r="G1375" t="s">
        <v>1915</v>
      </c>
      <c r="H1375">
        <v>2270002030</v>
      </c>
      <c r="I1375" t="s">
        <v>1916</v>
      </c>
      <c r="J1375" t="s">
        <v>1919</v>
      </c>
      <c r="K1375" t="s">
        <v>1920</v>
      </c>
      <c r="L1375" t="s">
        <v>1929</v>
      </c>
      <c r="M1375" s="114">
        <v>1.2017388219192099E-3</v>
      </c>
      <c r="N1375" s="114">
        <v>2.55462103523314E-2</v>
      </c>
      <c r="O1375" s="114">
        <v>7.0198037428781399E-3</v>
      </c>
    </row>
    <row r="1376" spans="1:15" hidden="1" outlineLevel="2" x14ac:dyDescent="0.25">
      <c r="A1376">
        <v>2023</v>
      </c>
      <c r="B1376">
        <v>7</v>
      </c>
      <c r="C1376" t="s">
        <v>857</v>
      </c>
      <c r="D1376">
        <v>24005</v>
      </c>
      <c r="E1376" t="s">
        <v>516</v>
      </c>
      <c r="F1376" t="s">
        <v>851</v>
      </c>
      <c r="G1376" t="s">
        <v>1915</v>
      </c>
      <c r="H1376">
        <v>2270002033</v>
      </c>
      <c r="I1376" t="s">
        <v>1916</v>
      </c>
      <c r="J1376" t="s">
        <v>1919</v>
      </c>
      <c r="K1376" t="s">
        <v>1920</v>
      </c>
      <c r="L1376" t="s">
        <v>1930</v>
      </c>
      <c r="M1376" s="114">
        <v>3.5863516368408498E-3</v>
      </c>
      <c r="N1376" s="114">
        <v>5.1724433898925802E-2</v>
      </c>
      <c r="O1376" s="114">
        <v>1.42975847702473E-2</v>
      </c>
    </row>
    <row r="1377" spans="1:15" hidden="1" outlineLevel="2" x14ac:dyDescent="0.25">
      <c r="A1377">
        <v>2023</v>
      </c>
      <c r="B1377">
        <v>7</v>
      </c>
      <c r="C1377" t="s">
        <v>857</v>
      </c>
      <c r="D1377">
        <v>24005</v>
      </c>
      <c r="E1377" t="s">
        <v>516</v>
      </c>
      <c r="F1377" t="s">
        <v>851</v>
      </c>
      <c r="G1377" t="s">
        <v>1915</v>
      </c>
      <c r="H1377">
        <v>2270002036</v>
      </c>
      <c r="I1377" t="s">
        <v>1916</v>
      </c>
      <c r="J1377" t="s">
        <v>1919</v>
      </c>
      <c r="K1377" t="s">
        <v>1920</v>
      </c>
      <c r="L1377" t="s">
        <v>1931</v>
      </c>
      <c r="M1377" s="114">
        <v>2.6391109909127399E-3</v>
      </c>
      <c r="N1377" s="114">
        <v>5.6148279458284399E-2</v>
      </c>
      <c r="O1377" s="114">
        <v>1.429283618927E-2</v>
      </c>
    </row>
    <row r="1378" spans="1:15" hidden="1" outlineLevel="2" x14ac:dyDescent="0.25">
      <c r="A1378">
        <v>2023</v>
      </c>
      <c r="B1378">
        <v>7</v>
      </c>
      <c r="C1378" t="s">
        <v>857</v>
      </c>
      <c r="D1378">
        <v>24005</v>
      </c>
      <c r="E1378" t="s">
        <v>516</v>
      </c>
      <c r="F1378" t="s">
        <v>851</v>
      </c>
      <c r="G1378" t="s">
        <v>1915</v>
      </c>
      <c r="H1378">
        <v>2270002039</v>
      </c>
      <c r="I1378" t="s">
        <v>1916</v>
      </c>
      <c r="J1378" t="s">
        <v>1919</v>
      </c>
      <c r="K1378" t="s">
        <v>1920</v>
      </c>
      <c r="L1378" t="s">
        <v>1932</v>
      </c>
      <c r="M1378" s="114">
        <v>9.7105601710722995E-5</v>
      </c>
      <c r="N1378" s="114">
        <v>1.8508496868889801E-3</v>
      </c>
      <c r="O1378" s="114">
        <v>5.2099379536230095E-4</v>
      </c>
    </row>
    <row r="1379" spans="1:15" hidden="1" outlineLevel="2" x14ac:dyDescent="0.25">
      <c r="A1379">
        <v>2023</v>
      </c>
      <c r="B1379">
        <v>7</v>
      </c>
      <c r="C1379" t="s">
        <v>857</v>
      </c>
      <c r="D1379">
        <v>24005</v>
      </c>
      <c r="E1379" t="s">
        <v>516</v>
      </c>
      <c r="F1379" t="s">
        <v>851</v>
      </c>
      <c r="G1379" t="s">
        <v>1915</v>
      </c>
      <c r="H1379">
        <v>2270002042</v>
      </c>
      <c r="I1379" t="s">
        <v>1916</v>
      </c>
      <c r="J1379" t="s">
        <v>1919</v>
      </c>
      <c r="K1379" t="s">
        <v>1920</v>
      </c>
      <c r="L1379" t="s">
        <v>1933</v>
      </c>
      <c r="M1379" s="114">
        <v>2.1849974763199501E-4</v>
      </c>
      <c r="N1379" s="114">
        <v>2.1087325003463801E-3</v>
      </c>
      <c r="O1379" s="114">
        <v>8.7278721912298395E-4</v>
      </c>
    </row>
    <row r="1380" spans="1:15" hidden="1" outlineLevel="2" x14ac:dyDescent="0.25">
      <c r="A1380">
        <v>2023</v>
      </c>
      <c r="B1380">
        <v>7</v>
      </c>
      <c r="C1380" t="s">
        <v>857</v>
      </c>
      <c r="D1380">
        <v>24005</v>
      </c>
      <c r="E1380" t="s">
        <v>516</v>
      </c>
      <c r="F1380" t="s">
        <v>851</v>
      </c>
      <c r="G1380" t="s">
        <v>1915</v>
      </c>
      <c r="H1380">
        <v>2270002045</v>
      </c>
      <c r="I1380" t="s">
        <v>1916</v>
      </c>
      <c r="J1380" t="s">
        <v>1919</v>
      </c>
      <c r="K1380" t="s">
        <v>1920</v>
      </c>
      <c r="L1380" t="s">
        <v>1282</v>
      </c>
      <c r="M1380" s="114">
        <v>1.28499818220007E-3</v>
      </c>
      <c r="N1380" s="114">
        <v>2.3822944611311E-2</v>
      </c>
      <c r="O1380" s="114">
        <v>5.6547864805907002E-3</v>
      </c>
    </row>
    <row r="1381" spans="1:15" hidden="1" outlineLevel="2" x14ac:dyDescent="0.25">
      <c r="A1381">
        <v>2023</v>
      </c>
      <c r="B1381">
        <v>7</v>
      </c>
      <c r="C1381" t="s">
        <v>857</v>
      </c>
      <c r="D1381">
        <v>24005</v>
      </c>
      <c r="E1381" t="s">
        <v>516</v>
      </c>
      <c r="F1381" t="s">
        <v>851</v>
      </c>
      <c r="G1381" t="s">
        <v>1915</v>
      </c>
      <c r="H1381">
        <v>2270002048</v>
      </c>
      <c r="I1381" t="s">
        <v>1916</v>
      </c>
      <c r="J1381" t="s">
        <v>1919</v>
      </c>
      <c r="K1381" t="s">
        <v>1920</v>
      </c>
      <c r="L1381" t="s">
        <v>1934</v>
      </c>
      <c r="M1381" s="114">
        <v>6.1992716098302502E-4</v>
      </c>
      <c r="N1381" s="114">
        <v>1.04528525844216E-2</v>
      </c>
      <c r="O1381" s="114">
        <v>3.4158520866185401E-3</v>
      </c>
    </row>
    <row r="1382" spans="1:15" hidden="1" outlineLevel="2" x14ac:dyDescent="0.25">
      <c r="A1382">
        <v>2023</v>
      </c>
      <c r="B1382">
        <v>7</v>
      </c>
      <c r="C1382" t="s">
        <v>857</v>
      </c>
      <c r="D1382">
        <v>24005</v>
      </c>
      <c r="E1382" t="s">
        <v>516</v>
      </c>
      <c r="F1382" t="s">
        <v>851</v>
      </c>
      <c r="G1382" t="s">
        <v>1915</v>
      </c>
      <c r="H1382">
        <v>2270002051</v>
      </c>
      <c r="I1382" t="s">
        <v>1916</v>
      </c>
      <c r="J1382" t="s">
        <v>1919</v>
      </c>
      <c r="K1382" t="s">
        <v>1920</v>
      </c>
      <c r="L1382" t="s">
        <v>1284</v>
      </c>
      <c r="M1382" s="114">
        <v>3.3845913071672801E-3</v>
      </c>
      <c r="N1382" s="114">
        <v>0.14273282140493401</v>
      </c>
      <c r="O1382" s="114">
        <v>1.2507237261161199E-2</v>
      </c>
    </row>
    <row r="1383" spans="1:15" hidden="1" outlineLevel="2" x14ac:dyDescent="0.25">
      <c r="A1383">
        <v>2023</v>
      </c>
      <c r="B1383">
        <v>7</v>
      </c>
      <c r="C1383" t="s">
        <v>857</v>
      </c>
      <c r="D1383">
        <v>24005</v>
      </c>
      <c r="E1383" t="s">
        <v>516</v>
      </c>
      <c r="F1383" t="s">
        <v>851</v>
      </c>
      <c r="G1383" t="s">
        <v>1915</v>
      </c>
      <c r="H1383">
        <v>2270002054</v>
      </c>
      <c r="I1383" t="s">
        <v>1916</v>
      </c>
      <c r="J1383" t="s">
        <v>1919</v>
      </c>
      <c r="K1383" t="s">
        <v>1920</v>
      </c>
      <c r="L1383" t="s">
        <v>1935</v>
      </c>
      <c r="M1383" s="114">
        <v>3.0428896570810999E-4</v>
      </c>
      <c r="N1383" s="114">
        <v>6.7298976937308899E-3</v>
      </c>
      <c r="O1383" s="114">
        <v>1.4525022997986499E-3</v>
      </c>
    </row>
    <row r="1384" spans="1:15" hidden="1" outlineLevel="2" x14ac:dyDescent="0.25">
      <c r="A1384">
        <v>2023</v>
      </c>
      <c r="B1384">
        <v>7</v>
      </c>
      <c r="C1384" t="s">
        <v>857</v>
      </c>
      <c r="D1384">
        <v>24005</v>
      </c>
      <c r="E1384" t="s">
        <v>516</v>
      </c>
      <c r="F1384" t="s">
        <v>851</v>
      </c>
      <c r="G1384" t="s">
        <v>1915</v>
      </c>
      <c r="H1384">
        <v>2270002057</v>
      </c>
      <c r="I1384" t="s">
        <v>1916</v>
      </c>
      <c r="J1384" t="s">
        <v>1919</v>
      </c>
      <c r="K1384" t="s">
        <v>1920</v>
      </c>
      <c r="L1384" t="s">
        <v>1936</v>
      </c>
      <c r="M1384" s="114">
        <v>2.0491357140599601E-3</v>
      </c>
      <c r="N1384" s="114">
        <v>4.3227909132838201E-2</v>
      </c>
      <c r="O1384" s="114">
        <v>1.5287782764062299E-2</v>
      </c>
    </row>
    <row r="1385" spans="1:15" hidden="1" outlineLevel="2" x14ac:dyDescent="0.25">
      <c r="A1385">
        <v>2023</v>
      </c>
      <c r="B1385">
        <v>7</v>
      </c>
      <c r="C1385" t="s">
        <v>857</v>
      </c>
      <c r="D1385">
        <v>24005</v>
      </c>
      <c r="E1385" t="s">
        <v>516</v>
      </c>
      <c r="F1385" t="s">
        <v>851</v>
      </c>
      <c r="G1385" t="s">
        <v>1915</v>
      </c>
      <c r="H1385">
        <v>2270002060</v>
      </c>
      <c r="I1385" t="s">
        <v>1916</v>
      </c>
      <c r="J1385" t="s">
        <v>1919</v>
      </c>
      <c r="K1385" t="s">
        <v>1920</v>
      </c>
      <c r="L1385" t="s">
        <v>1283</v>
      </c>
      <c r="M1385" s="114">
        <v>6.5136472967424197E-3</v>
      </c>
      <c r="N1385" s="114">
        <v>0.13316309079527899</v>
      </c>
      <c r="O1385" s="114">
        <v>3.9417677558958503E-2</v>
      </c>
    </row>
    <row r="1386" spans="1:15" hidden="1" outlineLevel="2" x14ac:dyDescent="0.25">
      <c r="A1386">
        <v>2023</v>
      </c>
      <c r="B1386">
        <v>7</v>
      </c>
      <c r="C1386" t="s">
        <v>857</v>
      </c>
      <c r="D1386">
        <v>24005</v>
      </c>
      <c r="E1386" t="s">
        <v>516</v>
      </c>
      <c r="F1386" t="s">
        <v>851</v>
      </c>
      <c r="G1386" t="s">
        <v>1915</v>
      </c>
      <c r="H1386">
        <v>2270002066</v>
      </c>
      <c r="I1386" t="s">
        <v>1916</v>
      </c>
      <c r="J1386" t="s">
        <v>1919</v>
      </c>
      <c r="K1386" t="s">
        <v>1920</v>
      </c>
      <c r="L1386" t="s">
        <v>1278</v>
      </c>
      <c r="M1386" s="114">
        <v>3.3631872865953497E-2</v>
      </c>
      <c r="N1386" s="114">
        <v>0.18675359338521999</v>
      </c>
      <c r="O1386" s="114">
        <v>0.148468777537346</v>
      </c>
    </row>
    <row r="1387" spans="1:15" hidden="1" outlineLevel="2" x14ac:dyDescent="0.25">
      <c r="A1387">
        <v>2023</v>
      </c>
      <c r="B1387">
        <v>7</v>
      </c>
      <c r="C1387" t="s">
        <v>857</v>
      </c>
      <c r="D1387">
        <v>24005</v>
      </c>
      <c r="E1387" t="s">
        <v>516</v>
      </c>
      <c r="F1387" t="s">
        <v>851</v>
      </c>
      <c r="G1387" t="s">
        <v>1915</v>
      </c>
      <c r="H1387">
        <v>2270002069</v>
      </c>
      <c r="I1387" t="s">
        <v>1916</v>
      </c>
      <c r="J1387" t="s">
        <v>1919</v>
      </c>
      <c r="K1387" t="s">
        <v>1920</v>
      </c>
      <c r="L1387" t="s">
        <v>1937</v>
      </c>
      <c r="M1387" s="114">
        <v>3.8204472048164501E-3</v>
      </c>
      <c r="N1387" s="114">
        <v>8.8603850454091998E-2</v>
      </c>
      <c r="O1387" s="114">
        <v>2.3481688927859099E-2</v>
      </c>
    </row>
    <row r="1388" spans="1:15" hidden="1" outlineLevel="2" x14ac:dyDescent="0.25">
      <c r="A1388">
        <v>2023</v>
      </c>
      <c r="B1388">
        <v>7</v>
      </c>
      <c r="C1388" t="s">
        <v>857</v>
      </c>
      <c r="D1388">
        <v>24005</v>
      </c>
      <c r="E1388" t="s">
        <v>516</v>
      </c>
      <c r="F1388" t="s">
        <v>851</v>
      </c>
      <c r="G1388" t="s">
        <v>1915</v>
      </c>
      <c r="H1388">
        <v>2270002072</v>
      </c>
      <c r="I1388" t="s">
        <v>1916</v>
      </c>
      <c r="J1388" t="s">
        <v>1919</v>
      </c>
      <c r="K1388" t="s">
        <v>1920</v>
      </c>
      <c r="L1388" t="s">
        <v>1279</v>
      </c>
      <c r="M1388" s="114">
        <v>4.45589851588011E-2</v>
      </c>
      <c r="N1388" s="114">
        <v>0.20450966060161599</v>
      </c>
      <c r="O1388" s="114">
        <v>0.20510299131274201</v>
      </c>
    </row>
    <row r="1389" spans="1:15" hidden="1" outlineLevel="2" x14ac:dyDescent="0.25">
      <c r="A1389">
        <v>2023</v>
      </c>
      <c r="B1389">
        <v>7</v>
      </c>
      <c r="C1389" t="s">
        <v>857</v>
      </c>
      <c r="D1389">
        <v>24005</v>
      </c>
      <c r="E1389" t="s">
        <v>516</v>
      </c>
      <c r="F1389" t="s">
        <v>851</v>
      </c>
      <c r="G1389" t="s">
        <v>1915</v>
      </c>
      <c r="H1389">
        <v>2270002075</v>
      </c>
      <c r="I1389" t="s">
        <v>1916</v>
      </c>
      <c r="J1389" t="s">
        <v>1919</v>
      </c>
      <c r="K1389" t="s">
        <v>1920</v>
      </c>
      <c r="L1389" t="s">
        <v>1938</v>
      </c>
      <c r="M1389" s="114">
        <v>7.4803295979108996E-4</v>
      </c>
      <c r="N1389" s="114">
        <v>2.0074339350685502E-2</v>
      </c>
      <c r="O1389" s="114">
        <v>4.2497204849496501E-3</v>
      </c>
    </row>
    <row r="1390" spans="1:15" hidden="1" outlineLevel="2" x14ac:dyDescent="0.25">
      <c r="A1390">
        <v>2023</v>
      </c>
      <c r="B1390">
        <v>7</v>
      </c>
      <c r="C1390" t="s">
        <v>857</v>
      </c>
      <c r="D1390">
        <v>24005</v>
      </c>
      <c r="E1390" t="s">
        <v>516</v>
      </c>
      <c r="F1390" t="s">
        <v>851</v>
      </c>
      <c r="G1390" t="s">
        <v>1915</v>
      </c>
      <c r="H1390">
        <v>2270002078</v>
      </c>
      <c r="I1390" t="s">
        <v>1916</v>
      </c>
      <c r="J1390" t="s">
        <v>1919</v>
      </c>
      <c r="K1390" t="s">
        <v>1920</v>
      </c>
      <c r="L1390" t="s">
        <v>1939</v>
      </c>
      <c r="M1390" s="114">
        <v>1.4647427917680001E-4</v>
      </c>
      <c r="N1390" s="114">
        <v>6.4146865042857804E-4</v>
      </c>
      <c r="O1390" s="114">
        <v>6.1159724282333595E-4</v>
      </c>
    </row>
    <row r="1391" spans="1:15" hidden="1" outlineLevel="2" x14ac:dyDescent="0.25">
      <c r="A1391">
        <v>2023</v>
      </c>
      <c r="B1391">
        <v>7</v>
      </c>
      <c r="C1391" t="s">
        <v>857</v>
      </c>
      <c r="D1391">
        <v>24005</v>
      </c>
      <c r="E1391" t="s">
        <v>516</v>
      </c>
      <c r="F1391" t="s">
        <v>851</v>
      </c>
      <c r="G1391" t="s">
        <v>1915</v>
      </c>
      <c r="H1391">
        <v>2270002081</v>
      </c>
      <c r="I1391" t="s">
        <v>1916</v>
      </c>
      <c r="J1391" t="s">
        <v>1919</v>
      </c>
      <c r="K1391" t="s">
        <v>1920</v>
      </c>
      <c r="L1391" t="s">
        <v>1940</v>
      </c>
      <c r="M1391" s="114">
        <v>1.33428114895651E-3</v>
      </c>
      <c r="N1391" s="114">
        <v>2.2934334352612499E-2</v>
      </c>
      <c r="O1391" s="114">
        <v>9.5541552873328293E-3</v>
      </c>
    </row>
    <row r="1392" spans="1:15" hidden="1" outlineLevel="2" x14ac:dyDescent="0.25">
      <c r="A1392">
        <v>2023</v>
      </c>
      <c r="B1392">
        <v>7</v>
      </c>
      <c r="C1392" t="s">
        <v>857</v>
      </c>
      <c r="D1392">
        <v>24005</v>
      </c>
      <c r="E1392" t="s">
        <v>516</v>
      </c>
      <c r="F1392" t="s">
        <v>851</v>
      </c>
      <c r="G1392" t="s">
        <v>1915</v>
      </c>
      <c r="H1392">
        <v>2270003010</v>
      </c>
      <c r="I1392" t="s">
        <v>1916</v>
      </c>
      <c r="J1392" t="s">
        <v>1941</v>
      </c>
      <c r="K1392" t="s">
        <v>696</v>
      </c>
      <c r="L1392" t="s">
        <v>1277</v>
      </c>
      <c r="M1392" s="114">
        <v>1.54859525264328E-3</v>
      </c>
      <c r="N1392" s="114">
        <v>9.0576835209503805E-3</v>
      </c>
      <c r="O1392" s="114">
        <v>6.9234874099493001E-3</v>
      </c>
    </row>
    <row r="1393" spans="1:15" hidden="1" outlineLevel="2" x14ac:dyDescent="0.25">
      <c r="A1393">
        <v>2023</v>
      </c>
      <c r="B1393">
        <v>7</v>
      </c>
      <c r="C1393" t="s">
        <v>857</v>
      </c>
      <c r="D1393">
        <v>24005</v>
      </c>
      <c r="E1393" t="s">
        <v>516</v>
      </c>
      <c r="F1393" t="s">
        <v>851</v>
      </c>
      <c r="G1393" t="s">
        <v>1915</v>
      </c>
      <c r="H1393">
        <v>2270003020</v>
      </c>
      <c r="I1393" t="s">
        <v>1916</v>
      </c>
      <c r="J1393" t="s">
        <v>1941</v>
      </c>
      <c r="K1393" t="s">
        <v>696</v>
      </c>
      <c r="L1393" t="s">
        <v>1275</v>
      </c>
      <c r="M1393" s="114">
        <v>8.7831784048830698E-4</v>
      </c>
      <c r="N1393" s="114">
        <v>4.37138983979821E-2</v>
      </c>
      <c r="O1393" s="114">
        <v>4.2167970095761103E-3</v>
      </c>
    </row>
    <row r="1394" spans="1:15" hidden="1" outlineLevel="2" x14ac:dyDescent="0.25">
      <c r="A1394">
        <v>2023</v>
      </c>
      <c r="B1394">
        <v>7</v>
      </c>
      <c r="C1394" t="s">
        <v>857</v>
      </c>
      <c r="D1394">
        <v>24005</v>
      </c>
      <c r="E1394" t="s">
        <v>516</v>
      </c>
      <c r="F1394" t="s">
        <v>851</v>
      </c>
      <c r="G1394" t="s">
        <v>1915</v>
      </c>
      <c r="H1394">
        <v>2270003030</v>
      </c>
      <c r="I1394" t="s">
        <v>1916</v>
      </c>
      <c r="J1394" t="s">
        <v>1941</v>
      </c>
      <c r="K1394" t="s">
        <v>696</v>
      </c>
      <c r="L1394" t="s">
        <v>1273</v>
      </c>
      <c r="M1394" s="114">
        <v>6.8616654732522897E-4</v>
      </c>
      <c r="N1394" s="114">
        <v>1.6813088674098298E-2</v>
      </c>
      <c r="O1394" s="114">
        <v>3.6126273334957698E-3</v>
      </c>
    </row>
    <row r="1395" spans="1:15" hidden="1" outlineLevel="2" x14ac:dyDescent="0.25">
      <c r="A1395">
        <v>2023</v>
      </c>
      <c r="B1395">
        <v>7</v>
      </c>
      <c r="C1395" t="s">
        <v>857</v>
      </c>
      <c r="D1395">
        <v>24005</v>
      </c>
      <c r="E1395" t="s">
        <v>516</v>
      </c>
      <c r="F1395" t="s">
        <v>851</v>
      </c>
      <c r="G1395" t="s">
        <v>1915</v>
      </c>
      <c r="H1395">
        <v>2270003040</v>
      </c>
      <c r="I1395" t="s">
        <v>1916</v>
      </c>
      <c r="J1395" t="s">
        <v>1941</v>
      </c>
      <c r="K1395" t="s">
        <v>696</v>
      </c>
      <c r="L1395" t="s">
        <v>1276</v>
      </c>
      <c r="M1395" s="114">
        <v>1.0406925405277399E-3</v>
      </c>
      <c r="N1395" s="114">
        <v>2.0248229382559699E-2</v>
      </c>
      <c r="O1395" s="114">
        <v>5.2734105847775901E-3</v>
      </c>
    </row>
    <row r="1396" spans="1:15" hidden="1" outlineLevel="2" x14ac:dyDescent="0.25">
      <c r="A1396">
        <v>2023</v>
      </c>
      <c r="B1396">
        <v>7</v>
      </c>
      <c r="C1396" t="s">
        <v>857</v>
      </c>
      <c r="D1396">
        <v>24005</v>
      </c>
      <c r="E1396" t="s">
        <v>516</v>
      </c>
      <c r="F1396" t="s">
        <v>851</v>
      </c>
      <c r="G1396" t="s">
        <v>1915</v>
      </c>
      <c r="H1396">
        <v>2270003050</v>
      </c>
      <c r="I1396" t="s">
        <v>1916</v>
      </c>
      <c r="J1396" t="s">
        <v>1941</v>
      </c>
      <c r="K1396" t="s">
        <v>696</v>
      </c>
      <c r="L1396" t="s">
        <v>1280</v>
      </c>
      <c r="M1396" s="114">
        <v>2.68759854748168E-4</v>
      </c>
      <c r="N1396" s="114">
        <v>1.7772871942725E-3</v>
      </c>
      <c r="O1396" s="114">
        <v>1.03477448283229E-3</v>
      </c>
    </row>
    <row r="1397" spans="1:15" hidden="1" outlineLevel="2" x14ac:dyDescent="0.25">
      <c r="A1397">
        <v>2023</v>
      </c>
      <c r="B1397">
        <v>7</v>
      </c>
      <c r="C1397" t="s">
        <v>857</v>
      </c>
      <c r="D1397">
        <v>24005</v>
      </c>
      <c r="E1397" t="s">
        <v>516</v>
      </c>
      <c r="F1397" t="s">
        <v>851</v>
      </c>
      <c r="G1397" t="s">
        <v>1915</v>
      </c>
      <c r="H1397">
        <v>2270003060</v>
      </c>
      <c r="I1397" t="s">
        <v>1916</v>
      </c>
      <c r="J1397" t="s">
        <v>1941</v>
      </c>
      <c r="K1397" t="s">
        <v>696</v>
      </c>
      <c r="L1397" t="s">
        <v>1942</v>
      </c>
      <c r="M1397" s="114">
        <v>7.2576781735733701E-3</v>
      </c>
      <c r="N1397" s="114">
        <v>0.21189340949058499</v>
      </c>
      <c r="O1397" s="114">
        <v>2.89973178878427E-2</v>
      </c>
    </row>
    <row r="1398" spans="1:15" hidden="1" outlineLevel="2" x14ac:dyDescent="0.25">
      <c r="A1398">
        <v>2023</v>
      </c>
      <c r="B1398">
        <v>7</v>
      </c>
      <c r="C1398" t="s">
        <v>857</v>
      </c>
      <c r="D1398">
        <v>24005</v>
      </c>
      <c r="E1398" t="s">
        <v>516</v>
      </c>
      <c r="F1398" t="s">
        <v>851</v>
      </c>
      <c r="G1398" t="s">
        <v>1915</v>
      </c>
      <c r="H1398">
        <v>2270003070</v>
      </c>
      <c r="I1398" t="s">
        <v>1916</v>
      </c>
      <c r="J1398" t="s">
        <v>1941</v>
      </c>
      <c r="K1398" t="s">
        <v>696</v>
      </c>
      <c r="L1398" t="s">
        <v>1272</v>
      </c>
      <c r="M1398" s="114">
        <v>4.1054517961924798E-4</v>
      </c>
      <c r="N1398" s="114">
        <v>9.6823353087529505E-3</v>
      </c>
      <c r="O1398" s="114">
        <v>1.94527392159216E-3</v>
      </c>
    </row>
    <row r="1399" spans="1:15" hidden="1" outlineLevel="2" x14ac:dyDescent="0.25">
      <c r="A1399">
        <v>2023</v>
      </c>
      <c r="B1399">
        <v>7</v>
      </c>
      <c r="C1399" t="s">
        <v>857</v>
      </c>
      <c r="D1399">
        <v>24005</v>
      </c>
      <c r="E1399" t="s">
        <v>516</v>
      </c>
      <c r="F1399" t="s">
        <v>851</v>
      </c>
      <c r="G1399" t="s">
        <v>1915</v>
      </c>
      <c r="H1399">
        <v>2270004031</v>
      </c>
      <c r="I1399" t="s">
        <v>1916</v>
      </c>
      <c r="J1399" t="s">
        <v>1943</v>
      </c>
      <c r="K1399" t="s">
        <v>1944</v>
      </c>
      <c r="L1399" t="s">
        <v>1945</v>
      </c>
      <c r="M1399" s="114">
        <v>2.9683623417042798E-6</v>
      </c>
      <c r="N1399" s="114">
        <v>1.97884119188529E-5</v>
      </c>
      <c r="O1399" s="114">
        <v>1.04571554402355E-5</v>
      </c>
    </row>
    <row r="1400" spans="1:15" hidden="1" outlineLevel="2" x14ac:dyDescent="0.25">
      <c r="A1400">
        <v>2023</v>
      </c>
      <c r="B1400">
        <v>7</v>
      </c>
      <c r="C1400" t="s">
        <v>857</v>
      </c>
      <c r="D1400">
        <v>24005</v>
      </c>
      <c r="E1400" t="s">
        <v>516</v>
      </c>
      <c r="F1400" t="s">
        <v>851</v>
      </c>
      <c r="G1400" t="s">
        <v>1915</v>
      </c>
      <c r="H1400">
        <v>2270004036</v>
      </c>
      <c r="I1400" t="s">
        <v>1916</v>
      </c>
      <c r="J1400" t="s">
        <v>1943</v>
      </c>
      <c r="K1400" t="s">
        <v>1944</v>
      </c>
      <c r="L1400" t="s">
        <v>1946</v>
      </c>
      <c r="M1400" s="114">
        <v>0</v>
      </c>
      <c r="N1400" s="114">
        <v>0</v>
      </c>
      <c r="O1400" s="114">
        <v>0</v>
      </c>
    </row>
    <row r="1401" spans="1:15" hidden="1" outlineLevel="2" x14ac:dyDescent="0.25">
      <c r="A1401">
        <v>2023</v>
      </c>
      <c r="B1401">
        <v>7</v>
      </c>
      <c r="C1401" t="s">
        <v>857</v>
      </c>
      <c r="D1401">
        <v>24005</v>
      </c>
      <c r="E1401" t="s">
        <v>516</v>
      </c>
      <c r="F1401" t="s">
        <v>851</v>
      </c>
      <c r="G1401" t="s">
        <v>1915</v>
      </c>
      <c r="H1401">
        <v>2270004046</v>
      </c>
      <c r="I1401" t="s">
        <v>1916</v>
      </c>
      <c r="J1401" t="s">
        <v>1943</v>
      </c>
      <c r="K1401" t="s">
        <v>1944</v>
      </c>
      <c r="L1401" t="s">
        <v>1947</v>
      </c>
      <c r="M1401" s="114">
        <v>8.2139474525320093E-3</v>
      </c>
      <c r="N1401" s="114">
        <v>9.9914614111185102E-2</v>
      </c>
      <c r="O1401" s="114">
        <v>3.4252484329044798E-2</v>
      </c>
    </row>
    <row r="1402" spans="1:15" hidden="1" outlineLevel="2" x14ac:dyDescent="0.25">
      <c r="A1402">
        <v>2023</v>
      </c>
      <c r="B1402">
        <v>7</v>
      </c>
      <c r="C1402" t="s">
        <v>857</v>
      </c>
      <c r="D1402">
        <v>24005</v>
      </c>
      <c r="E1402" t="s">
        <v>516</v>
      </c>
      <c r="F1402" t="s">
        <v>851</v>
      </c>
      <c r="G1402" t="s">
        <v>1915</v>
      </c>
      <c r="H1402">
        <v>2270004056</v>
      </c>
      <c r="I1402" t="s">
        <v>1916</v>
      </c>
      <c r="J1402" t="s">
        <v>1943</v>
      </c>
      <c r="K1402" t="s">
        <v>1944</v>
      </c>
      <c r="L1402" t="s">
        <v>1948</v>
      </c>
      <c r="M1402" s="114">
        <v>2.08257791683764E-3</v>
      </c>
      <c r="N1402" s="114">
        <v>2.1884032059460899E-2</v>
      </c>
      <c r="O1402" s="114">
        <v>8.8205931242555397E-3</v>
      </c>
    </row>
    <row r="1403" spans="1:15" hidden="1" outlineLevel="2" x14ac:dyDescent="0.25">
      <c r="A1403">
        <v>2023</v>
      </c>
      <c r="B1403">
        <v>7</v>
      </c>
      <c r="C1403" t="s">
        <v>857</v>
      </c>
      <c r="D1403">
        <v>24005</v>
      </c>
      <c r="E1403" t="s">
        <v>516</v>
      </c>
      <c r="F1403" t="s">
        <v>851</v>
      </c>
      <c r="G1403" t="s">
        <v>1915</v>
      </c>
      <c r="H1403">
        <v>2270004066</v>
      </c>
      <c r="I1403" t="s">
        <v>1916</v>
      </c>
      <c r="J1403" t="s">
        <v>1943</v>
      </c>
      <c r="K1403" t="s">
        <v>1944</v>
      </c>
      <c r="L1403" t="s">
        <v>1949</v>
      </c>
      <c r="M1403" s="114">
        <v>9.5048276489251293E-3</v>
      </c>
      <c r="N1403" s="114">
        <v>0.12655976600944999</v>
      </c>
      <c r="O1403" s="114">
        <v>4.22307942062616E-2</v>
      </c>
    </row>
    <row r="1404" spans="1:15" hidden="1" outlineLevel="2" x14ac:dyDescent="0.25">
      <c r="A1404">
        <v>2023</v>
      </c>
      <c r="B1404">
        <v>7</v>
      </c>
      <c r="C1404" t="s">
        <v>857</v>
      </c>
      <c r="D1404">
        <v>24005</v>
      </c>
      <c r="E1404" t="s">
        <v>516</v>
      </c>
      <c r="F1404" t="s">
        <v>851</v>
      </c>
      <c r="G1404" t="s">
        <v>1915</v>
      </c>
      <c r="H1404">
        <v>2270004071</v>
      </c>
      <c r="I1404" t="s">
        <v>1916</v>
      </c>
      <c r="J1404" t="s">
        <v>1943</v>
      </c>
      <c r="K1404" t="s">
        <v>1944</v>
      </c>
      <c r="L1404" t="s">
        <v>1950</v>
      </c>
      <c r="M1404" s="114">
        <v>4.3606486264025101E-4</v>
      </c>
      <c r="N1404" s="114">
        <v>8.7797578889876604E-3</v>
      </c>
      <c r="O1404" s="114">
        <v>1.99176662135869E-3</v>
      </c>
    </row>
    <row r="1405" spans="1:15" hidden="1" outlineLevel="2" x14ac:dyDescent="0.25">
      <c r="A1405">
        <v>2023</v>
      </c>
      <c r="B1405">
        <v>7</v>
      </c>
      <c r="C1405" t="s">
        <v>857</v>
      </c>
      <c r="D1405">
        <v>24005</v>
      </c>
      <c r="E1405" t="s">
        <v>516</v>
      </c>
      <c r="F1405" t="s">
        <v>851</v>
      </c>
      <c r="G1405" t="s">
        <v>1915</v>
      </c>
      <c r="H1405">
        <v>2270004076</v>
      </c>
      <c r="I1405" t="s">
        <v>1916</v>
      </c>
      <c r="J1405" t="s">
        <v>1943</v>
      </c>
      <c r="K1405" t="s">
        <v>1944</v>
      </c>
      <c r="L1405" t="s">
        <v>1951</v>
      </c>
      <c r="M1405" s="114">
        <v>4.2844135748509898E-5</v>
      </c>
      <c r="N1405" s="114">
        <v>4.6021615708014002E-4</v>
      </c>
      <c r="O1405" s="114">
        <v>1.8719637591857501E-4</v>
      </c>
    </row>
    <row r="1406" spans="1:15" hidden="1" outlineLevel="2" x14ac:dyDescent="0.25">
      <c r="A1406">
        <v>2023</v>
      </c>
      <c r="B1406">
        <v>7</v>
      </c>
      <c r="C1406" t="s">
        <v>857</v>
      </c>
      <c r="D1406">
        <v>24005</v>
      </c>
      <c r="E1406" t="s">
        <v>516</v>
      </c>
      <c r="F1406" t="s">
        <v>851</v>
      </c>
      <c r="G1406" t="s">
        <v>1915</v>
      </c>
      <c r="H1406">
        <v>2270005010</v>
      </c>
      <c r="I1406" t="s">
        <v>1916</v>
      </c>
      <c r="J1406" t="s">
        <v>1952</v>
      </c>
      <c r="K1406" t="s">
        <v>1953</v>
      </c>
      <c r="L1406" t="s">
        <v>1954</v>
      </c>
      <c r="M1406" s="114">
        <v>3.0042020169023701E-7</v>
      </c>
      <c r="N1406" s="114">
        <v>1.50625808714722E-6</v>
      </c>
      <c r="O1406" s="114">
        <v>8.9195970076616504E-7</v>
      </c>
    </row>
    <row r="1407" spans="1:15" hidden="1" outlineLevel="2" x14ac:dyDescent="0.25">
      <c r="A1407">
        <v>2023</v>
      </c>
      <c r="B1407">
        <v>7</v>
      </c>
      <c r="C1407" t="s">
        <v>857</v>
      </c>
      <c r="D1407">
        <v>24005</v>
      </c>
      <c r="E1407" t="s">
        <v>516</v>
      </c>
      <c r="F1407" t="s">
        <v>851</v>
      </c>
      <c r="G1407" t="s">
        <v>1915</v>
      </c>
      <c r="H1407">
        <v>2270005015</v>
      </c>
      <c r="I1407" t="s">
        <v>1916</v>
      </c>
      <c r="J1407" t="s">
        <v>1952</v>
      </c>
      <c r="K1407" t="s">
        <v>1953</v>
      </c>
      <c r="L1407" t="s">
        <v>1271</v>
      </c>
      <c r="M1407" s="114">
        <v>2.6231129641018898E-3</v>
      </c>
      <c r="N1407" s="114">
        <v>3.49933858960867E-2</v>
      </c>
      <c r="O1407" s="114">
        <v>1.50047710631043E-2</v>
      </c>
    </row>
    <row r="1408" spans="1:15" hidden="1" outlineLevel="2" x14ac:dyDescent="0.25">
      <c r="A1408">
        <v>2023</v>
      </c>
      <c r="B1408">
        <v>7</v>
      </c>
      <c r="C1408" t="s">
        <v>857</v>
      </c>
      <c r="D1408">
        <v>24005</v>
      </c>
      <c r="E1408" t="s">
        <v>516</v>
      </c>
      <c r="F1408" t="s">
        <v>851</v>
      </c>
      <c r="G1408" t="s">
        <v>1915</v>
      </c>
      <c r="H1408">
        <v>2270005020</v>
      </c>
      <c r="I1408" t="s">
        <v>1916</v>
      </c>
      <c r="J1408" t="s">
        <v>1952</v>
      </c>
      <c r="K1408" t="s">
        <v>1953</v>
      </c>
      <c r="L1408" t="s">
        <v>1955</v>
      </c>
      <c r="M1408" s="114">
        <v>3.8746384939258898E-4</v>
      </c>
      <c r="N1408" s="114">
        <v>4.46790136629716E-3</v>
      </c>
      <c r="O1408" s="114">
        <v>1.79004680830985E-3</v>
      </c>
    </row>
    <row r="1409" spans="1:15" hidden="1" outlineLevel="2" x14ac:dyDescent="0.25">
      <c r="A1409">
        <v>2023</v>
      </c>
      <c r="B1409">
        <v>7</v>
      </c>
      <c r="C1409" t="s">
        <v>857</v>
      </c>
      <c r="D1409">
        <v>24005</v>
      </c>
      <c r="E1409" t="s">
        <v>516</v>
      </c>
      <c r="F1409" t="s">
        <v>851</v>
      </c>
      <c r="G1409" t="s">
        <v>1915</v>
      </c>
      <c r="H1409">
        <v>2270005025</v>
      </c>
      <c r="I1409" t="s">
        <v>1916</v>
      </c>
      <c r="J1409" t="s">
        <v>1952</v>
      </c>
      <c r="K1409" t="s">
        <v>1953</v>
      </c>
      <c r="L1409" t="s">
        <v>1956</v>
      </c>
      <c r="M1409" s="114">
        <v>3.5116274972324399E-6</v>
      </c>
      <c r="N1409" s="114">
        <v>2.6361264190200001E-5</v>
      </c>
      <c r="O1409" s="114">
        <v>1.4788883390792799E-5</v>
      </c>
    </row>
    <row r="1410" spans="1:15" hidden="1" outlineLevel="2" x14ac:dyDescent="0.25">
      <c r="A1410">
        <v>2023</v>
      </c>
      <c r="B1410">
        <v>7</v>
      </c>
      <c r="C1410" t="s">
        <v>857</v>
      </c>
      <c r="D1410">
        <v>24005</v>
      </c>
      <c r="E1410" t="s">
        <v>516</v>
      </c>
      <c r="F1410" t="s">
        <v>851</v>
      </c>
      <c r="G1410" t="s">
        <v>1915</v>
      </c>
      <c r="H1410">
        <v>2270005030</v>
      </c>
      <c r="I1410" t="s">
        <v>1916</v>
      </c>
      <c r="J1410" t="s">
        <v>1952</v>
      </c>
      <c r="K1410" t="s">
        <v>1953</v>
      </c>
      <c r="L1410" t="s">
        <v>1957</v>
      </c>
      <c r="M1410" s="114">
        <v>4.33205176175733E-7</v>
      </c>
      <c r="N1410" s="114">
        <v>4.0410971564597301E-6</v>
      </c>
      <c r="O1410" s="114">
        <v>2.61025928693925E-6</v>
      </c>
    </row>
    <row r="1411" spans="1:15" hidden="1" outlineLevel="2" x14ac:dyDescent="0.25">
      <c r="A1411">
        <v>2023</v>
      </c>
      <c r="B1411">
        <v>7</v>
      </c>
      <c r="C1411" t="s">
        <v>857</v>
      </c>
      <c r="D1411">
        <v>24005</v>
      </c>
      <c r="E1411" t="s">
        <v>516</v>
      </c>
      <c r="F1411" t="s">
        <v>851</v>
      </c>
      <c r="G1411" t="s">
        <v>1915</v>
      </c>
      <c r="H1411">
        <v>2270005035</v>
      </c>
      <c r="I1411" t="s">
        <v>1916</v>
      </c>
      <c r="J1411" t="s">
        <v>1952</v>
      </c>
      <c r="K1411" t="s">
        <v>1953</v>
      </c>
      <c r="L1411" t="s">
        <v>1958</v>
      </c>
      <c r="M1411" s="114">
        <v>4.6184158676965099E-5</v>
      </c>
      <c r="N1411" s="114">
        <v>3.5092888720100702E-4</v>
      </c>
      <c r="O1411" s="114">
        <v>1.8029676357400601E-4</v>
      </c>
    </row>
    <row r="1412" spans="1:15" hidden="1" outlineLevel="2" x14ac:dyDescent="0.25">
      <c r="A1412">
        <v>2023</v>
      </c>
      <c r="B1412">
        <v>7</v>
      </c>
      <c r="C1412" t="s">
        <v>857</v>
      </c>
      <c r="D1412">
        <v>24005</v>
      </c>
      <c r="E1412" t="s">
        <v>516</v>
      </c>
      <c r="F1412" t="s">
        <v>851</v>
      </c>
      <c r="G1412" t="s">
        <v>1915</v>
      </c>
      <c r="H1412">
        <v>2270005040</v>
      </c>
      <c r="I1412" t="s">
        <v>1916</v>
      </c>
      <c r="J1412" t="s">
        <v>1952</v>
      </c>
      <c r="K1412" t="s">
        <v>1953</v>
      </c>
      <c r="L1412" t="s">
        <v>1959</v>
      </c>
      <c r="M1412" s="114">
        <v>9.2382835936710705E-8</v>
      </c>
      <c r="N1412" s="114">
        <v>9.8507520363000409E-7</v>
      </c>
      <c r="O1412" s="114">
        <v>5.7222924709776603E-7</v>
      </c>
    </row>
    <row r="1413" spans="1:15" hidden="1" outlineLevel="2" x14ac:dyDescent="0.25">
      <c r="A1413">
        <v>2023</v>
      </c>
      <c r="B1413">
        <v>7</v>
      </c>
      <c r="C1413" t="s">
        <v>857</v>
      </c>
      <c r="D1413">
        <v>24005</v>
      </c>
      <c r="E1413" t="s">
        <v>516</v>
      </c>
      <c r="F1413" t="s">
        <v>851</v>
      </c>
      <c r="G1413" t="s">
        <v>1915</v>
      </c>
      <c r="H1413">
        <v>2270005045</v>
      </c>
      <c r="I1413" t="s">
        <v>1916</v>
      </c>
      <c r="J1413" t="s">
        <v>1952</v>
      </c>
      <c r="K1413" t="s">
        <v>1953</v>
      </c>
      <c r="L1413" t="s">
        <v>1960</v>
      </c>
      <c r="M1413" s="114">
        <v>3.8352806043917601E-5</v>
      </c>
      <c r="N1413" s="114">
        <v>3.6377401556819699E-4</v>
      </c>
      <c r="O1413" s="114">
        <v>1.96292450709734E-4</v>
      </c>
    </row>
    <row r="1414" spans="1:15" hidden="1" outlineLevel="2" x14ac:dyDescent="0.25">
      <c r="A1414">
        <v>2023</v>
      </c>
      <c r="B1414">
        <v>7</v>
      </c>
      <c r="C1414" t="s">
        <v>857</v>
      </c>
      <c r="D1414">
        <v>24005</v>
      </c>
      <c r="E1414" t="s">
        <v>516</v>
      </c>
      <c r="F1414" t="s">
        <v>851</v>
      </c>
      <c r="G1414" t="s">
        <v>1915</v>
      </c>
      <c r="H1414">
        <v>2270005055</v>
      </c>
      <c r="I1414" t="s">
        <v>1916</v>
      </c>
      <c r="J1414" t="s">
        <v>1952</v>
      </c>
      <c r="K1414" t="s">
        <v>1953</v>
      </c>
      <c r="L1414" t="s">
        <v>1961</v>
      </c>
      <c r="M1414" s="114">
        <v>6.8717915269189702E-5</v>
      </c>
      <c r="N1414" s="114">
        <v>7.4355094693601099E-4</v>
      </c>
      <c r="O1414" s="114">
        <v>3.61394049832597E-4</v>
      </c>
    </row>
    <row r="1415" spans="1:15" hidden="1" outlineLevel="2" x14ac:dyDescent="0.25">
      <c r="A1415">
        <v>2023</v>
      </c>
      <c r="B1415">
        <v>7</v>
      </c>
      <c r="C1415" t="s">
        <v>857</v>
      </c>
      <c r="D1415">
        <v>24005</v>
      </c>
      <c r="E1415" t="s">
        <v>516</v>
      </c>
      <c r="F1415" t="s">
        <v>851</v>
      </c>
      <c r="G1415" t="s">
        <v>1915</v>
      </c>
      <c r="H1415">
        <v>2270005060</v>
      </c>
      <c r="I1415" t="s">
        <v>1916</v>
      </c>
      <c r="J1415" t="s">
        <v>1952</v>
      </c>
      <c r="K1415" t="s">
        <v>1953</v>
      </c>
      <c r="L1415" t="s">
        <v>1962</v>
      </c>
      <c r="M1415" s="114">
        <v>2.1784174556671601E-5</v>
      </c>
      <c r="N1415" s="114">
        <v>4.17346724134404E-4</v>
      </c>
      <c r="O1415" s="114">
        <v>1.21148730613641E-4</v>
      </c>
    </row>
    <row r="1416" spans="1:15" hidden="1" outlineLevel="2" x14ac:dyDescent="0.25">
      <c r="A1416">
        <v>2023</v>
      </c>
      <c r="B1416">
        <v>7</v>
      </c>
      <c r="C1416" t="s">
        <v>857</v>
      </c>
      <c r="D1416">
        <v>24005</v>
      </c>
      <c r="E1416" t="s">
        <v>516</v>
      </c>
      <c r="F1416" t="s">
        <v>851</v>
      </c>
      <c r="G1416" t="s">
        <v>1915</v>
      </c>
      <c r="H1416">
        <v>2270006005</v>
      </c>
      <c r="I1416" t="s">
        <v>1916</v>
      </c>
      <c r="J1416" t="s">
        <v>1963</v>
      </c>
      <c r="K1416" t="s">
        <v>1964</v>
      </c>
      <c r="L1416" t="s">
        <v>1274</v>
      </c>
      <c r="M1416" s="114">
        <v>9.9614689497684594E-3</v>
      </c>
      <c r="N1416" s="114">
        <v>0.10924267023801799</v>
      </c>
      <c r="O1416" s="114">
        <v>4.0777971968054799E-2</v>
      </c>
    </row>
    <row r="1417" spans="1:15" hidden="1" outlineLevel="2" x14ac:dyDescent="0.25">
      <c r="A1417">
        <v>2023</v>
      </c>
      <c r="B1417">
        <v>7</v>
      </c>
      <c r="C1417" t="s">
        <v>857</v>
      </c>
      <c r="D1417">
        <v>24005</v>
      </c>
      <c r="E1417" t="s">
        <v>516</v>
      </c>
      <c r="F1417" t="s">
        <v>851</v>
      </c>
      <c r="G1417" t="s">
        <v>1915</v>
      </c>
      <c r="H1417">
        <v>2270006010</v>
      </c>
      <c r="I1417" t="s">
        <v>1916</v>
      </c>
      <c r="J1417" t="s">
        <v>1963</v>
      </c>
      <c r="K1417" t="s">
        <v>1964</v>
      </c>
      <c r="L1417" t="s">
        <v>1965</v>
      </c>
      <c r="M1417" s="114">
        <v>2.3829274091440298E-3</v>
      </c>
      <c r="N1417" s="114">
        <v>2.5765388738363999E-2</v>
      </c>
      <c r="O1417" s="114">
        <v>9.9530933657661098E-3</v>
      </c>
    </row>
    <row r="1418" spans="1:15" hidden="1" outlineLevel="2" x14ac:dyDescent="0.25">
      <c r="A1418">
        <v>2023</v>
      </c>
      <c r="B1418">
        <v>7</v>
      </c>
      <c r="C1418" t="s">
        <v>857</v>
      </c>
      <c r="D1418">
        <v>24005</v>
      </c>
      <c r="E1418" t="s">
        <v>516</v>
      </c>
      <c r="F1418" t="s">
        <v>851</v>
      </c>
      <c r="G1418" t="s">
        <v>1915</v>
      </c>
      <c r="H1418">
        <v>2270006015</v>
      </c>
      <c r="I1418" t="s">
        <v>1916</v>
      </c>
      <c r="J1418" t="s">
        <v>1963</v>
      </c>
      <c r="K1418" t="s">
        <v>1964</v>
      </c>
      <c r="L1418" t="s">
        <v>1966</v>
      </c>
      <c r="M1418" s="114">
        <v>2.0472880614761401E-3</v>
      </c>
      <c r="N1418" s="114">
        <v>4.1988280601799502E-2</v>
      </c>
      <c r="O1418" s="114">
        <v>1.2163183651864499E-2</v>
      </c>
    </row>
    <row r="1419" spans="1:15" hidden="1" outlineLevel="2" x14ac:dyDescent="0.25">
      <c r="A1419">
        <v>2023</v>
      </c>
      <c r="B1419">
        <v>7</v>
      </c>
      <c r="C1419" t="s">
        <v>857</v>
      </c>
      <c r="D1419">
        <v>24005</v>
      </c>
      <c r="E1419" t="s">
        <v>516</v>
      </c>
      <c r="F1419" t="s">
        <v>851</v>
      </c>
      <c r="G1419" t="s">
        <v>1915</v>
      </c>
      <c r="H1419">
        <v>2270006025</v>
      </c>
      <c r="I1419" t="s">
        <v>1916</v>
      </c>
      <c r="J1419" t="s">
        <v>1963</v>
      </c>
      <c r="K1419" t="s">
        <v>1964</v>
      </c>
      <c r="L1419" t="s">
        <v>1967</v>
      </c>
      <c r="M1419" s="114">
        <v>5.9411819001979902E-3</v>
      </c>
      <c r="N1419" s="114">
        <v>3.56816928833723E-2</v>
      </c>
      <c r="O1419" s="114">
        <v>2.7473206166177998E-2</v>
      </c>
    </row>
    <row r="1420" spans="1:15" hidden="1" outlineLevel="2" x14ac:dyDescent="0.25">
      <c r="A1420">
        <v>2023</v>
      </c>
      <c r="B1420">
        <v>7</v>
      </c>
      <c r="C1420" t="s">
        <v>857</v>
      </c>
      <c r="D1420">
        <v>24005</v>
      </c>
      <c r="E1420" t="s">
        <v>516</v>
      </c>
      <c r="F1420" t="s">
        <v>851</v>
      </c>
      <c r="G1420" t="s">
        <v>1915</v>
      </c>
      <c r="H1420">
        <v>2270006030</v>
      </c>
      <c r="I1420" t="s">
        <v>1916</v>
      </c>
      <c r="J1420" t="s">
        <v>1963</v>
      </c>
      <c r="K1420" t="s">
        <v>1964</v>
      </c>
      <c r="L1420" t="s">
        <v>1968</v>
      </c>
      <c r="M1420" s="114">
        <v>3.6682314384961501E-4</v>
      </c>
      <c r="N1420" s="114">
        <v>3.6269915872253499E-3</v>
      </c>
      <c r="O1420" s="114">
        <v>1.32200637017377E-3</v>
      </c>
    </row>
    <row r="1421" spans="1:15" hidden="1" outlineLevel="2" x14ac:dyDescent="0.25">
      <c r="A1421">
        <v>2023</v>
      </c>
      <c r="B1421">
        <v>7</v>
      </c>
      <c r="C1421" t="s">
        <v>857</v>
      </c>
      <c r="D1421">
        <v>24005</v>
      </c>
      <c r="E1421" t="s">
        <v>516</v>
      </c>
      <c r="F1421" t="s">
        <v>851</v>
      </c>
      <c r="G1421" t="s">
        <v>1915</v>
      </c>
      <c r="H1421">
        <v>2270006035</v>
      </c>
      <c r="I1421" t="s">
        <v>1916</v>
      </c>
      <c r="J1421" t="s">
        <v>1963</v>
      </c>
      <c r="K1421" t="s">
        <v>1964</v>
      </c>
      <c r="L1421" t="s">
        <v>1969</v>
      </c>
      <c r="M1421" s="114">
        <v>1.06129180309722E-4</v>
      </c>
      <c r="N1421" s="114">
        <v>1.98599160648882E-3</v>
      </c>
      <c r="O1421" s="114">
        <v>5.73572120629251E-4</v>
      </c>
    </row>
    <row r="1422" spans="1:15" hidden="1" outlineLevel="2" x14ac:dyDescent="0.25">
      <c r="A1422">
        <v>2023</v>
      </c>
      <c r="B1422">
        <v>7</v>
      </c>
      <c r="C1422" t="s">
        <v>857</v>
      </c>
      <c r="D1422">
        <v>24005</v>
      </c>
      <c r="E1422" t="s">
        <v>516</v>
      </c>
      <c r="F1422" t="s">
        <v>851</v>
      </c>
      <c r="G1422" t="s">
        <v>1915</v>
      </c>
      <c r="H1422">
        <v>2270007015</v>
      </c>
      <c r="I1422" t="s">
        <v>1916</v>
      </c>
      <c r="J1422" t="s">
        <v>1970</v>
      </c>
      <c r="K1422" t="s">
        <v>697</v>
      </c>
      <c r="L1422" t="s">
        <v>1971</v>
      </c>
      <c r="M1422" s="114">
        <v>2.1131584752254201E-5</v>
      </c>
      <c r="N1422" s="114">
        <v>3.3434839861001798E-4</v>
      </c>
      <c r="O1422" s="114">
        <v>1.10839861008571E-4</v>
      </c>
    </row>
    <row r="1423" spans="1:15" hidden="1" outlineLevel="2" x14ac:dyDescent="0.25">
      <c r="A1423">
        <v>2023</v>
      </c>
      <c r="B1423">
        <v>7</v>
      </c>
      <c r="C1423" t="s">
        <v>857</v>
      </c>
      <c r="D1423">
        <v>24005</v>
      </c>
      <c r="E1423" t="s">
        <v>516</v>
      </c>
      <c r="F1423" t="s">
        <v>851</v>
      </c>
      <c r="G1423" t="s">
        <v>1915</v>
      </c>
      <c r="H1423">
        <v>2270010010</v>
      </c>
      <c r="I1423" t="s">
        <v>1916</v>
      </c>
      <c r="J1423" t="s">
        <v>1941</v>
      </c>
      <c r="K1423" t="s">
        <v>696</v>
      </c>
      <c r="L1423" t="s">
        <v>2009</v>
      </c>
      <c r="M1423" s="114">
        <v>6.1357814018947506E-5</v>
      </c>
      <c r="N1423" s="114">
        <v>1.1290424445178401E-3</v>
      </c>
      <c r="O1423" s="114">
        <v>3.0141931347316098E-4</v>
      </c>
    </row>
    <row r="1424" spans="1:15" hidden="1" outlineLevel="2" x14ac:dyDescent="0.25">
      <c r="A1424">
        <v>2023</v>
      </c>
      <c r="B1424">
        <v>7</v>
      </c>
      <c r="C1424" t="s">
        <v>857</v>
      </c>
      <c r="D1424">
        <v>24005</v>
      </c>
      <c r="E1424" t="s">
        <v>516</v>
      </c>
      <c r="F1424" t="s">
        <v>851</v>
      </c>
      <c r="G1424" t="s">
        <v>1915</v>
      </c>
      <c r="H1424">
        <v>2282020005</v>
      </c>
      <c r="I1424" t="s">
        <v>698</v>
      </c>
      <c r="J1424" t="s">
        <v>1972</v>
      </c>
      <c r="K1424" t="s">
        <v>1972</v>
      </c>
      <c r="L1424" t="s">
        <v>1973</v>
      </c>
      <c r="M1424" s="114">
        <v>7.9907090689630405E-3</v>
      </c>
      <c r="N1424" s="114">
        <v>0.127792973071337</v>
      </c>
      <c r="O1424" s="114">
        <v>2.8958920389413799E-2</v>
      </c>
    </row>
    <row r="1425" spans="1:15" hidden="1" outlineLevel="2" x14ac:dyDescent="0.25">
      <c r="A1425">
        <v>2023</v>
      </c>
      <c r="B1425">
        <v>7</v>
      </c>
      <c r="C1425" t="s">
        <v>857</v>
      </c>
      <c r="D1425">
        <v>24005</v>
      </c>
      <c r="E1425" t="s">
        <v>516</v>
      </c>
      <c r="F1425" t="s">
        <v>851</v>
      </c>
      <c r="G1425" t="s">
        <v>1915</v>
      </c>
      <c r="H1425">
        <v>2282020010</v>
      </c>
      <c r="I1425" t="s">
        <v>698</v>
      </c>
      <c r="J1425" t="s">
        <v>1972</v>
      </c>
      <c r="K1425" t="s">
        <v>1972</v>
      </c>
      <c r="L1425" t="s">
        <v>1974</v>
      </c>
      <c r="M1425" s="114">
        <v>6.6258277513497901E-5</v>
      </c>
      <c r="N1425" s="114">
        <v>3.5840924101648901E-4</v>
      </c>
      <c r="O1425" s="114">
        <v>2.1459008712554399E-4</v>
      </c>
    </row>
    <row r="1426" spans="1:15" hidden="1" outlineLevel="2" x14ac:dyDescent="0.25">
      <c r="A1426">
        <v>2023</v>
      </c>
      <c r="B1426">
        <v>7</v>
      </c>
      <c r="C1426" t="s">
        <v>857</v>
      </c>
      <c r="D1426">
        <v>24005</v>
      </c>
      <c r="E1426" t="s">
        <v>516</v>
      </c>
      <c r="F1426" t="s">
        <v>851</v>
      </c>
      <c r="G1426" t="s">
        <v>1915</v>
      </c>
      <c r="H1426">
        <v>2285002015</v>
      </c>
      <c r="I1426" t="s">
        <v>1975</v>
      </c>
      <c r="J1426" t="s">
        <v>1976</v>
      </c>
      <c r="K1426" t="s">
        <v>1976</v>
      </c>
      <c r="L1426" t="s">
        <v>1976</v>
      </c>
      <c r="M1426" s="114">
        <v>5.2629480387622596E-4</v>
      </c>
      <c r="N1426" s="114">
        <v>3.5224748426116999E-3</v>
      </c>
      <c r="O1426" s="114">
        <v>2.1421657584141901E-3</v>
      </c>
    </row>
    <row r="1427" spans="1:15" hidden="1" outlineLevel="2" x14ac:dyDescent="0.25">
      <c r="A1427">
        <v>2023</v>
      </c>
      <c r="B1427">
        <v>7</v>
      </c>
      <c r="C1427" t="s">
        <v>857</v>
      </c>
      <c r="D1427">
        <v>24005</v>
      </c>
      <c r="E1427" t="s">
        <v>516</v>
      </c>
      <c r="F1427" t="s">
        <v>851</v>
      </c>
      <c r="G1427" t="s">
        <v>1977</v>
      </c>
      <c r="H1427">
        <v>2260001010</v>
      </c>
      <c r="I1427" t="s">
        <v>1978</v>
      </c>
      <c r="J1427" t="s">
        <v>1917</v>
      </c>
      <c r="K1427" t="s">
        <v>695</v>
      </c>
      <c r="L1427" t="s">
        <v>1979</v>
      </c>
      <c r="M1427" s="114">
        <v>0.115993125262321</v>
      </c>
      <c r="N1427" s="114">
        <v>1.53673841850832E-3</v>
      </c>
      <c r="O1427" s="114">
        <v>0.13106565177440599</v>
      </c>
    </row>
    <row r="1428" spans="1:15" hidden="1" outlineLevel="2" x14ac:dyDescent="0.25">
      <c r="A1428">
        <v>2023</v>
      </c>
      <c r="B1428">
        <v>7</v>
      </c>
      <c r="C1428" t="s">
        <v>857</v>
      </c>
      <c r="D1428">
        <v>24005</v>
      </c>
      <c r="E1428" t="s">
        <v>516</v>
      </c>
      <c r="F1428" t="s">
        <v>851</v>
      </c>
      <c r="G1428" t="s">
        <v>1977</v>
      </c>
      <c r="H1428">
        <v>2260001030</v>
      </c>
      <c r="I1428" t="s">
        <v>1978</v>
      </c>
      <c r="J1428" t="s">
        <v>1917</v>
      </c>
      <c r="K1428" t="s">
        <v>695</v>
      </c>
      <c r="L1428" t="s">
        <v>1980</v>
      </c>
      <c r="M1428" s="114">
        <v>1.2382168808471801E-2</v>
      </c>
      <c r="N1428" s="114">
        <v>7.9783261753618696E-4</v>
      </c>
      <c r="O1428" s="114">
        <v>6.9480463862419101E-2</v>
      </c>
    </row>
    <row r="1429" spans="1:15" hidden="1" outlineLevel="2" x14ac:dyDescent="0.25">
      <c r="A1429">
        <v>2023</v>
      </c>
      <c r="B1429">
        <v>7</v>
      </c>
      <c r="C1429" t="s">
        <v>857</v>
      </c>
      <c r="D1429">
        <v>24005</v>
      </c>
      <c r="E1429" t="s">
        <v>516</v>
      </c>
      <c r="F1429" t="s">
        <v>851</v>
      </c>
      <c r="G1429" t="s">
        <v>1977</v>
      </c>
      <c r="H1429">
        <v>2260001060</v>
      </c>
      <c r="I1429" t="s">
        <v>1978</v>
      </c>
      <c r="J1429" t="s">
        <v>1917</v>
      </c>
      <c r="K1429" t="s">
        <v>695</v>
      </c>
      <c r="L1429" t="s">
        <v>1918</v>
      </c>
      <c r="M1429" s="114">
        <v>3.8851581366543498E-3</v>
      </c>
      <c r="N1429" s="114">
        <v>1.0715643293224299E-3</v>
      </c>
      <c r="O1429" s="114">
        <v>0.13310408592224099</v>
      </c>
    </row>
    <row r="1430" spans="1:15" hidden="1" outlineLevel="2" x14ac:dyDescent="0.25">
      <c r="A1430">
        <v>2023</v>
      </c>
      <c r="B1430">
        <v>7</v>
      </c>
      <c r="C1430" t="s">
        <v>857</v>
      </c>
      <c r="D1430">
        <v>24005</v>
      </c>
      <c r="E1430" t="s">
        <v>516</v>
      </c>
      <c r="F1430" t="s">
        <v>851</v>
      </c>
      <c r="G1430" t="s">
        <v>1977</v>
      </c>
      <c r="H1430">
        <v>2260002006</v>
      </c>
      <c r="I1430" t="s">
        <v>1978</v>
      </c>
      <c r="J1430" t="s">
        <v>1919</v>
      </c>
      <c r="K1430" t="s">
        <v>1920</v>
      </c>
      <c r="L1430" t="s">
        <v>1922</v>
      </c>
      <c r="M1430" s="114">
        <v>3.3538347993499001E-2</v>
      </c>
      <c r="N1430" s="114">
        <v>8.3887481014244302E-4</v>
      </c>
      <c r="O1430" s="114">
        <v>0.13946672528982201</v>
      </c>
    </row>
    <row r="1431" spans="1:15" hidden="1" outlineLevel="2" x14ac:dyDescent="0.25">
      <c r="A1431">
        <v>2023</v>
      </c>
      <c r="B1431">
        <v>7</v>
      </c>
      <c r="C1431" t="s">
        <v>857</v>
      </c>
      <c r="D1431">
        <v>24005</v>
      </c>
      <c r="E1431" t="s">
        <v>516</v>
      </c>
      <c r="F1431" t="s">
        <v>851</v>
      </c>
      <c r="G1431" t="s">
        <v>1977</v>
      </c>
      <c r="H1431">
        <v>2260002009</v>
      </c>
      <c r="I1431" t="s">
        <v>1978</v>
      </c>
      <c r="J1431" t="s">
        <v>1919</v>
      </c>
      <c r="K1431" t="s">
        <v>1920</v>
      </c>
      <c r="L1431" t="s">
        <v>1923</v>
      </c>
      <c r="M1431" s="114">
        <v>1.1715106712983901E-3</v>
      </c>
      <c r="N1431" s="114">
        <v>5.6032332395261599E-5</v>
      </c>
      <c r="O1431" s="114">
        <v>5.2333466010168203E-3</v>
      </c>
    </row>
    <row r="1432" spans="1:15" hidden="1" outlineLevel="2" x14ac:dyDescent="0.25">
      <c r="A1432">
        <v>2023</v>
      </c>
      <c r="B1432">
        <v>7</v>
      </c>
      <c r="C1432" t="s">
        <v>857</v>
      </c>
      <c r="D1432">
        <v>24005</v>
      </c>
      <c r="E1432" t="s">
        <v>516</v>
      </c>
      <c r="F1432" t="s">
        <v>851</v>
      </c>
      <c r="G1432" t="s">
        <v>1977</v>
      </c>
      <c r="H1432">
        <v>2260002021</v>
      </c>
      <c r="I1432" t="s">
        <v>1978</v>
      </c>
      <c r="J1432" t="s">
        <v>1919</v>
      </c>
      <c r="K1432" t="s">
        <v>1920</v>
      </c>
      <c r="L1432" t="s">
        <v>1926</v>
      </c>
      <c r="M1432" s="114">
        <v>1.3971699555383999E-3</v>
      </c>
      <c r="N1432" s="114">
        <v>6.7099694206262898E-5</v>
      </c>
      <c r="O1432" s="114">
        <v>6.3146722968667702E-3</v>
      </c>
    </row>
    <row r="1433" spans="1:15" hidden="1" outlineLevel="2" x14ac:dyDescent="0.25">
      <c r="A1433">
        <v>2023</v>
      </c>
      <c r="B1433">
        <v>7</v>
      </c>
      <c r="C1433" t="s">
        <v>857</v>
      </c>
      <c r="D1433">
        <v>24005</v>
      </c>
      <c r="E1433" t="s">
        <v>516</v>
      </c>
      <c r="F1433" t="s">
        <v>851</v>
      </c>
      <c r="G1433" t="s">
        <v>1977</v>
      </c>
      <c r="H1433">
        <v>2260002027</v>
      </c>
      <c r="I1433" t="s">
        <v>1978</v>
      </c>
      <c r="J1433" t="s">
        <v>1919</v>
      </c>
      <c r="K1433" t="s">
        <v>1920</v>
      </c>
      <c r="L1433" t="s">
        <v>1928</v>
      </c>
      <c r="M1433" s="114">
        <v>1.15198050194554E-5</v>
      </c>
      <c r="N1433" s="114">
        <v>4.6945541498644198E-7</v>
      </c>
      <c r="O1433" s="114">
        <v>4.5835406126570901E-5</v>
      </c>
    </row>
    <row r="1434" spans="1:15" hidden="1" outlineLevel="2" x14ac:dyDescent="0.25">
      <c r="A1434">
        <v>2023</v>
      </c>
      <c r="B1434">
        <v>7</v>
      </c>
      <c r="C1434" t="s">
        <v>857</v>
      </c>
      <c r="D1434">
        <v>24005</v>
      </c>
      <c r="E1434" t="s">
        <v>516</v>
      </c>
      <c r="F1434" t="s">
        <v>851</v>
      </c>
      <c r="G1434" t="s">
        <v>1977</v>
      </c>
      <c r="H1434">
        <v>2260002039</v>
      </c>
      <c r="I1434" t="s">
        <v>1978</v>
      </c>
      <c r="J1434" t="s">
        <v>1919</v>
      </c>
      <c r="K1434" t="s">
        <v>1920</v>
      </c>
      <c r="L1434" t="s">
        <v>1932</v>
      </c>
      <c r="M1434" s="114">
        <v>8.5539883856881702E-2</v>
      </c>
      <c r="N1434" s="114">
        <v>2.2049415856599799E-3</v>
      </c>
      <c r="O1434" s="114">
        <v>0.36362011730670901</v>
      </c>
    </row>
    <row r="1435" spans="1:15" hidden="1" outlineLevel="2" x14ac:dyDescent="0.25">
      <c r="A1435">
        <v>2023</v>
      </c>
      <c r="B1435">
        <v>7</v>
      </c>
      <c r="C1435" t="s">
        <v>857</v>
      </c>
      <c r="D1435">
        <v>24005</v>
      </c>
      <c r="E1435" t="s">
        <v>516</v>
      </c>
      <c r="F1435" t="s">
        <v>851</v>
      </c>
      <c r="G1435" t="s">
        <v>1977</v>
      </c>
      <c r="H1435">
        <v>2260002054</v>
      </c>
      <c r="I1435" t="s">
        <v>1978</v>
      </c>
      <c r="J1435" t="s">
        <v>1919</v>
      </c>
      <c r="K1435" t="s">
        <v>1920</v>
      </c>
      <c r="L1435" t="s">
        <v>1935</v>
      </c>
      <c r="M1435" s="114">
        <v>2.8449188935653102E-4</v>
      </c>
      <c r="N1435" s="114">
        <v>1.3230632021077299E-5</v>
      </c>
      <c r="O1435" s="114">
        <v>1.2917785206809601E-3</v>
      </c>
    </row>
    <row r="1436" spans="1:15" hidden="1" outlineLevel="2" x14ac:dyDescent="0.25">
      <c r="A1436">
        <v>2023</v>
      </c>
      <c r="B1436">
        <v>7</v>
      </c>
      <c r="C1436" t="s">
        <v>857</v>
      </c>
      <c r="D1436">
        <v>24005</v>
      </c>
      <c r="E1436" t="s">
        <v>516</v>
      </c>
      <c r="F1436" t="s">
        <v>851</v>
      </c>
      <c r="G1436" t="s">
        <v>1977</v>
      </c>
      <c r="H1436">
        <v>2260003030</v>
      </c>
      <c r="I1436" t="s">
        <v>1978</v>
      </c>
      <c r="J1436" t="s">
        <v>1941</v>
      </c>
      <c r="K1436" t="s">
        <v>696</v>
      </c>
      <c r="L1436" t="s">
        <v>1273</v>
      </c>
      <c r="M1436" s="114">
        <v>8.9031841200792904E-4</v>
      </c>
      <c r="N1436" s="114">
        <v>3.8000275253580198E-5</v>
      </c>
      <c r="O1436" s="114">
        <v>3.7101643974892799E-3</v>
      </c>
    </row>
    <row r="1437" spans="1:15" hidden="1" outlineLevel="2" x14ac:dyDescent="0.25">
      <c r="A1437">
        <v>2023</v>
      </c>
      <c r="B1437">
        <v>7</v>
      </c>
      <c r="C1437" t="s">
        <v>857</v>
      </c>
      <c r="D1437">
        <v>24005</v>
      </c>
      <c r="E1437" t="s">
        <v>516</v>
      </c>
      <c r="F1437" t="s">
        <v>851</v>
      </c>
      <c r="G1437" t="s">
        <v>1977</v>
      </c>
      <c r="H1437">
        <v>2260003040</v>
      </c>
      <c r="I1437" t="s">
        <v>1978</v>
      </c>
      <c r="J1437" t="s">
        <v>1941</v>
      </c>
      <c r="K1437" t="s">
        <v>696</v>
      </c>
      <c r="L1437" t="s">
        <v>1276</v>
      </c>
      <c r="M1437" s="114">
        <v>6.5694371458979703E-5</v>
      </c>
      <c r="N1437" s="114">
        <v>2.9078354941702902E-6</v>
      </c>
      <c r="O1437" s="114">
        <v>2.83906865661265E-4</v>
      </c>
    </row>
    <row r="1438" spans="1:15" hidden="1" outlineLevel="2" x14ac:dyDescent="0.25">
      <c r="A1438">
        <v>2023</v>
      </c>
      <c r="B1438">
        <v>7</v>
      </c>
      <c r="C1438" t="s">
        <v>857</v>
      </c>
      <c r="D1438">
        <v>24005</v>
      </c>
      <c r="E1438" t="s">
        <v>516</v>
      </c>
      <c r="F1438" t="s">
        <v>851</v>
      </c>
      <c r="G1438" t="s">
        <v>1977</v>
      </c>
      <c r="H1438">
        <v>2260004015</v>
      </c>
      <c r="I1438" t="s">
        <v>1978</v>
      </c>
      <c r="J1438" t="s">
        <v>1943</v>
      </c>
      <c r="K1438" t="s">
        <v>1944</v>
      </c>
      <c r="L1438" t="s">
        <v>1981</v>
      </c>
      <c r="M1438" s="114">
        <v>6.4947176506393598E-3</v>
      </c>
      <c r="N1438" s="114">
        <v>2.8711606864817403E-4</v>
      </c>
      <c r="O1438" s="114">
        <v>2.48035984113812E-2</v>
      </c>
    </row>
    <row r="1439" spans="1:15" hidden="1" outlineLevel="2" x14ac:dyDescent="0.25">
      <c r="A1439">
        <v>2023</v>
      </c>
      <c r="B1439">
        <v>7</v>
      </c>
      <c r="C1439" t="s">
        <v>857</v>
      </c>
      <c r="D1439">
        <v>24005</v>
      </c>
      <c r="E1439" t="s">
        <v>516</v>
      </c>
      <c r="F1439" t="s">
        <v>851</v>
      </c>
      <c r="G1439" t="s">
        <v>1977</v>
      </c>
      <c r="H1439">
        <v>2260004016</v>
      </c>
      <c r="I1439" t="s">
        <v>1978</v>
      </c>
      <c r="J1439" t="s">
        <v>1943</v>
      </c>
      <c r="K1439" t="s">
        <v>1944</v>
      </c>
      <c r="L1439" t="s">
        <v>1982</v>
      </c>
      <c r="M1439" s="114">
        <v>4.1383676999089403E-2</v>
      </c>
      <c r="N1439" s="114">
        <v>1.9644441781565499E-3</v>
      </c>
      <c r="O1439" s="114">
        <v>0.171602953225374</v>
      </c>
    </row>
    <row r="1440" spans="1:15" hidden="1" outlineLevel="2" x14ac:dyDescent="0.25">
      <c r="A1440">
        <v>2023</v>
      </c>
      <c r="B1440">
        <v>7</v>
      </c>
      <c r="C1440" t="s">
        <v>857</v>
      </c>
      <c r="D1440">
        <v>24005</v>
      </c>
      <c r="E1440" t="s">
        <v>516</v>
      </c>
      <c r="F1440" t="s">
        <v>851</v>
      </c>
      <c r="G1440" t="s">
        <v>1977</v>
      </c>
      <c r="H1440">
        <v>2260004020</v>
      </c>
      <c r="I1440" t="s">
        <v>1978</v>
      </c>
      <c r="J1440" t="s">
        <v>1943</v>
      </c>
      <c r="K1440" t="s">
        <v>1944</v>
      </c>
      <c r="L1440" t="s">
        <v>1983</v>
      </c>
      <c r="M1440" s="114">
        <v>8.0331887002103003E-2</v>
      </c>
      <c r="N1440" s="114">
        <v>2.3991587804630399E-3</v>
      </c>
      <c r="O1440" s="114">
        <v>0.21480336040258399</v>
      </c>
    </row>
    <row r="1441" spans="1:15" hidden="1" outlineLevel="2" x14ac:dyDescent="0.25">
      <c r="A1441">
        <v>2023</v>
      </c>
      <c r="B1441">
        <v>7</v>
      </c>
      <c r="C1441" t="s">
        <v>857</v>
      </c>
      <c r="D1441">
        <v>24005</v>
      </c>
      <c r="E1441" t="s">
        <v>516</v>
      </c>
      <c r="F1441" t="s">
        <v>851</v>
      </c>
      <c r="G1441" t="s">
        <v>1977</v>
      </c>
      <c r="H1441">
        <v>2260004021</v>
      </c>
      <c r="I1441" t="s">
        <v>1978</v>
      </c>
      <c r="J1441" t="s">
        <v>1943</v>
      </c>
      <c r="K1441" t="s">
        <v>1944</v>
      </c>
      <c r="L1441" t="s">
        <v>1984</v>
      </c>
      <c r="M1441" s="114">
        <v>0.52828581202629699</v>
      </c>
      <c r="N1441" s="114">
        <v>1.17988369893283E-2</v>
      </c>
      <c r="O1441" s="114">
        <v>1.88006439805031</v>
      </c>
    </row>
    <row r="1442" spans="1:15" hidden="1" outlineLevel="2" x14ac:dyDescent="0.25">
      <c r="A1442">
        <v>2023</v>
      </c>
      <c r="B1442">
        <v>7</v>
      </c>
      <c r="C1442" t="s">
        <v>857</v>
      </c>
      <c r="D1442">
        <v>24005</v>
      </c>
      <c r="E1442" t="s">
        <v>516</v>
      </c>
      <c r="F1442" t="s">
        <v>851</v>
      </c>
      <c r="G1442" t="s">
        <v>1977</v>
      </c>
      <c r="H1442">
        <v>2260004025</v>
      </c>
      <c r="I1442" t="s">
        <v>1978</v>
      </c>
      <c r="J1442" t="s">
        <v>1943</v>
      </c>
      <c r="K1442" t="s">
        <v>1944</v>
      </c>
      <c r="L1442" t="s">
        <v>1985</v>
      </c>
      <c r="M1442" s="114">
        <v>0.13065315809217301</v>
      </c>
      <c r="N1442" s="114">
        <v>5.3734378889203098E-3</v>
      </c>
      <c r="O1442" s="114">
        <v>0.43996722996234899</v>
      </c>
    </row>
    <row r="1443" spans="1:15" hidden="1" outlineLevel="2" x14ac:dyDescent="0.25">
      <c r="A1443">
        <v>2023</v>
      </c>
      <c r="B1443">
        <v>7</v>
      </c>
      <c r="C1443" t="s">
        <v>857</v>
      </c>
      <c r="D1443">
        <v>24005</v>
      </c>
      <c r="E1443" t="s">
        <v>516</v>
      </c>
      <c r="F1443" t="s">
        <v>851</v>
      </c>
      <c r="G1443" t="s">
        <v>1977</v>
      </c>
      <c r="H1443">
        <v>2260004026</v>
      </c>
      <c r="I1443" t="s">
        <v>1978</v>
      </c>
      <c r="J1443" t="s">
        <v>1943</v>
      </c>
      <c r="K1443" t="s">
        <v>1944</v>
      </c>
      <c r="L1443" t="s">
        <v>1986</v>
      </c>
      <c r="M1443" s="114">
        <v>0.42158314410698899</v>
      </c>
      <c r="N1443" s="114">
        <v>1.654720492661E-2</v>
      </c>
      <c r="O1443" s="114">
        <v>1.6422119438648199</v>
      </c>
    </row>
    <row r="1444" spans="1:15" hidden="1" outlineLevel="2" x14ac:dyDescent="0.25">
      <c r="A1444">
        <v>2023</v>
      </c>
      <c r="B1444">
        <v>7</v>
      </c>
      <c r="C1444" t="s">
        <v>857</v>
      </c>
      <c r="D1444">
        <v>24005</v>
      </c>
      <c r="E1444" t="s">
        <v>516</v>
      </c>
      <c r="F1444" t="s">
        <v>851</v>
      </c>
      <c r="G1444" t="s">
        <v>1977</v>
      </c>
      <c r="H1444">
        <v>2260004030</v>
      </c>
      <c r="I1444" t="s">
        <v>1978</v>
      </c>
      <c r="J1444" t="s">
        <v>1943</v>
      </c>
      <c r="K1444" t="s">
        <v>1944</v>
      </c>
      <c r="L1444" t="s">
        <v>1987</v>
      </c>
      <c r="M1444" s="114">
        <v>7.8668903537618504E-2</v>
      </c>
      <c r="N1444" s="114">
        <v>3.4349325578659799E-3</v>
      </c>
      <c r="O1444" s="114">
        <v>0.30034978687763197</v>
      </c>
    </row>
    <row r="1445" spans="1:15" hidden="1" outlineLevel="2" x14ac:dyDescent="0.25">
      <c r="A1445">
        <v>2023</v>
      </c>
      <c r="B1445">
        <v>7</v>
      </c>
      <c r="C1445" t="s">
        <v>857</v>
      </c>
      <c r="D1445">
        <v>24005</v>
      </c>
      <c r="E1445" t="s">
        <v>516</v>
      </c>
      <c r="F1445" t="s">
        <v>851</v>
      </c>
      <c r="G1445" t="s">
        <v>1977</v>
      </c>
      <c r="H1445">
        <v>2260004031</v>
      </c>
      <c r="I1445" t="s">
        <v>1978</v>
      </c>
      <c r="J1445" t="s">
        <v>1943</v>
      </c>
      <c r="K1445" t="s">
        <v>1944</v>
      </c>
      <c r="L1445" t="s">
        <v>1945</v>
      </c>
      <c r="M1445" s="114">
        <v>0.42134439465371498</v>
      </c>
      <c r="N1445" s="114">
        <v>1.5340588055551101E-2</v>
      </c>
      <c r="O1445" s="114">
        <v>1.8299181759357499</v>
      </c>
    </row>
    <row r="1446" spans="1:15" hidden="1" outlineLevel="2" x14ac:dyDescent="0.25">
      <c r="A1446">
        <v>2023</v>
      </c>
      <c r="B1446">
        <v>7</v>
      </c>
      <c r="C1446" t="s">
        <v>857</v>
      </c>
      <c r="D1446">
        <v>24005</v>
      </c>
      <c r="E1446" t="s">
        <v>516</v>
      </c>
      <c r="F1446" t="s">
        <v>851</v>
      </c>
      <c r="G1446" t="s">
        <v>1977</v>
      </c>
      <c r="H1446">
        <v>2260004035</v>
      </c>
      <c r="I1446" t="s">
        <v>1978</v>
      </c>
      <c r="J1446" t="s">
        <v>1943</v>
      </c>
      <c r="K1446" t="s">
        <v>1944</v>
      </c>
      <c r="L1446" t="s">
        <v>1988</v>
      </c>
      <c r="M1446" s="114">
        <v>4.1651098727015796E-3</v>
      </c>
      <c r="N1446" s="114">
        <v>0</v>
      </c>
      <c r="O1446" s="114">
        <v>0</v>
      </c>
    </row>
    <row r="1447" spans="1:15" hidden="1" outlineLevel="2" x14ac:dyDescent="0.25">
      <c r="A1447">
        <v>2023</v>
      </c>
      <c r="B1447">
        <v>7</v>
      </c>
      <c r="C1447" t="s">
        <v>857</v>
      </c>
      <c r="D1447">
        <v>24005</v>
      </c>
      <c r="E1447" t="s">
        <v>516</v>
      </c>
      <c r="F1447" t="s">
        <v>851</v>
      </c>
      <c r="G1447" t="s">
        <v>1977</v>
      </c>
      <c r="H1447">
        <v>2260004036</v>
      </c>
      <c r="I1447" t="s">
        <v>1978</v>
      </c>
      <c r="J1447" t="s">
        <v>1943</v>
      </c>
      <c r="K1447" t="s">
        <v>1944</v>
      </c>
      <c r="L1447" t="s">
        <v>1946</v>
      </c>
      <c r="M1447" s="114">
        <v>8.6646382624166996E-4</v>
      </c>
      <c r="N1447" s="114">
        <v>0</v>
      </c>
      <c r="O1447" s="114">
        <v>0</v>
      </c>
    </row>
    <row r="1448" spans="1:15" hidden="1" outlineLevel="2" x14ac:dyDescent="0.25">
      <c r="A1448">
        <v>2023</v>
      </c>
      <c r="B1448">
        <v>7</v>
      </c>
      <c r="C1448" t="s">
        <v>857</v>
      </c>
      <c r="D1448">
        <v>24005</v>
      </c>
      <c r="E1448" t="s">
        <v>516</v>
      </c>
      <c r="F1448" t="s">
        <v>851</v>
      </c>
      <c r="G1448" t="s">
        <v>1977</v>
      </c>
      <c r="H1448">
        <v>2260004071</v>
      </c>
      <c r="I1448" t="s">
        <v>1978</v>
      </c>
      <c r="J1448" t="s">
        <v>1943</v>
      </c>
      <c r="K1448" t="s">
        <v>1944</v>
      </c>
      <c r="L1448" t="s">
        <v>1950</v>
      </c>
      <c r="M1448" s="114">
        <v>1.5689141197539099E-4</v>
      </c>
      <c r="N1448" s="114">
        <v>8.2590227066248207E-6</v>
      </c>
      <c r="O1448" s="114">
        <v>7.5729542004410199E-4</v>
      </c>
    </row>
    <row r="1449" spans="1:15" hidden="1" outlineLevel="2" x14ac:dyDescent="0.25">
      <c r="A1449">
        <v>2023</v>
      </c>
      <c r="B1449">
        <v>7</v>
      </c>
      <c r="C1449" t="s">
        <v>857</v>
      </c>
      <c r="D1449">
        <v>24005</v>
      </c>
      <c r="E1449" t="s">
        <v>516</v>
      </c>
      <c r="F1449" t="s">
        <v>851</v>
      </c>
      <c r="G1449" t="s">
        <v>1977</v>
      </c>
      <c r="H1449">
        <v>2260005035</v>
      </c>
      <c r="I1449" t="s">
        <v>1978</v>
      </c>
      <c r="J1449" t="s">
        <v>1952</v>
      </c>
      <c r="K1449" t="s">
        <v>1953</v>
      </c>
      <c r="L1449" t="s">
        <v>1958</v>
      </c>
      <c r="M1449" s="114">
        <v>4.9570803356324702E-5</v>
      </c>
      <c r="N1449" s="114">
        <v>2.5897282966980099E-6</v>
      </c>
      <c r="O1449" s="114">
        <v>2.0602657968993299E-4</v>
      </c>
    </row>
    <row r="1450" spans="1:15" hidden="1" outlineLevel="2" x14ac:dyDescent="0.25">
      <c r="A1450">
        <v>2023</v>
      </c>
      <c r="B1450">
        <v>7</v>
      </c>
      <c r="C1450" t="s">
        <v>857</v>
      </c>
      <c r="D1450">
        <v>24005</v>
      </c>
      <c r="E1450" t="s">
        <v>516</v>
      </c>
      <c r="F1450" t="s">
        <v>851</v>
      </c>
      <c r="G1450" t="s">
        <v>1977</v>
      </c>
      <c r="H1450">
        <v>2260006005</v>
      </c>
      <c r="I1450" t="s">
        <v>1978</v>
      </c>
      <c r="J1450" t="s">
        <v>1963</v>
      </c>
      <c r="K1450" t="s">
        <v>1964</v>
      </c>
      <c r="L1450" t="s">
        <v>1274</v>
      </c>
      <c r="M1450" s="114">
        <v>7.5936309752933102E-3</v>
      </c>
      <c r="N1450" s="114">
        <v>2.90370979200816E-4</v>
      </c>
      <c r="O1450" s="114">
        <v>2.6697997003793699E-2</v>
      </c>
    </row>
    <row r="1451" spans="1:15" hidden="1" outlineLevel="2" x14ac:dyDescent="0.25">
      <c r="A1451">
        <v>2023</v>
      </c>
      <c r="B1451">
        <v>7</v>
      </c>
      <c r="C1451" t="s">
        <v>857</v>
      </c>
      <c r="D1451">
        <v>24005</v>
      </c>
      <c r="E1451" t="s">
        <v>516</v>
      </c>
      <c r="F1451" t="s">
        <v>851</v>
      </c>
      <c r="G1451" t="s">
        <v>1977</v>
      </c>
      <c r="H1451">
        <v>2260006010</v>
      </c>
      <c r="I1451" t="s">
        <v>1978</v>
      </c>
      <c r="J1451" t="s">
        <v>1963</v>
      </c>
      <c r="K1451" t="s">
        <v>1964</v>
      </c>
      <c r="L1451" t="s">
        <v>1965</v>
      </c>
      <c r="M1451" s="114">
        <v>5.3253593735007598E-2</v>
      </c>
      <c r="N1451" s="114">
        <v>1.9782258023042201E-3</v>
      </c>
      <c r="O1451" s="114">
        <v>0.17274961620569201</v>
      </c>
    </row>
    <row r="1452" spans="1:15" hidden="1" outlineLevel="2" x14ac:dyDescent="0.25">
      <c r="A1452">
        <v>2023</v>
      </c>
      <c r="B1452">
        <v>7</v>
      </c>
      <c r="C1452" t="s">
        <v>857</v>
      </c>
      <c r="D1452">
        <v>24005</v>
      </c>
      <c r="E1452" t="s">
        <v>516</v>
      </c>
      <c r="F1452" t="s">
        <v>851</v>
      </c>
      <c r="G1452" t="s">
        <v>1977</v>
      </c>
      <c r="H1452">
        <v>2260006015</v>
      </c>
      <c r="I1452" t="s">
        <v>1978</v>
      </c>
      <c r="J1452" t="s">
        <v>1963</v>
      </c>
      <c r="K1452" t="s">
        <v>1964</v>
      </c>
      <c r="L1452" t="s">
        <v>1966</v>
      </c>
      <c r="M1452" s="114">
        <v>1.80058614877576E-5</v>
      </c>
      <c r="N1452" s="114">
        <v>6.7987262752922096E-7</v>
      </c>
      <c r="O1452" s="114">
        <v>6.6379419877193895E-5</v>
      </c>
    </row>
    <row r="1453" spans="1:15" hidden="1" outlineLevel="2" x14ac:dyDescent="0.25">
      <c r="A1453">
        <v>2023</v>
      </c>
      <c r="B1453">
        <v>7</v>
      </c>
      <c r="C1453" t="s">
        <v>857</v>
      </c>
      <c r="D1453">
        <v>24005</v>
      </c>
      <c r="E1453" t="s">
        <v>516</v>
      </c>
      <c r="F1453" t="s">
        <v>851</v>
      </c>
      <c r="G1453" t="s">
        <v>1977</v>
      </c>
      <c r="H1453">
        <v>2260006035</v>
      </c>
      <c r="I1453" t="s">
        <v>1978</v>
      </c>
      <c r="J1453" t="s">
        <v>1963</v>
      </c>
      <c r="K1453" t="s">
        <v>1964</v>
      </c>
      <c r="L1453" t="s">
        <v>1969</v>
      </c>
      <c r="M1453" s="114">
        <v>3.2876044213914202E-4</v>
      </c>
      <c r="N1453" s="114">
        <v>1.18591251521138E-5</v>
      </c>
      <c r="O1453" s="114">
        <v>1.15786743117496E-3</v>
      </c>
    </row>
    <row r="1454" spans="1:15" hidden="1" outlineLevel="2" x14ac:dyDescent="0.25">
      <c r="A1454">
        <v>2023</v>
      </c>
      <c r="B1454">
        <v>7</v>
      </c>
      <c r="C1454" t="s">
        <v>857</v>
      </c>
      <c r="D1454">
        <v>24005</v>
      </c>
      <c r="E1454" t="s">
        <v>516</v>
      </c>
      <c r="F1454" t="s">
        <v>851</v>
      </c>
      <c r="G1454" t="s">
        <v>1977</v>
      </c>
      <c r="H1454">
        <v>2260007005</v>
      </c>
      <c r="I1454" t="s">
        <v>1978</v>
      </c>
      <c r="J1454" t="s">
        <v>1970</v>
      </c>
      <c r="K1454" t="s">
        <v>697</v>
      </c>
      <c r="L1454" t="s">
        <v>1989</v>
      </c>
      <c r="M1454" s="114">
        <v>1.3708963495773199E-3</v>
      </c>
      <c r="N1454" s="114">
        <v>3.0646950108348399E-5</v>
      </c>
      <c r="O1454" s="114">
        <v>5.3346552886068804E-3</v>
      </c>
    </row>
    <row r="1455" spans="1:15" hidden="1" outlineLevel="2" x14ac:dyDescent="0.25">
      <c r="A1455">
        <v>2023</v>
      </c>
      <c r="B1455">
        <v>7</v>
      </c>
      <c r="C1455" t="s">
        <v>857</v>
      </c>
      <c r="D1455">
        <v>24005</v>
      </c>
      <c r="E1455" t="s">
        <v>516</v>
      </c>
      <c r="F1455" t="s">
        <v>851</v>
      </c>
      <c r="G1455" t="s">
        <v>1977</v>
      </c>
      <c r="H1455">
        <v>2265001010</v>
      </c>
      <c r="I1455" t="s">
        <v>1990</v>
      </c>
      <c r="J1455" t="s">
        <v>1917</v>
      </c>
      <c r="K1455" t="s">
        <v>695</v>
      </c>
      <c r="L1455" t="s">
        <v>1979</v>
      </c>
      <c r="M1455" s="114">
        <v>5.3788722786976004E-3</v>
      </c>
      <c r="N1455" s="114">
        <v>8.3942653145641099E-4</v>
      </c>
      <c r="O1455" s="114">
        <v>5.00147473067045E-2</v>
      </c>
    </row>
    <row r="1456" spans="1:15" hidden="1" outlineLevel="2" x14ac:dyDescent="0.25">
      <c r="A1456">
        <v>2023</v>
      </c>
      <c r="B1456">
        <v>7</v>
      </c>
      <c r="C1456" t="s">
        <v>857</v>
      </c>
      <c r="D1456">
        <v>24005</v>
      </c>
      <c r="E1456" t="s">
        <v>516</v>
      </c>
      <c r="F1456" t="s">
        <v>851</v>
      </c>
      <c r="G1456" t="s">
        <v>1977</v>
      </c>
      <c r="H1456">
        <v>2265001030</v>
      </c>
      <c r="I1456" t="s">
        <v>1990</v>
      </c>
      <c r="J1456" t="s">
        <v>1917</v>
      </c>
      <c r="K1456" t="s">
        <v>695</v>
      </c>
      <c r="L1456" t="s">
        <v>1980</v>
      </c>
      <c r="M1456" s="114">
        <v>5.4885291505342999E-2</v>
      </c>
      <c r="N1456" s="114">
        <v>5.8226992841809997E-3</v>
      </c>
      <c r="O1456" s="114">
        <v>0.61657968163490295</v>
      </c>
    </row>
    <row r="1457" spans="1:15" hidden="1" outlineLevel="2" x14ac:dyDescent="0.25">
      <c r="A1457">
        <v>2023</v>
      </c>
      <c r="B1457">
        <v>7</v>
      </c>
      <c r="C1457" t="s">
        <v>857</v>
      </c>
      <c r="D1457">
        <v>24005</v>
      </c>
      <c r="E1457" t="s">
        <v>516</v>
      </c>
      <c r="F1457" t="s">
        <v>851</v>
      </c>
      <c r="G1457" t="s">
        <v>1977</v>
      </c>
      <c r="H1457">
        <v>2265001050</v>
      </c>
      <c r="I1457" t="s">
        <v>1990</v>
      </c>
      <c r="J1457" t="s">
        <v>1917</v>
      </c>
      <c r="K1457" t="s">
        <v>695</v>
      </c>
      <c r="L1457" t="s">
        <v>1991</v>
      </c>
      <c r="M1457" s="114">
        <v>4.3938110483395597E-2</v>
      </c>
      <c r="N1457" s="114">
        <v>1.4544151723384901E-2</v>
      </c>
      <c r="O1457" s="114">
        <v>2.1884937286377002</v>
      </c>
    </row>
    <row r="1458" spans="1:15" hidden="1" outlineLevel="2" x14ac:dyDescent="0.25">
      <c r="A1458">
        <v>2023</v>
      </c>
      <c r="B1458">
        <v>7</v>
      </c>
      <c r="C1458" t="s">
        <v>857</v>
      </c>
      <c r="D1458">
        <v>24005</v>
      </c>
      <c r="E1458" t="s">
        <v>516</v>
      </c>
      <c r="F1458" t="s">
        <v>851</v>
      </c>
      <c r="G1458" t="s">
        <v>1977</v>
      </c>
      <c r="H1458">
        <v>2265001060</v>
      </c>
      <c r="I1458" t="s">
        <v>1990</v>
      </c>
      <c r="J1458" t="s">
        <v>1917</v>
      </c>
      <c r="K1458" t="s">
        <v>695</v>
      </c>
      <c r="L1458" t="s">
        <v>1918</v>
      </c>
      <c r="M1458" s="114">
        <v>3.8488609880005199E-3</v>
      </c>
      <c r="N1458" s="114">
        <v>1.2816631351597601E-3</v>
      </c>
      <c r="O1458" s="114">
        <v>0.13340844959020601</v>
      </c>
    </row>
    <row r="1459" spans="1:15" hidden="1" outlineLevel="2" x14ac:dyDescent="0.25">
      <c r="A1459">
        <v>2023</v>
      </c>
      <c r="B1459">
        <v>7</v>
      </c>
      <c r="C1459" t="s">
        <v>857</v>
      </c>
      <c r="D1459">
        <v>24005</v>
      </c>
      <c r="E1459" t="s">
        <v>516</v>
      </c>
      <c r="F1459" t="s">
        <v>851</v>
      </c>
      <c r="G1459" t="s">
        <v>1977</v>
      </c>
      <c r="H1459">
        <v>2265002003</v>
      </c>
      <c r="I1459" t="s">
        <v>1990</v>
      </c>
      <c r="J1459" t="s">
        <v>1919</v>
      </c>
      <c r="K1459" t="s">
        <v>1920</v>
      </c>
      <c r="L1459" t="s">
        <v>1921</v>
      </c>
      <c r="M1459" s="114">
        <v>1.41778543380155E-3</v>
      </c>
      <c r="N1459" s="114">
        <v>5.6937845511129104E-4</v>
      </c>
      <c r="O1459" s="114">
        <v>7.2040954604744897E-2</v>
      </c>
    </row>
    <row r="1460" spans="1:15" hidden="1" outlineLevel="2" x14ac:dyDescent="0.25">
      <c r="A1460">
        <v>2023</v>
      </c>
      <c r="B1460">
        <v>7</v>
      </c>
      <c r="C1460" t="s">
        <v>857</v>
      </c>
      <c r="D1460">
        <v>24005</v>
      </c>
      <c r="E1460" t="s">
        <v>516</v>
      </c>
      <c r="F1460" t="s">
        <v>851</v>
      </c>
      <c r="G1460" t="s">
        <v>1977</v>
      </c>
      <c r="H1460">
        <v>2265002006</v>
      </c>
      <c r="I1460" t="s">
        <v>1990</v>
      </c>
      <c r="J1460" t="s">
        <v>1919</v>
      </c>
      <c r="K1460" t="s">
        <v>1920</v>
      </c>
      <c r="L1460" t="s">
        <v>1922</v>
      </c>
      <c r="M1460" s="114">
        <v>1.36661976348762E-5</v>
      </c>
      <c r="N1460" s="114">
        <v>4.1135696733363097E-6</v>
      </c>
      <c r="O1460" s="114">
        <v>6.5382216416765004E-4</v>
      </c>
    </row>
    <row r="1461" spans="1:15" hidden="1" outlineLevel="2" x14ac:dyDescent="0.25">
      <c r="A1461">
        <v>2023</v>
      </c>
      <c r="B1461">
        <v>7</v>
      </c>
      <c r="C1461" t="s">
        <v>857</v>
      </c>
      <c r="D1461">
        <v>24005</v>
      </c>
      <c r="E1461" t="s">
        <v>516</v>
      </c>
      <c r="F1461" t="s">
        <v>851</v>
      </c>
      <c r="G1461" t="s">
        <v>1977</v>
      </c>
      <c r="H1461">
        <v>2265002009</v>
      </c>
      <c r="I1461" t="s">
        <v>1990</v>
      </c>
      <c r="J1461" t="s">
        <v>1919</v>
      </c>
      <c r="K1461" t="s">
        <v>1920</v>
      </c>
      <c r="L1461" t="s">
        <v>1923</v>
      </c>
      <c r="M1461" s="114">
        <v>3.71389981955872E-3</v>
      </c>
      <c r="N1461" s="114">
        <v>1.0617305670166399E-3</v>
      </c>
      <c r="O1461" s="114">
        <v>0.12757810391485699</v>
      </c>
    </row>
    <row r="1462" spans="1:15" hidden="1" outlineLevel="2" x14ac:dyDescent="0.25">
      <c r="A1462">
        <v>2023</v>
      </c>
      <c r="B1462">
        <v>7</v>
      </c>
      <c r="C1462" t="s">
        <v>857</v>
      </c>
      <c r="D1462">
        <v>24005</v>
      </c>
      <c r="E1462" t="s">
        <v>516</v>
      </c>
      <c r="F1462" t="s">
        <v>851</v>
      </c>
      <c r="G1462" t="s">
        <v>1977</v>
      </c>
      <c r="H1462">
        <v>2265002015</v>
      </c>
      <c r="I1462" t="s">
        <v>1990</v>
      </c>
      <c r="J1462" t="s">
        <v>1919</v>
      </c>
      <c r="K1462" t="s">
        <v>1920</v>
      </c>
      <c r="L1462" t="s">
        <v>1924</v>
      </c>
      <c r="M1462" s="114">
        <v>2.5312825846412999E-3</v>
      </c>
      <c r="N1462" s="114">
        <v>1.0054381709778701E-3</v>
      </c>
      <c r="O1462" s="114">
        <v>0.13196131400764</v>
      </c>
    </row>
    <row r="1463" spans="1:15" hidden="1" outlineLevel="2" x14ac:dyDescent="0.25">
      <c r="A1463">
        <v>2023</v>
      </c>
      <c r="B1463">
        <v>7</v>
      </c>
      <c r="C1463" t="s">
        <v>857</v>
      </c>
      <c r="D1463">
        <v>24005</v>
      </c>
      <c r="E1463" t="s">
        <v>516</v>
      </c>
      <c r="F1463" t="s">
        <v>851</v>
      </c>
      <c r="G1463" t="s">
        <v>1977</v>
      </c>
      <c r="H1463">
        <v>2265002021</v>
      </c>
      <c r="I1463" t="s">
        <v>1990</v>
      </c>
      <c r="J1463" t="s">
        <v>1919</v>
      </c>
      <c r="K1463" t="s">
        <v>1920</v>
      </c>
      <c r="L1463" t="s">
        <v>1926</v>
      </c>
      <c r="M1463" s="114">
        <v>6.4569132924816603E-3</v>
      </c>
      <c r="N1463" s="114">
        <v>2.0064618729520602E-3</v>
      </c>
      <c r="O1463" s="114">
        <v>0.27848134189844098</v>
      </c>
    </row>
    <row r="1464" spans="1:15" hidden="1" outlineLevel="2" x14ac:dyDescent="0.25">
      <c r="A1464">
        <v>2023</v>
      </c>
      <c r="B1464">
        <v>7</v>
      </c>
      <c r="C1464" t="s">
        <v>857</v>
      </c>
      <c r="D1464">
        <v>24005</v>
      </c>
      <c r="E1464" t="s">
        <v>516</v>
      </c>
      <c r="F1464" t="s">
        <v>851</v>
      </c>
      <c r="G1464" t="s">
        <v>1977</v>
      </c>
      <c r="H1464">
        <v>2265002024</v>
      </c>
      <c r="I1464" t="s">
        <v>1990</v>
      </c>
      <c r="J1464" t="s">
        <v>1919</v>
      </c>
      <c r="K1464" t="s">
        <v>1920</v>
      </c>
      <c r="L1464" t="s">
        <v>1927</v>
      </c>
      <c r="M1464" s="114">
        <v>2.6629039191092799E-3</v>
      </c>
      <c r="N1464" s="114">
        <v>8.58126630191691E-4</v>
      </c>
      <c r="O1464" s="114">
        <v>0.119805650785565</v>
      </c>
    </row>
    <row r="1465" spans="1:15" hidden="1" outlineLevel="2" x14ac:dyDescent="0.25">
      <c r="A1465">
        <v>2023</v>
      </c>
      <c r="B1465">
        <v>7</v>
      </c>
      <c r="C1465" t="s">
        <v>857</v>
      </c>
      <c r="D1465">
        <v>24005</v>
      </c>
      <c r="E1465" t="s">
        <v>516</v>
      </c>
      <c r="F1465" t="s">
        <v>851</v>
      </c>
      <c r="G1465" t="s">
        <v>1977</v>
      </c>
      <c r="H1465">
        <v>2265002027</v>
      </c>
      <c r="I1465" t="s">
        <v>1990</v>
      </c>
      <c r="J1465" t="s">
        <v>1919</v>
      </c>
      <c r="K1465" t="s">
        <v>1920</v>
      </c>
      <c r="L1465" t="s">
        <v>1928</v>
      </c>
      <c r="M1465" s="114">
        <v>1.3455160613062801E-4</v>
      </c>
      <c r="N1465" s="114">
        <v>4.5121732910047299E-5</v>
      </c>
      <c r="O1465" s="114">
        <v>5.8747627772390799E-3</v>
      </c>
    </row>
    <row r="1466" spans="1:15" hidden="1" outlineLevel="2" x14ac:dyDescent="0.25">
      <c r="A1466">
        <v>2023</v>
      </c>
      <c r="B1466">
        <v>7</v>
      </c>
      <c r="C1466" t="s">
        <v>857</v>
      </c>
      <c r="D1466">
        <v>24005</v>
      </c>
      <c r="E1466" t="s">
        <v>516</v>
      </c>
      <c r="F1466" t="s">
        <v>851</v>
      </c>
      <c r="G1466" t="s">
        <v>1977</v>
      </c>
      <c r="H1466">
        <v>2265002030</v>
      </c>
      <c r="I1466" t="s">
        <v>1990</v>
      </c>
      <c r="J1466" t="s">
        <v>1919</v>
      </c>
      <c r="K1466" t="s">
        <v>1920</v>
      </c>
      <c r="L1466" t="s">
        <v>1929</v>
      </c>
      <c r="M1466" s="114">
        <v>4.5867894017987999E-3</v>
      </c>
      <c r="N1466" s="114">
        <v>1.78629686706699E-3</v>
      </c>
      <c r="O1466" s="114">
        <v>0.21026667952537501</v>
      </c>
    </row>
    <row r="1467" spans="1:15" hidden="1" outlineLevel="2" x14ac:dyDescent="0.25">
      <c r="A1467">
        <v>2023</v>
      </c>
      <c r="B1467">
        <v>7</v>
      </c>
      <c r="C1467" t="s">
        <v>857</v>
      </c>
      <c r="D1467">
        <v>24005</v>
      </c>
      <c r="E1467" t="s">
        <v>516</v>
      </c>
      <c r="F1467" t="s">
        <v>851</v>
      </c>
      <c r="G1467" t="s">
        <v>1977</v>
      </c>
      <c r="H1467">
        <v>2265002033</v>
      </c>
      <c r="I1467" t="s">
        <v>1990</v>
      </c>
      <c r="J1467" t="s">
        <v>1919</v>
      </c>
      <c r="K1467" t="s">
        <v>1920</v>
      </c>
      <c r="L1467" t="s">
        <v>1930</v>
      </c>
      <c r="M1467" s="114">
        <v>2.2424313083320201E-3</v>
      </c>
      <c r="N1467" s="114">
        <v>1.1845018743770199E-3</v>
      </c>
      <c r="O1467" s="114">
        <v>6.2449883669614799E-2</v>
      </c>
    </row>
    <row r="1468" spans="1:15" hidden="1" outlineLevel="2" x14ac:dyDescent="0.25">
      <c r="A1468">
        <v>2023</v>
      </c>
      <c r="B1468">
        <v>7</v>
      </c>
      <c r="C1468" t="s">
        <v>857</v>
      </c>
      <c r="D1468">
        <v>24005</v>
      </c>
      <c r="E1468" t="s">
        <v>516</v>
      </c>
      <c r="F1468" t="s">
        <v>851</v>
      </c>
      <c r="G1468" t="s">
        <v>1977</v>
      </c>
      <c r="H1468">
        <v>2265002039</v>
      </c>
      <c r="I1468" t="s">
        <v>1990</v>
      </c>
      <c r="J1468" t="s">
        <v>1919</v>
      </c>
      <c r="K1468" t="s">
        <v>1920</v>
      </c>
      <c r="L1468" t="s">
        <v>1932</v>
      </c>
      <c r="M1468" s="114">
        <v>1.0348768907078899E-2</v>
      </c>
      <c r="N1468" s="114">
        <v>3.8001767243258698E-3</v>
      </c>
      <c r="O1468" s="114">
        <v>0.53763993829488799</v>
      </c>
    </row>
    <row r="1469" spans="1:15" hidden="1" outlineLevel="2" x14ac:dyDescent="0.25">
      <c r="A1469">
        <v>2023</v>
      </c>
      <c r="B1469">
        <v>7</v>
      </c>
      <c r="C1469" t="s">
        <v>857</v>
      </c>
      <c r="D1469">
        <v>24005</v>
      </c>
      <c r="E1469" t="s">
        <v>516</v>
      </c>
      <c r="F1469" t="s">
        <v>851</v>
      </c>
      <c r="G1469" t="s">
        <v>1977</v>
      </c>
      <c r="H1469">
        <v>2265002042</v>
      </c>
      <c r="I1469" t="s">
        <v>1990</v>
      </c>
      <c r="J1469" t="s">
        <v>1919</v>
      </c>
      <c r="K1469" t="s">
        <v>1920</v>
      </c>
      <c r="L1469" t="s">
        <v>1933</v>
      </c>
      <c r="M1469" s="114">
        <v>6.9479121720519297E-3</v>
      </c>
      <c r="N1469" s="114">
        <v>1.73203862505034E-3</v>
      </c>
      <c r="O1469" s="114">
        <v>0.24388964846730199</v>
      </c>
    </row>
    <row r="1470" spans="1:15" hidden="1" outlineLevel="2" x14ac:dyDescent="0.25">
      <c r="A1470">
        <v>2023</v>
      </c>
      <c r="B1470">
        <v>7</v>
      </c>
      <c r="C1470" t="s">
        <v>857</v>
      </c>
      <c r="D1470">
        <v>24005</v>
      </c>
      <c r="E1470" t="s">
        <v>516</v>
      </c>
      <c r="F1470" t="s">
        <v>851</v>
      </c>
      <c r="G1470" t="s">
        <v>1977</v>
      </c>
      <c r="H1470">
        <v>2265002045</v>
      </c>
      <c r="I1470" t="s">
        <v>1990</v>
      </c>
      <c r="J1470" t="s">
        <v>1919</v>
      </c>
      <c r="K1470" t="s">
        <v>1920</v>
      </c>
      <c r="L1470" t="s">
        <v>1282</v>
      </c>
      <c r="M1470" s="114">
        <v>1.8260094488198301E-4</v>
      </c>
      <c r="N1470" s="114">
        <v>2.47451294853818E-4</v>
      </c>
      <c r="O1470" s="114">
        <v>6.0783916851505602E-3</v>
      </c>
    </row>
    <row r="1471" spans="1:15" hidden="1" outlineLevel="2" x14ac:dyDescent="0.25">
      <c r="A1471">
        <v>2023</v>
      </c>
      <c r="B1471">
        <v>7</v>
      </c>
      <c r="C1471" t="s">
        <v>857</v>
      </c>
      <c r="D1471">
        <v>24005</v>
      </c>
      <c r="E1471" t="s">
        <v>516</v>
      </c>
      <c r="F1471" t="s">
        <v>851</v>
      </c>
      <c r="G1471" t="s">
        <v>1977</v>
      </c>
      <c r="H1471">
        <v>2265002054</v>
      </c>
      <c r="I1471" t="s">
        <v>1990</v>
      </c>
      <c r="J1471" t="s">
        <v>1919</v>
      </c>
      <c r="K1471" t="s">
        <v>1920</v>
      </c>
      <c r="L1471" t="s">
        <v>1935</v>
      </c>
      <c r="M1471" s="114">
        <v>6.8834186464528102E-4</v>
      </c>
      <c r="N1471" s="114">
        <v>2.5536538305459501E-4</v>
      </c>
      <c r="O1471" s="114">
        <v>3.23890969157219E-2</v>
      </c>
    </row>
    <row r="1472" spans="1:15" hidden="1" outlineLevel="2" x14ac:dyDescent="0.25">
      <c r="A1472">
        <v>2023</v>
      </c>
      <c r="B1472">
        <v>7</v>
      </c>
      <c r="C1472" t="s">
        <v>857</v>
      </c>
      <c r="D1472">
        <v>24005</v>
      </c>
      <c r="E1472" t="s">
        <v>516</v>
      </c>
      <c r="F1472" t="s">
        <v>851</v>
      </c>
      <c r="G1472" t="s">
        <v>1977</v>
      </c>
      <c r="H1472">
        <v>2265002057</v>
      </c>
      <c r="I1472" t="s">
        <v>1990</v>
      </c>
      <c r="J1472" t="s">
        <v>1919</v>
      </c>
      <c r="K1472" t="s">
        <v>1920</v>
      </c>
      <c r="L1472" t="s">
        <v>1936</v>
      </c>
      <c r="M1472" s="114">
        <v>1.04955404475859E-4</v>
      </c>
      <c r="N1472" s="114">
        <v>2.2128277487354399E-4</v>
      </c>
      <c r="O1472" s="114">
        <v>3.2550693140365201E-3</v>
      </c>
    </row>
    <row r="1473" spans="1:15" hidden="1" outlineLevel="2" x14ac:dyDescent="0.25">
      <c r="A1473">
        <v>2023</v>
      </c>
      <c r="B1473">
        <v>7</v>
      </c>
      <c r="C1473" t="s">
        <v>857</v>
      </c>
      <c r="D1473">
        <v>24005</v>
      </c>
      <c r="E1473" t="s">
        <v>516</v>
      </c>
      <c r="F1473" t="s">
        <v>851</v>
      </c>
      <c r="G1473" t="s">
        <v>1977</v>
      </c>
      <c r="H1473">
        <v>2265002060</v>
      </c>
      <c r="I1473" t="s">
        <v>1990</v>
      </c>
      <c r="J1473" t="s">
        <v>1919</v>
      </c>
      <c r="K1473" t="s">
        <v>1920</v>
      </c>
      <c r="L1473" t="s">
        <v>1283</v>
      </c>
      <c r="M1473" s="114">
        <v>1.6684064885907901E-4</v>
      </c>
      <c r="N1473" s="114">
        <v>4.3914183333981798E-4</v>
      </c>
      <c r="O1473" s="114">
        <v>4.9313957570120701E-3</v>
      </c>
    </row>
    <row r="1474" spans="1:15" hidden="1" outlineLevel="2" x14ac:dyDescent="0.25">
      <c r="A1474">
        <v>2023</v>
      </c>
      <c r="B1474">
        <v>7</v>
      </c>
      <c r="C1474" t="s">
        <v>857</v>
      </c>
      <c r="D1474">
        <v>24005</v>
      </c>
      <c r="E1474" t="s">
        <v>516</v>
      </c>
      <c r="F1474" t="s">
        <v>851</v>
      </c>
      <c r="G1474" t="s">
        <v>1977</v>
      </c>
      <c r="H1474">
        <v>2265002066</v>
      </c>
      <c r="I1474" t="s">
        <v>1990</v>
      </c>
      <c r="J1474" t="s">
        <v>1919</v>
      </c>
      <c r="K1474" t="s">
        <v>1920</v>
      </c>
      <c r="L1474" t="s">
        <v>1278</v>
      </c>
      <c r="M1474" s="114">
        <v>3.2748294620432699E-3</v>
      </c>
      <c r="N1474" s="114">
        <v>1.2069686490576699E-3</v>
      </c>
      <c r="O1474" s="114">
        <v>0.180765490978956</v>
      </c>
    </row>
    <row r="1475" spans="1:15" hidden="1" outlineLevel="2" x14ac:dyDescent="0.25">
      <c r="A1475">
        <v>2023</v>
      </c>
      <c r="B1475">
        <v>7</v>
      </c>
      <c r="C1475" t="s">
        <v>857</v>
      </c>
      <c r="D1475">
        <v>24005</v>
      </c>
      <c r="E1475" t="s">
        <v>516</v>
      </c>
      <c r="F1475" t="s">
        <v>851</v>
      </c>
      <c r="G1475" t="s">
        <v>1977</v>
      </c>
      <c r="H1475">
        <v>2265002072</v>
      </c>
      <c r="I1475" t="s">
        <v>1990</v>
      </c>
      <c r="J1475" t="s">
        <v>1919</v>
      </c>
      <c r="K1475" t="s">
        <v>1920</v>
      </c>
      <c r="L1475" t="s">
        <v>1279</v>
      </c>
      <c r="M1475" s="114">
        <v>1.5445306257788601E-3</v>
      </c>
      <c r="N1475" s="114">
        <v>1.2001503491774199E-3</v>
      </c>
      <c r="O1475" s="114">
        <v>7.0732010528445202E-2</v>
      </c>
    </row>
    <row r="1476" spans="1:15" hidden="1" outlineLevel="2" x14ac:dyDescent="0.25">
      <c r="A1476">
        <v>2023</v>
      </c>
      <c r="B1476">
        <v>7</v>
      </c>
      <c r="C1476" t="s">
        <v>857</v>
      </c>
      <c r="D1476">
        <v>24005</v>
      </c>
      <c r="E1476" t="s">
        <v>516</v>
      </c>
      <c r="F1476" t="s">
        <v>851</v>
      </c>
      <c r="G1476" t="s">
        <v>1977</v>
      </c>
      <c r="H1476">
        <v>2265002078</v>
      </c>
      <c r="I1476" t="s">
        <v>1990</v>
      </c>
      <c r="J1476" t="s">
        <v>1919</v>
      </c>
      <c r="K1476" t="s">
        <v>1920</v>
      </c>
      <c r="L1476" t="s">
        <v>1939</v>
      </c>
      <c r="M1476" s="114">
        <v>1.1190614725364899E-3</v>
      </c>
      <c r="N1476" s="114">
        <v>3.0668345061712898E-4</v>
      </c>
      <c r="O1476" s="114">
        <v>4.0396940894424901E-2</v>
      </c>
    </row>
    <row r="1477" spans="1:15" hidden="1" outlineLevel="2" x14ac:dyDescent="0.25">
      <c r="A1477">
        <v>2023</v>
      </c>
      <c r="B1477">
        <v>7</v>
      </c>
      <c r="C1477" t="s">
        <v>857</v>
      </c>
      <c r="D1477">
        <v>24005</v>
      </c>
      <c r="E1477" t="s">
        <v>516</v>
      </c>
      <c r="F1477" t="s">
        <v>851</v>
      </c>
      <c r="G1477" t="s">
        <v>1977</v>
      </c>
      <c r="H1477">
        <v>2265002081</v>
      </c>
      <c r="I1477" t="s">
        <v>1990</v>
      </c>
      <c r="J1477" t="s">
        <v>1919</v>
      </c>
      <c r="K1477" t="s">
        <v>1920</v>
      </c>
      <c r="L1477" t="s">
        <v>1940</v>
      </c>
      <c r="M1477" s="114">
        <v>2.4903096013062498E-4</v>
      </c>
      <c r="N1477" s="114">
        <v>4.4210336636751901E-4</v>
      </c>
      <c r="O1477" s="114">
        <v>6.1550074024125899E-3</v>
      </c>
    </row>
    <row r="1478" spans="1:15" hidden="1" outlineLevel="2" x14ac:dyDescent="0.25">
      <c r="A1478">
        <v>2023</v>
      </c>
      <c r="B1478">
        <v>7</v>
      </c>
      <c r="C1478" t="s">
        <v>857</v>
      </c>
      <c r="D1478">
        <v>24005</v>
      </c>
      <c r="E1478" t="s">
        <v>516</v>
      </c>
      <c r="F1478" t="s">
        <v>851</v>
      </c>
      <c r="G1478" t="s">
        <v>1977</v>
      </c>
      <c r="H1478">
        <v>2265003010</v>
      </c>
      <c r="I1478" t="s">
        <v>1990</v>
      </c>
      <c r="J1478" t="s">
        <v>1941</v>
      </c>
      <c r="K1478" t="s">
        <v>696</v>
      </c>
      <c r="L1478" t="s">
        <v>1277</v>
      </c>
      <c r="M1478" s="114">
        <v>4.4363063434502701E-3</v>
      </c>
      <c r="N1478" s="114">
        <v>3.9073461666703198E-3</v>
      </c>
      <c r="O1478" s="114">
        <v>0.187574122101068</v>
      </c>
    </row>
    <row r="1479" spans="1:15" hidden="1" outlineLevel="2" x14ac:dyDescent="0.25">
      <c r="A1479">
        <v>2023</v>
      </c>
      <c r="B1479">
        <v>7</v>
      </c>
      <c r="C1479" t="s">
        <v>857</v>
      </c>
      <c r="D1479">
        <v>24005</v>
      </c>
      <c r="E1479" t="s">
        <v>516</v>
      </c>
      <c r="F1479" t="s">
        <v>851</v>
      </c>
      <c r="G1479" t="s">
        <v>1977</v>
      </c>
      <c r="H1479">
        <v>2265003020</v>
      </c>
      <c r="I1479" t="s">
        <v>1990</v>
      </c>
      <c r="J1479" t="s">
        <v>1941</v>
      </c>
      <c r="K1479" t="s">
        <v>696</v>
      </c>
      <c r="L1479" t="s">
        <v>1275</v>
      </c>
      <c r="M1479" s="114">
        <v>3.8321637898661698E-3</v>
      </c>
      <c r="N1479" s="114">
        <v>1.01039027795196E-2</v>
      </c>
      <c r="O1479" s="114">
        <v>0.11305027268827</v>
      </c>
    </row>
    <row r="1480" spans="1:15" hidden="1" outlineLevel="2" x14ac:dyDescent="0.25">
      <c r="A1480">
        <v>2023</v>
      </c>
      <c r="B1480">
        <v>7</v>
      </c>
      <c r="C1480" t="s">
        <v>857</v>
      </c>
      <c r="D1480">
        <v>24005</v>
      </c>
      <c r="E1480" t="s">
        <v>516</v>
      </c>
      <c r="F1480" t="s">
        <v>851</v>
      </c>
      <c r="G1480" t="s">
        <v>1977</v>
      </c>
      <c r="H1480">
        <v>2265003030</v>
      </c>
      <c r="I1480" t="s">
        <v>1990</v>
      </c>
      <c r="J1480" t="s">
        <v>1941</v>
      </c>
      <c r="K1480" t="s">
        <v>696</v>
      </c>
      <c r="L1480" t="s">
        <v>1273</v>
      </c>
      <c r="M1480" s="114">
        <v>4.0466759132868901E-3</v>
      </c>
      <c r="N1480" s="114">
        <v>2.3656588746234801E-3</v>
      </c>
      <c r="O1480" s="114">
        <v>0.17527322471141801</v>
      </c>
    </row>
    <row r="1481" spans="1:15" hidden="1" outlineLevel="2" x14ac:dyDescent="0.25">
      <c r="A1481">
        <v>2023</v>
      </c>
      <c r="B1481">
        <v>7</v>
      </c>
      <c r="C1481" t="s">
        <v>857</v>
      </c>
      <c r="D1481">
        <v>24005</v>
      </c>
      <c r="E1481" t="s">
        <v>516</v>
      </c>
      <c r="F1481" t="s">
        <v>851</v>
      </c>
      <c r="G1481" t="s">
        <v>1977</v>
      </c>
      <c r="H1481">
        <v>2265003040</v>
      </c>
      <c r="I1481" t="s">
        <v>1990</v>
      </c>
      <c r="J1481" t="s">
        <v>1941</v>
      </c>
      <c r="K1481" t="s">
        <v>696</v>
      </c>
      <c r="L1481" t="s">
        <v>1276</v>
      </c>
      <c r="M1481" s="114">
        <v>1.7121760997724798E-2</v>
      </c>
      <c r="N1481" s="114">
        <v>4.9881294253282197E-3</v>
      </c>
      <c r="O1481" s="114">
        <v>0.54741533845663104</v>
      </c>
    </row>
    <row r="1482" spans="1:15" hidden="1" outlineLevel="2" x14ac:dyDescent="0.25">
      <c r="A1482">
        <v>2023</v>
      </c>
      <c r="B1482">
        <v>7</v>
      </c>
      <c r="C1482" t="s">
        <v>857</v>
      </c>
      <c r="D1482">
        <v>24005</v>
      </c>
      <c r="E1482" t="s">
        <v>516</v>
      </c>
      <c r="F1482" t="s">
        <v>851</v>
      </c>
      <c r="G1482" t="s">
        <v>1977</v>
      </c>
      <c r="H1482">
        <v>2265003050</v>
      </c>
      <c r="I1482" t="s">
        <v>1990</v>
      </c>
      <c r="J1482" t="s">
        <v>1941</v>
      </c>
      <c r="K1482" t="s">
        <v>696</v>
      </c>
      <c r="L1482" t="s">
        <v>1280</v>
      </c>
      <c r="M1482" s="114">
        <v>3.2135416347500701E-4</v>
      </c>
      <c r="N1482" s="114">
        <v>2.3616903126821899E-4</v>
      </c>
      <c r="O1482" s="114">
        <v>1.5134616522118401E-2</v>
      </c>
    </row>
    <row r="1483" spans="1:15" hidden="1" outlineLevel="2" x14ac:dyDescent="0.25">
      <c r="A1483">
        <v>2023</v>
      </c>
      <c r="B1483">
        <v>7</v>
      </c>
      <c r="C1483" t="s">
        <v>857</v>
      </c>
      <c r="D1483">
        <v>24005</v>
      </c>
      <c r="E1483" t="s">
        <v>516</v>
      </c>
      <c r="F1483" t="s">
        <v>851</v>
      </c>
      <c r="G1483" t="s">
        <v>1977</v>
      </c>
      <c r="H1483">
        <v>2265003060</v>
      </c>
      <c r="I1483" t="s">
        <v>1990</v>
      </c>
      <c r="J1483" t="s">
        <v>1941</v>
      </c>
      <c r="K1483" t="s">
        <v>696</v>
      </c>
      <c r="L1483" t="s">
        <v>1942</v>
      </c>
      <c r="M1483" s="114">
        <v>4.3672268770933399E-4</v>
      </c>
      <c r="N1483" s="114">
        <v>1.4359579290612601E-4</v>
      </c>
      <c r="O1483" s="114">
        <v>2.2590259555727198E-2</v>
      </c>
    </row>
    <row r="1484" spans="1:15" hidden="1" outlineLevel="2" x14ac:dyDescent="0.25">
      <c r="A1484">
        <v>2023</v>
      </c>
      <c r="B1484">
        <v>7</v>
      </c>
      <c r="C1484" t="s">
        <v>857</v>
      </c>
      <c r="D1484">
        <v>24005</v>
      </c>
      <c r="E1484" t="s">
        <v>516</v>
      </c>
      <c r="F1484" t="s">
        <v>851</v>
      </c>
      <c r="G1484" t="s">
        <v>1977</v>
      </c>
      <c r="H1484">
        <v>2265003070</v>
      </c>
      <c r="I1484" t="s">
        <v>1990</v>
      </c>
      <c r="J1484" t="s">
        <v>1941</v>
      </c>
      <c r="K1484" t="s">
        <v>696</v>
      </c>
      <c r="L1484" t="s">
        <v>1272</v>
      </c>
      <c r="M1484" s="114">
        <v>3.3436693757948898E-4</v>
      </c>
      <c r="N1484" s="114">
        <v>9.0113992337137504E-4</v>
      </c>
      <c r="O1484" s="114">
        <v>1.0169187560677501E-2</v>
      </c>
    </row>
    <row r="1485" spans="1:15" hidden="1" outlineLevel="2" x14ac:dyDescent="0.25">
      <c r="A1485">
        <v>2023</v>
      </c>
      <c r="B1485">
        <v>7</v>
      </c>
      <c r="C1485" t="s">
        <v>857</v>
      </c>
      <c r="D1485">
        <v>24005</v>
      </c>
      <c r="E1485" t="s">
        <v>516</v>
      </c>
      <c r="F1485" t="s">
        <v>851</v>
      </c>
      <c r="G1485" t="s">
        <v>1977</v>
      </c>
      <c r="H1485">
        <v>2265004010</v>
      </c>
      <c r="I1485" t="s">
        <v>1990</v>
      </c>
      <c r="J1485" t="s">
        <v>1943</v>
      </c>
      <c r="K1485" t="s">
        <v>1944</v>
      </c>
      <c r="L1485" t="s">
        <v>1992</v>
      </c>
      <c r="M1485" s="114">
        <v>0.26500909501041298</v>
      </c>
      <c r="N1485" s="114">
        <v>3.5473668947815902E-2</v>
      </c>
      <c r="O1485" s="114">
        <v>3.5285657644271899</v>
      </c>
    </row>
    <row r="1486" spans="1:15" hidden="1" outlineLevel="2" x14ac:dyDescent="0.25">
      <c r="A1486">
        <v>2023</v>
      </c>
      <c r="B1486">
        <v>7</v>
      </c>
      <c r="C1486" t="s">
        <v>857</v>
      </c>
      <c r="D1486">
        <v>24005</v>
      </c>
      <c r="E1486" t="s">
        <v>516</v>
      </c>
      <c r="F1486" t="s">
        <v>851</v>
      </c>
      <c r="G1486" t="s">
        <v>1977</v>
      </c>
      <c r="H1486">
        <v>2265004011</v>
      </c>
      <c r="I1486" t="s">
        <v>1990</v>
      </c>
      <c r="J1486" t="s">
        <v>1943</v>
      </c>
      <c r="K1486" t="s">
        <v>1944</v>
      </c>
      <c r="L1486" t="s">
        <v>1993</v>
      </c>
      <c r="M1486" s="114">
        <v>0.217011167063902</v>
      </c>
      <c r="N1486" s="114">
        <v>3.6491814069449902E-2</v>
      </c>
      <c r="O1486" s="114">
        <v>3.5333380699157702</v>
      </c>
    </row>
    <row r="1487" spans="1:15" hidden="1" outlineLevel="2" x14ac:dyDescent="0.25">
      <c r="A1487">
        <v>2023</v>
      </c>
      <c r="B1487">
        <v>7</v>
      </c>
      <c r="C1487" t="s">
        <v>857</v>
      </c>
      <c r="D1487">
        <v>24005</v>
      </c>
      <c r="E1487" t="s">
        <v>516</v>
      </c>
      <c r="F1487" t="s">
        <v>851</v>
      </c>
      <c r="G1487" t="s">
        <v>1977</v>
      </c>
      <c r="H1487">
        <v>2265004015</v>
      </c>
      <c r="I1487" t="s">
        <v>1990</v>
      </c>
      <c r="J1487" t="s">
        <v>1943</v>
      </c>
      <c r="K1487" t="s">
        <v>1944</v>
      </c>
      <c r="L1487" t="s">
        <v>1981</v>
      </c>
      <c r="M1487" s="114">
        <v>2.42127139936201E-2</v>
      </c>
      <c r="N1487" s="114">
        <v>3.0520277796313201E-3</v>
      </c>
      <c r="O1487" s="114">
        <v>0.30352970957755998</v>
      </c>
    </row>
    <row r="1488" spans="1:15" hidden="1" outlineLevel="2" x14ac:dyDescent="0.25">
      <c r="A1488">
        <v>2023</v>
      </c>
      <c r="B1488">
        <v>7</v>
      </c>
      <c r="C1488" t="s">
        <v>857</v>
      </c>
      <c r="D1488">
        <v>24005</v>
      </c>
      <c r="E1488" t="s">
        <v>516</v>
      </c>
      <c r="F1488" t="s">
        <v>851</v>
      </c>
      <c r="G1488" t="s">
        <v>1977</v>
      </c>
      <c r="H1488">
        <v>2265004016</v>
      </c>
      <c r="I1488" t="s">
        <v>1990</v>
      </c>
      <c r="J1488" t="s">
        <v>1943</v>
      </c>
      <c r="K1488" t="s">
        <v>1944</v>
      </c>
      <c r="L1488" t="s">
        <v>1982</v>
      </c>
      <c r="M1488" s="114">
        <v>0.14328050432232001</v>
      </c>
      <c r="N1488" s="114">
        <v>2.1045865025371299E-2</v>
      </c>
      <c r="O1488" s="114">
        <v>2.0811165869236001</v>
      </c>
    </row>
    <row r="1489" spans="1:15" hidden="1" outlineLevel="2" x14ac:dyDescent="0.25">
      <c r="A1489">
        <v>2023</v>
      </c>
      <c r="B1489">
        <v>7</v>
      </c>
      <c r="C1489" t="s">
        <v>857</v>
      </c>
      <c r="D1489">
        <v>24005</v>
      </c>
      <c r="E1489" t="s">
        <v>516</v>
      </c>
      <c r="F1489" t="s">
        <v>851</v>
      </c>
      <c r="G1489" t="s">
        <v>1977</v>
      </c>
      <c r="H1489">
        <v>2265004025</v>
      </c>
      <c r="I1489" t="s">
        <v>1990</v>
      </c>
      <c r="J1489" t="s">
        <v>1943</v>
      </c>
      <c r="K1489" t="s">
        <v>1944</v>
      </c>
      <c r="L1489" t="s">
        <v>1985</v>
      </c>
      <c r="M1489" s="114">
        <v>1.9433507350186099E-3</v>
      </c>
      <c r="N1489" s="114">
        <v>1.98183632164728E-4</v>
      </c>
      <c r="O1489" s="114">
        <v>1.9589034840464599E-2</v>
      </c>
    </row>
    <row r="1490" spans="1:15" hidden="1" outlineLevel="2" x14ac:dyDescent="0.25">
      <c r="A1490">
        <v>2023</v>
      </c>
      <c r="B1490">
        <v>7</v>
      </c>
      <c r="C1490" t="s">
        <v>857</v>
      </c>
      <c r="D1490">
        <v>24005</v>
      </c>
      <c r="E1490" t="s">
        <v>516</v>
      </c>
      <c r="F1490" t="s">
        <v>851</v>
      </c>
      <c r="G1490" t="s">
        <v>1977</v>
      </c>
      <c r="H1490">
        <v>2265004026</v>
      </c>
      <c r="I1490" t="s">
        <v>1990</v>
      </c>
      <c r="J1490" t="s">
        <v>1943</v>
      </c>
      <c r="K1490" t="s">
        <v>1944</v>
      </c>
      <c r="L1490" t="s">
        <v>1986</v>
      </c>
      <c r="M1490" s="114">
        <v>5.8298090534663104E-3</v>
      </c>
      <c r="N1490" s="114">
        <v>8.3614603499881902E-4</v>
      </c>
      <c r="O1490" s="114">
        <v>0.10225456207990601</v>
      </c>
    </row>
    <row r="1491" spans="1:15" hidden="1" outlineLevel="2" x14ac:dyDescent="0.25">
      <c r="A1491">
        <v>2023</v>
      </c>
      <c r="B1491">
        <v>7</v>
      </c>
      <c r="C1491" t="s">
        <v>857</v>
      </c>
      <c r="D1491">
        <v>24005</v>
      </c>
      <c r="E1491" t="s">
        <v>516</v>
      </c>
      <c r="F1491" t="s">
        <v>851</v>
      </c>
      <c r="G1491" t="s">
        <v>1977</v>
      </c>
      <c r="H1491">
        <v>2265004030</v>
      </c>
      <c r="I1491" t="s">
        <v>1990</v>
      </c>
      <c r="J1491" t="s">
        <v>1943</v>
      </c>
      <c r="K1491" t="s">
        <v>1944</v>
      </c>
      <c r="L1491" t="s">
        <v>1987</v>
      </c>
      <c r="M1491" s="114">
        <v>2.3546119919046799E-3</v>
      </c>
      <c r="N1491" s="114">
        <v>3.7813055678270801E-4</v>
      </c>
      <c r="O1491" s="114">
        <v>3.7371667101979297E-2</v>
      </c>
    </row>
    <row r="1492" spans="1:15" hidden="1" outlineLevel="2" x14ac:dyDescent="0.25">
      <c r="A1492">
        <v>2023</v>
      </c>
      <c r="B1492">
        <v>7</v>
      </c>
      <c r="C1492" t="s">
        <v>857</v>
      </c>
      <c r="D1492">
        <v>24005</v>
      </c>
      <c r="E1492" t="s">
        <v>516</v>
      </c>
      <c r="F1492" t="s">
        <v>851</v>
      </c>
      <c r="G1492" t="s">
        <v>1977</v>
      </c>
      <c r="H1492">
        <v>2265004031</v>
      </c>
      <c r="I1492" t="s">
        <v>1990</v>
      </c>
      <c r="J1492" t="s">
        <v>1943</v>
      </c>
      <c r="K1492" t="s">
        <v>1944</v>
      </c>
      <c r="L1492" t="s">
        <v>1945</v>
      </c>
      <c r="M1492" s="114">
        <v>0.13434997391959799</v>
      </c>
      <c r="N1492" s="114">
        <v>3.3976736012846197E-2</v>
      </c>
      <c r="O1492" s="114">
        <v>4.3491263985633903</v>
      </c>
    </row>
    <row r="1493" spans="1:15" hidden="1" outlineLevel="2" x14ac:dyDescent="0.25">
      <c r="A1493">
        <v>2023</v>
      </c>
      <c r="B1493">
        <v>7</v>
      </c>
      <c r="C1493" t="s">
        <v>857</v>
      </c>
      <c r="D1493">
        <v>24005</v>
      </c>
      <c r="E1493" t="s">
        <v>516</v>
      </c>
      <c r="F1493" t="s">
        <v>851</v>
      </c>
      <c r="G1493" t="s">
        <v>1977</v>
      </c>
      <c r="H1493">
        <v>2265004035</v>
      </c>
      <c r="I1493" t="s">
        <v>1990</v>
      </c>
      <c r="J1493" t="s">
        <v>1943</v>
      </c>
      <c r="K1493" t="s">
        <v>1944</v>
      </c>
      <c r="L1493" t="s">
        <v>1988</v>
      </c>
      <c r="M1493" s="114">
        <v>9.2865924816578592E-3</v>
      </c>
      <c r="N1493" s="114">
        <v>0</v>
      </c>
      <c r="O1493" s="114">
        <v>0</v>
      </c>
    </row>
    <row r="1494" spans="1:15" hidden="1" outlineLevel="2" x14ac:dyDescent="0.25">
      <c r="A1494">
        <v>2023</v>
      </c>
      <c r="B1494">
        <v>7</v>
      </c>
      <c r="C1494" t="s">
        <v>857</v>
      </c>
      <c r="D1494">
        <v>24005</v>
      </c>
      <c r="E1494" t="s">
        <v>516</v>
      </c>
      <c r="F1494" t="s">
        <v>851</v>
      </c>
      <c r="G1494" t="s">
        <v>1977</v>
      </c>
      <c r="H1494">
        <v>2265004036</v>
      </c>
      <c r="I1494" t="s">
        <v>1990</v>
      </c>
      <c r="J1494" t="s">
        <v>1943</v>
      </c>
      <c r="K1494" t="s">
        <v>1944</v>
      </c>
      <c r="L1494" t="s">
        <v>1946</v>
      </c>
      <c r="M1494" s="114">
        <v>1.9694711954798502E-3</v>
      </c>
      <c r="N1494" s="114">
        <v>0</v>
      </c>
      <c r="O1494" s="114">
        <v>0</v>
      </c>
    </row>
    <row r="1495" spans="1:15" hidden="1" outlineLevel="2" x14ac:dyDescent="0.25">
      <c r="A1495">
        <v>2023</v>
      </c>
      <c r="B1495">
        <v>7</v>
      </c>
      <c r="C1495" t="s">
        <v>857</v>
      </c>
      <c r="D1495">
        <v>24005</v>
      </c>
      <c r="E1495" t="s">
        <v>516</v>
      </c>
      <c r="F1495" t="s">
        <v>851</v>
      </c>
      <c r="G1495" t="s">
        <v>1977</v>
      </c>
      <c r="H1495">
        <v>2265004040</v>
      </c>
      <c r="I1495" t="s">
        <v>1990</v>
      </c>
      <c r="J1495" t="s">
        <v>1943</v>
      </c>
      <c r="K1495" t="s">
        <v>1944</v>
      </c>
      <c r="L1495" t="s">
        <v>1994</v>
      </c>
      <c r="M1495" s="114">
        <v>3.5475144575684701E-2</v>
      </c>
      <c r="N1495" s="114">
        <v>7.1187568828463598E-3</v>
      </c>
      <c r="O1495" s="114">
        <v>1.1314332485198999</v>
      </c>
    </row>
    <row r="1496" spans="1:15" hidden="1" outlineLevel="2" x14ac:dyDescent="0.25">
      <c r="A1496">
        <v>2023</v>
      </c>
      <c r="B1496">
        <v>7</v>
      </c>
      <c r="C1496" t="s">
        <v>857</v>
      </c>
      <c r="D1496">
        <v>24005</v>
      </c>
      <c r="E1496" t="s">
        <v>516</v>
      </c>
      <c r="F1496" t="s">
        <v>851</v>
      </c>
      <c r="G1496" t="s">
        <v>1977</v>
      </c>
      <c r="H1496">
        <v>2265004041</v>
      </c>
      <c r="I1496" t="s">
        <v>1990</v>
      </c>
      <c r="J1496" t="s">
        <v>1943</v>
      </c>
      <c r="K1496" t="s">
        <v>1944</v>
      </c>
      <c r="L1496" t="s">
        <v>1995</v>
      </c>
      <c r="M1496" s="114">
        <v>1.4913289511241601E-2</v>
      </c>
      <c r="N1496" s="114">
        <v>4.4999960809946104E-3</v>
      </c>
      <c r="O1496" s="114">
        <v>0.70855545997619596</v>
      </c>
    </row>
    <row r="1497" spans="1:15" hidden="1" outlineLevel="2" x14ac:dyDescent="0.25">
      <c r="A1497">
        <v>2023</v>
      </c>
      <c r="B1497">
        <v>7</v>
      </c>
      <c r="C1497" t="s">
        <v>857</v>
      </c>
      <c r="D1497">
        <v>24005</v>
      </c>
      <c r="E1497" t="s">
        <v>516</v>
      </c>
      <c r="F1497" t="s">
        <v>851</v>
      </c>
      <c r="G1497" t="s">
        <v>1977</v>
      </c>
      <c r="H1497">
        <v>2265004046</v>
      </c>
      <c r="I1497" t="s">
        <v>1990</v>
      </c>
      <c r="J1497" t="s">
        <v>1943</v>
      </c>
      <c r="K1497" t="s">
        <v>1944</v>
      </c>
      <c r="L1497" t="s">
        <v>1947</v>
      </c>
      <c r="M1497" s="114">
        <v>1.8017250088860199E-2</v>
      </c>
      <c r="N1497" s="114">
        <v>5.4226184729486704E-3</v>
      </c>
      <c r="O1497" s="114">
        <v>0.80002234876155898</v>
      </c>
    </row>
    <row r="1498" spans="1:15" hidden="1" outlineLevel="2" x14ac:dyDescent="0.25">
      <c r="A1498">
        <v>2023</v>
      </c>
      <c r="B1498">
        <v>7</v>
      </c>
      <c r="C1498" t="s">
        <v>857</v>
      </c>
      <c r="D1498">
        <v>24005</v>
      </c>
      <c r="E1498" t="s">
        <v>516</v>
      </c>
      <c r="F1498" t="s">
        <v>851</v>
      </c>
      <c r="G1498" t="s">
        <v>1977</v>
      </c>
      <c r="H1498">
        <v>2265004051</v>
      </c>
      <c r="I1498" t="s">
        <v>1990</v>
      </c>
      <c r="J1498" t="s">
        <v>1943</v>
      </c>
      <c r="K1498" t="s">
        <v>1944</v>
      </c>
      <c r="L1498" t="s">
        <v>1996</v>
      </c>
      <c r="M1498" s="114">
        <v>1.63044463070037E-2</v>
      </c>
      <c r="N1498" s="114">
        <v>2.41554819513112E-3</v>
      </c>
      <c r="O1498" s="114">
        <v>0.239528313279152</v>
      </c>
    </row>
    <row r="1499" spans="1:15" hidden="1" outlineLevel="2" x14ac:dyDescent="0.25">
      <c r="A1499">
        <v>2023</v>
      </c>
      <c r="B1499">
        <v>7</v>
      </c>
      <c r="C1499" t="s">
        <v>857</v>
      </c>
      <c r="D1499">
        <v>24005</v>
      </c>
      <c r="E1499" t="s">
        <v>516</v>
      </c>
      <c r="F1499" t="s">
        <v>851</v>
      </c>
      <c r="G1499" t="s">
        <v>1977</v>
      </c>
      <c r="H1499">
        <v>2265004055</v>
      </c>
      <c r="I1499" t="s">
        <v>1990</v>
      </c>
      <c r="J1499" t="s">
        <v>1943</v>
      </c>
      <c r="K1499" t="s">
        <v>1944</v>
      </c>
      <c r="L1499" t="s">
        <v>1997</v>
      </c>
      <c r="M1499" s="114">
        <v>0.39292448852211198</v>
      </c>
      <c r="N1499" s="114">
        <v>9.52162966132164E-2</v>
      </c>
      <c r="O1499" s="114">
        <v>15.1668162345886</v>
      </c>
    </row>
    <row r="1500" spans="1:15" hidden="1" outlineLevel="2" x14ac:dyDescent="0.25">
      <c r="A1500">
        <v>2023</v>
      </c>
      <c r="B1500">
        <v>7</v>
      </c>
      <c r="C1500" t="s">
        <v>857</v>
      </c>
      <c r="D1500">
        <v>24005</v>
      </c>
      <c r="E1500" t="s">
        <v>516</v>
      </c>
      <c r="F1500" t="s">
        <v>851</v>
      </c>
      <c r="G1500" t="s">
        <v>1977</v>
      </c>
      <c r="H1500">
        <v>2265004056</v>
      </c>
      <c r="I1500" t="s">
        <v>1990</v>
      </c>
      <c r="J1500" t="s">
        <v>1943</v>
      </c>
      <c r="K1500" t="s">
        <v>1944</v>
      </c>
      <c r="L1500" t="s">
        <v>1948</v>
      </c>
      <c r="M1500" s="114">
        <v>0.193468973913696</v>
      </c>
      <c r="N1500" s="114">
        <v>6.1151497066021E-2</v>
      </c>
      <c r="O1500" s="114">
        <v>9.6340196132659894</v>
      </c>
    </row>
    <row r="1501" spans="1:15" hidden="1" outlineLevel="2" x14ac:dyDescent="0.25">
      <c r="A1501">
        <v>2023</v>
      </c>
      <c r="B1501">
        <v>7</v>
      </c>
      <c r="C1501" t="s">
        <v>857</v>
      </c>
      <c r="D1501">
        <v>24005</v>
      </c>
      <c r="E1501" t="s">
        <v>516</v>
      </c>
      <c r="F1501" t="s">
        <v>851</v>
      </c>
      <c r="G1501" t="s">
        <v>1977</v>
      </c>
      <c r="H1501">
        <v>2265004066</v>
      </c>
      <c r="I1501" t="s">
        <v>1990</v>
      </c>
      <c r="J1501" t="s">
        <v>1943</v>
      </c>
      <c r="K1501" t="s">
        <v>1944</v>
      </c>
      <c r="L1501" t="s">
        <v>1949</v>
      </c>
      <c r="M1501" s="114">
        <v>2.0162848662948801E-2</v>
      </c>
      <c r="N1501" s="114">
        <v>9.9125988781452196E-3</v>
      </c>
      <c r="O1501" s="114">
        <v>0.98860631883144401</v>
      </c>
    </row>
    <row r="1502" spans="1:15" hidden="1" outlineLevel="2" x14ac:dyDescent="0.25">
      <c r="A1502">
        <v>2023</v>
      </c>
      <c r="B1502">
        <v>7</v>
      </c>
      <c r="C1502" t="s">
        <v>857</v>
      </c>
      <c r="D1502">
        <v>24005</v>
      </c>
      <c r="E1502" t="s">
        <v>516</v>
      </c>
      <c r="F1502" t="s">
        <v>851</v>
      </c>
      <c r="G1502" t="s">
        <v>1977</v>
      </c>
      <c r="H1502">
        <v>2265004071</v>
      </c>
      <c r="I1502" t="s">
        <v>1990</v>
      </c>
      <c r="J1502" t="s">
        <v>1943</v>
      </c>
      <c r="K1502" t="s">
        <v>1944</v>
      </c>
      <c r="L1502" t="s">
        <v>1950</v>
      </c>
      <c r="M1502" s="114">
        <v>0.56555267304065604</v>
      </c>
      <c r="N1502" s="114">
        <v>0.19784959405660599</v>
      </c>
      <c r="O1502" s="114">
        <v>26.754626750945999</v>
      </c>
    </row>
    <row r="1503" spans="1:15" hidden="1" outlineLevel="2" x14ac:dyDescent="0.25">
      <c r="A1503">
        <v>2023</v>
      </c>
      <c r="B1503">
        <v>7</v>
      </c>
      <c r="C1503" t="s">
        <v>857</v>
      </c>
      <c r="D1503">
        <v>24005</v>
      </c>
      <c r="E1503" t="s">
        <v>516</v>
      </c>
      <c r="F1503" t="s">
        <v>851</v>
      </c>
      <c r="G1503" t="s">
        <v>1977</v>
      </c>
      <c r="H1503">
        <v>2265004075</v>
      </c>
      <c r="I1503" t="s">
        <v>1990</v>
      </c>
      <c r="J1503" t="s">
        <v>1943</v>
      </c>
      <c r="K1503" t="s">
        <v>1944</v>
      </c>
      <c r="L1503" t="s">
        <v>1998</v>
      </c>
      <c r="M1503" s="114">
        <v>1.6285080045065601E-2</v>
      </c>
      <c r="N1503" s="114">
        <v>3.5814733710139999E-3</v>
      </c>
      <c r="O1503" s="114">
        <v>0.43324574828147899</v>
      </c>
    </row>
    <row r="1504" spans="1:15" hidden="1" outlineLevel="2" x14ac:dyDescent="0.25">
      <c r="A1504">
        <v>2023</v>
      </c>
      <c r="B1504">
        <v>7</v>
      </c>
      <c r="C1504" t="s">
        <v>857</v>
      </c>
      <c r="D1504">
        <v>24005</v>
      </c>
      <c r="E1504" t="s">
        <v>516</v>
      </c>
      <c r="F1504" t="s">
        <v>851</v>
      </c>
      <c r="G1504" t="s">
        <v>1977</v>
      </c>
      <c r="H1504">
        <v>2265004076</v>
      </c>
      <c r="I1504" t="s">
        <v>1990</v>
      </c>
      <c r="J1504" t="s">
        <v>1943</v>
      </c>
      <c r="K1504" t="s">
        <v>1944</v>
      </c>
      <c r="L1504" t="s">
        <v>1951</v>
      </c>
      <c r="M1504" s="114">
        <v>2.7814464171115098E-2</v>
      </c>
      <c r="N1504" s="114">
        <v>6.3682608306407902E-3</v>
      </c>
      <c r="O1504" s="114">
        <v>0.76198129355907396</v>
      </c>
    </row>
    <row r="1505" spans="1:15" hidden="1" outlineLevel="2" x14ac:dyDescent="0.25">
      <c r="A1505">
        <v>2023</v>
      </c>
      <c r="B1505">
        <v>7</v>
      </c>
      <c r="C1505" t="s">
        <v>857</v>
      </c>
      <c r="D1505">
        <v>24005</v>
      </c>
      <c r="E1505" t="s">
        <v>516</v>
      </c>
      <c r="F1505" t="s">
        <v>851</v>
      </c>
      <c r="G1505" t="s">
        <v>1977</v>
      </c>
      <c r="H1505">
        <v>2265005010</v>
      </c>
      <c r="I1505" t="s">
        <v>1990</v>
      </c>
      <c r="J1505" t="s">
        <v>1952</v>
      </c>
      <c r="K1505" t="s">
        <v>1953</v>
      </c>
      <c r="L1505" t="s">
        <v>1954</v>
      </c>
      <c r="M1505" s="114">
        <v>1.2756498549038E-5</v>
      </c>
      <c r="N1505" s="114">
        <v>4.6178856223377798E-6</v>
      </c>
      <c r="O1505" s="114">
        <v>7.2078530502039896E-4</v>
      </c>
    </row>
    <row r="1506" spans="1:15" hidden="1" outlineLevel="2" x14ac:dyDescent="0.25">
      <c r="A1506">
        <v>2023</v>
      </c>
      <c r="B1506">
        <v>7</v>
      </c>
      <c r="C1506" t="s">
        <v>857</v>
      </c>
      <c r="D1506">
        <v>24005</v>
      </c>
      <c r="E1506" t="s">
        <v>516</v>
      </c>
      <c r="F1506" t="s">
        <v>851</v>
      </c>
      <c r="G1506" t="s">
        <v>1977</v>
      </c>
      <c r="H1506">
        <v>2265005015</v>
      </c>
      <c r="I1506" t="s">
        <v>1990</v>
      </c>
      <c r="J1506" t="s">
        <v>1952</v>
      </c>
      <c r="K1506" t="s">
        <v>1953</v>
      </c>
      <c r="L1506" t="s">
        <v>1271</v>
      </c>
      <c r="M1506" s="114">
        <v>1.4306287721588299E-5</v>
      </c>
      <c r="N1506" s="114">
        <v>1.6052128330557001E-5</v>
      </c>
      <c r="O1506" s="114">
        <v>7.1469761314801904E-4</v>
      </c>
    </row>
    <row r="1507" spans="1:15" hidden="1" outlineLevel="2" x14ac:dyDescent="0.25">
      <c r="A1507">
        <v>2023</v>
      </c>
      <c r="B1507">
        <v>7</v>
      </c>
      <c r="C1507" t="s">
        <v>857</v>
      </c>
      <c r="D1507">
        <v>24005</v>
      </c>
      <c r="E1507" t="s">
        <v>516</v>
      </c>
      <c r="F1507" t="s">
        <v>851</v>
      </c>
      <c r="G1507" t="s">
        <v>1977</v>
      </c>
      <c r="H1507">
        <v>2265005020</v>
      </c>
      <c r="I1507" t="s">
        <v>1990</v>
      </c>
      <c r="J1507" t="s">
        <v>1952</v>
      </c>
      <c r="K1507" t="s">
        <v>1953</v>
      </c>
      <c r="L1507" t="s">
        <v>1955</v>
      </c>
      <c r="M1507" s="114">
        <v>3.48002622732602E-7</v>
      </c>
      <c r="N1507" s="114">
        <v>5.2881892997902501E-7</v>
      </c>
      <c r="O1507" s="114">
        <v>7.21556966709613E-6</v>
      </c>
    </row>
    <row r="1508" spans="1:15" hidden="1" outlineLevel="2" x14ac:dyDescent="0.25">
      <c r="A1508">
        <v>2023</v>
      </c>
      <c r="B1508">
        <v>7</v>
      </c>
      <c r="C1508" t="s">
        <v>857</v>
      </c>
      <c r="D1508">
        <v>24005</v>
      </c>
      <c r="E1508" t="s">
        <v>516</v>
      </c>
      <c r="F1508" t="s">
        <v>851</v>
      </c>
      <c r="G1508" t="s">
        <v>1977</v>
      </c>
      <c r="H1508">
        <v>2265005025</v>
      </c>
      <c r="I1508" t="s">
        <v>1990</v>
      </c>
      <c r="J1508" t="s">
        <v>1952</v>
      </c>
      <c r="K1508" t="s">
        <v>1953</v>
      </c>
      <c r="L1508" t="s">
        <v>1956</v>
      </c>
      <c r="M1508" s="114">
        <v>3.5576403199399899E-5</v>
      </c>
      <c r="N1508" s="114">
        <v>4.7587652261427097E-5</v>
      </c>
      <c r="O1508" s="114">
        <v>6.4951174135785496E-4</v>
      </c>
    </row>
    <row r="1509" spans="1:15" hidden="1" outlineLevel="2" x14ac:dyDescent="0.25">
      <c r="A1509">
        <v>2023</v>
      </c>
      <c r="B1509">
        <v>7</v>
      </c>
      <c r="C1509" t="s">
        <v>857</v>
      </c>
      <c r="D1509">
        <v>24005</v>
      </c>
      <c r="E1509" t="s">
        <v>516</v>
      </c>
      <c r="F1509" t="s">
        <v>851</v>
      </c>
      <c r="G1509" t="s">
        <v>1977</v>
      </c>
      <c r="H1509">
        <v>2265005030</v>
      </c>
      <c r="I1509" t="s">
        <v>1990</v>
      </c>
      <c r="J1509" t="s">
        <v>1952</v>
      </c>
      <c r="K1509" t="s">
        <v>1953</v>
      </c>
      <c r="L1509" t="s">
        <v>1957</v>
      </c>
      <c r="M1509" s="114">
        <v>1.06288271943811E-5</v>
      </c>
      <c r="N1509" s="114">
        <v>3.7204875411589502E-6</v>
      </c>
      <c r="O1509" s="114">
        <v>5.8514648117125002E-4</v>
      </c>
    </row>
    <row r="1510" spans="1:15" hidden="1" outlineLevel="2" x14ac:dyDescent="0.25">
      <c r="A1510">
        <v>2023</v>
      </c>
      <c r="B1510">
        <v>7</v>
      </c>
      <c r="C1510" t="s">
        <v>857</v>
      </c>
      <c r="D1510">
        <v>24005</v>
      </c>
      <c r="E1510" t="s">
        <v>516</v>
      </c>
      <c r="F1510" t="s">
        <v>851</v>
      </c>
      <c r="G1510" t="s">
        <v>1977</v>
      </c>
      <c r="H1510">
        <v>2265005035</v>
      </c>
      <c r="I1510" t="s">
        <v>1990</v>
      </c>
      <c r="J1510" t="s">
        <v>1952</v>
      </c>
      <c r="K1510" t="s">
        <v>1953</v>
      </c>
      <c r="L1510" t="s">
        <v>1958</v>
      </c>
      <c r="M1510" s="114">
        <v>1.3302560699912601E-4</v>
      </c>
      <c r="N1510" s="114">
        <v>7.5566498708212694E-5</v>
      </c>
      <c r="O1510" s="114">
        <v>4.6861544251441999E-3</v>
      </c>
    </row>
    <row r="1511" spans="1:15" hidden="1" outlineLevel="2" x14ac:dyDescent="0.25">
      <c r="A1511">
        <v>2023</v>
      </c>
      <c r="B1511">
        <v>7</v>
      </c>
      <c r="C1511" t="s">
        <v>857</v>
      </c>
      <c r="D1511">
        <v>24005</v>
      </c>
      <c r="E1511" t="s">
        <v>516</v>
      </c>
      <c r="F1511" t="s">
        <v>851</v>
      </c>
      <c r="G1511" t="s">
        <v>1977</v>
      </c>
      <c r="H1511">
        <v>2265005040</v>
      </c>
      <c r="I1511" t="s">
        <v>1990</v>
      </c>
      <c r="J1511" t="s">
        <v>1952</v>
      </c>
      <c r="K1511" t="s">
        <v>1953</v>
      </c>
      <c r="L1511" t="s">
        <v>1959</v>
      </c>
      <c r="M1511" s="114">
        <v>5.5713548874791697E-4</v>
      </c>
      <c r="N1511" s="114">
        <v>1.18905067211017E-4</v>
      </c>
      <c r="O1511" s="114">
        <v>1.8749660113826401E-2</v>
      </c>
    </row>
    <row r="1512" spans="1:15" hidden="1" outlineLevel="2" x14ac:dyDescent="0.25">
      <c r="A1512">
        <v>2023</v>
      </c>
      <c r="B1512">
        <v>7</v>
      </c>
      <c r="C1512" t="s">
        <v>857</v>
      </c>
      <c r="D1512">
        <v>24005</v>
      </c>
      <c r="E1512" t="s">
        <v>516</v>
      </c>
      <c r="F1512" t="s">
        <v>851</v>
      </c>
      <c r="G1512" t="s">
        <v>1977</v>
      </c>
      <c r="H1512">
        <v>2265005045</v>
      </c>
      <c r="I1512" t="s">
        <v>1990</v>
      </c>
      <c r="J1512" t="s">
        <v>1952</v>
      </c>
      <c r="K1512" t="s">
        <v>1953</v>
      </c>
      <c r="L1512" t="s">
        <v>1960</v>
      </c>
      <c r="M1512" s="114">
        <v>5.1064097203123999E-5</v>
      </c>
      <c r="N1512" s="114">
        <v>7.5364217082096702E-5</v>
      </c>
      <c r="O1512" s="114">
        <v>1.0286264587193699E-3</v>
      </c>
    </row>
    <row r="1513" spans="1:15" hidden="1" outlineLevel="2" x14ac:dyDescent="0.25">
      <c r="A1513">
        <v>2023</v>
      </c>
      <c r="B1513">
        <v>7</v>
      </c>
      <c r="C1513" t="s">
        <v>857</v>
      </c>
      <c r="D1513">
        <v>24005</v>
      </c>
      <c r="E1513" t="s">
        <v>516</v>
      </c>
      <c r="F1513" t="s">
        <v>851</v>
      </c>
      <c r="G1513" t="s">
        <v>1977</v>
      </c>
      <c r="H1513">
        <v>2265005055</v>
      </c>
      <c r="I1513" t="s">
        <v>1990</v>
      </c>
      <c r="J1513" t="s">
        <v>1952</v>
      </c>
      <c r="K1513" t="s">
        <v>1953</v>
      </c>
      <c r="L1513" t="s">
        <v>1961</v>
      </c>
      <c r="M1513" s="114">
        <v>7.0026826165303605E-5</v>
      </c>
      <c r="N1513" s="114">
        <v>8.7916965640033595E-5</v>
      </c>
      <c r="O1513" s="114">
        <v>2.1917718695476699E-3</v>
      </c>
    </row>
    <row r="1514" spans="1:15" hidden="1" outlineLevel="2" x14ac:dyDescent="0.25">
      <c r="A1514">
        <v>2023</v>
      </c>
      <c r="B1514">
        <v>7</v>
      </c>
      <c r="C1514" t="s">
        <v>857</v>
      </c>
      <c r="D1514">
        <v>24005</v>
      </c>
      <c r="E1514" t="s">
        <v>516</v>
      </c>
      <c r="F1514" t="s">
        <v>851</v>
      </c>
      <c r="G1514" t="s">
        <v>1977</v>
      </c>
      <c r="H1514">
        <v>2265005060</v>
      </c>
      <c r="I1514" t="s">
        <v>1990</v>
      </c>
      <c r="J1514" t="s">
        <v>1952</v>
      </c>
      <c r="K1514" t="s">
        <v>1953</v>
      </c>
      <c r="L1514" t="s">
        <v>1962</v>
      </c>
      <c r="M1514" s="114">
        <v>1.44891148418091E-5</v>
      </c>
      <c r="N1514" s="114">
        <v>2.7433157356426801E-5</v>
      </c>
      <c r="O1514" s="114">
        <v>4.4306248310022099E-4</v>
      </c>
    </row>
    <row r="1515" spans="1:15" hidden="1" outlineLevel="2" x14ac:dyDescent="0.25">
      <c r="A1515">
        <v>2023</v>
      </c>
      <c r="B1515">
        <v>7</v>
      </c>
      <c r="C1515" t="s">
        <v>857</v>
      </c>
      <c r="D1515">
        <v>24005</v>
      </c>
      <c r="E1515" t="s">
        <v>516</v>
      </c>
      <c r="F1515" t="s">
        <v>851</v>
      </c>
      <c r="G1515" t="s">
        <v>1977</v>
      </c>
      <c r="H1515">
        <v>2265006005</v>
      </c>
      <c r="I1515" t="s">
        <v>1990</v>
      </c>
      <c r="J1515" t="s">
        <v>1963</v>
      </c>
      <c r="K1515" t="s">
        <v>1964</v>
      </c>
      <c r="L1515" t="s">
        <v>1274</v>
      </c>
      <c r="M1515" s="114">
        <v>0.168818235164508</v>
      </c>
      <c r="N1515" s="114">
        <v>4.3615582399070298E-2</v>
      </c>
      <c r="O1515" s="114">
        <v>6.5528085231780997</v>
      </c>
    </row>
    <row r="1516" spans="1:15" hidden="1" outlineLevel="2" x14ac:dyDescent="0.25">
      <c r="A1516">
        <v>2023</v>
      </c>
      <c r="B1516">
        <v>7</v>
      </c>
      <c r="C1516" t="s">
        <v>857</v>
      </c>
      <c r="D1516">
        <v>24005</v>
      </c>
      <c r="E1516" t="s">
        <v>516</v>
      </c>
      <c r="F1516" t="s">
        <v>851</v>
      </c>
      <c r="G1516" t="s">
        <v>1977</v>
      </c>
      <c r="H1516">
        <v>2265006010</v>
      </c>
      <c r="I1516" t="s">
        <v>1990</v>
      </c>
      <c r="J1516" t="s">
        <v>1963</v>
      </c>
      <c r="K1516" t="s">
        <v>1964</v>
      </c>
      <c r="L1516" t="s">
        <v>1965</v>
      </c>
      <c r="M1516" s="114">
        <v>4.1117424263575203E-2</v>
      </c>
      <c r="N1516" s="114">
        <v>1.1700096074491699E-2</v>
      </c>
      <c r="O1516" s="114">
        <v>1.2978709638118699</v>
      </c>
    </row>
    <row r="1517" spans="1:15" hidden="1" outlineLevel="2" x14ac:dyDescent="0.25">
      <c r="A1517">
        <v>2023</v>
      </c>
      <c r="B1517">
        <v>7</v>
      </c>
      <c r="C1517" t="s">
        <v>857</v>
      </c>
      <c r="D1517">
        <v>24005</v>
      </c>
      <c r="E1517" t="s">
        <v>516</v>
      </c>
      <c r="F1517" t="s">
        <v>851</v>
      </c>
      <c r="G1517" t="s">
        <v>1977</v>
      </c>
      <c r="H1517">
        <v>2265006015</v>
      </c>
      <c r="I1517" t="s">
        <v>1990</v>
      </c>
      <c r="J1517" t="s">
        <v>1963</v>
      </c>
      <c r="K1517" t="s">
        <v>1964</v>
      </c>
      <c r="L1517" t="s">
        <v>1966</v>
      </c>
      <c r="M1517" s="114">
        <v>1.6931029678971799E-2</v>
      </c>
      <c r="N1517" s="114">
        <v>5.85261720698327E-3</v>
      </c>
      <c r="O1517" s="114">
        <v>0.61901032179593996</v>
      </c>
    </row>
    <row r="1518" spans="1:15" hidden="1" outlineLevel="2" x14ac:dyDescent="0.25">
      <c r="A1518">
        <v>2023</v>
      </c>
      <c r="B1518">
        <v>7</v>
      </c>
      <c r="C1518" t="s">
        <v>857</v>
      </c>
      <c r="D1518">
        <v>24005</v>
      </c>
      <c r="E1518" t="s">
        <v>516</v>
      </c>
      <c r="F1518" t="s">
        <v>851</v>
      </c>
      <c r="G1518" t="s">
        <v>1977</v>
      </c>
      <c r="H1518">
        <v>2265006025</v>
      </c>
      <c r="I1518" t="s">
        <v>1990</v>
      </c>
      <c r="J1518" t="s">
        <v>1963</v>
      </c>
      <c r="K1518" t="s">
        <v>1964</v>
      </c>
      <c r="L1518" t="s">
        <v>1967</v>
      </c>
      <c r="M1518" s="114">
        <v>3.8807420290140698E-2</v>
      </c>
      <c r="N1518" s="114">
        <v>1.2569858459755801E-2</v>
      </c>
      <c r="O1518" s="114">
        <v>1.70681184530258</v>
      </c>
    </row>
    <row r="1519" spans="1:15" hidden="1" outlineLevel="2" x14ac:dyDescent="0.25">
      <c r="A1519">
        <v>2023</v>
      </c>
      <c r="B1519">
        <v>7</v>
      </c>
      <c r="C1519" t="s">
        <v>857</v>
      </c>
      <c r="D1519">
        <v>24005</v>
      </c>
      <c r="E1519" t="s">
        <v>516</v>
      </c>
      <c r="F1519" t="s">
        <v>851</v>
      </c>
      <c r="G1519" t="s">
        <v>1977</v>
      </c>
      <c r="H1519">
        <v>2265006030</v>
      </c>
      <c r="I1519" t="s">
        <v>1990</v>
      </c>
      <c r="J1519" t="s">
        <v>1963</v>
      </c>
      <c r="K1519" t="s">
        <v>1964</v>
      </c>
      <c r="L1519" t="s">
        <v>1968</v>
      </c>
      <c r="M1519" s="114">
        <v>7.9300471479712101E-2</v>
      </c>
      <c r="N1519" s="114">
        <v>1.9693308044224998E-2</v>
      </c>
      <c r="O1519" s="114">
        <v>2.6317979097366302</v>
      </c>
    </row>
    <row r="1520" spans="1:15" hidden="1" outlineLevel="2" x14ac:dyDescent="0.25">
      <c r="A1520">
        <v>2023</v>
      </c>
      <c r="B1520">
        <v>7</v>
      </c>
      <c r="C1520" t="s">
        <v>857</v>
      </c>
      <c r="D1520">
        <v>24005</v>
      </c>
      <c r="E1520" t="s">
        <v>516</v>
      </c>
      <c r="F1520" t="s">
        <v>851</v>
      </c>
      <c r="G1520" t="s">
        <v>1977</v>
      </c>
      <c r="H1520">
        <v>2265006035</v>
      </c>
      <c r="I1520" t="s">
        <v>1990</v>
      </c>
      <c r="J1520" t="s">
        <v>1963</v>
      </c>
      <c r="K1520" t="s">
        <v>1964</v>
      </c>
      <c r="L1520" t="s">
        <v>1969</v>
      </c>
      <c r="M1520" s="114">
        <v>2.8277933901073001E-3</v>
      </c>
      <c r="N1520" s="114">
        <v>9.4006628205534103E-4</v>
      </c>
      <c r="O1520" s="114">
        <v>0.134511834010482</v>
      </c>
    </row>
    <row r="1521" spans="1:15" hidden="1" outlineLevel="2" x14ac:dyDescent="0.25">
      <c r="A1521">
        <v>2023</v>
      </c>
      <c r="B1521">
        <v>7</v>
      </c>
      <c r="C1521" t="s">
        <v>857</v>
      </c>
      <c r="D1521">
        <v>24005</v>
      </c>
      <c r="E1521" t="s">
        <v>516</v>
      </c>
      <c r="F1521" t="s">
        <v>851</v>
      </c>
      <c r="G1521" t="s">
        <v>1977</v>
      </c>
      <c r="H1521">
        <v>2265007010</v>
      </c>
      <c r="I1521" t="s">
        <v>1990</v>
      </c>
      <c r="J1521" t="s">
        <v>1970</v>
      </c>
      <c r="K1521" t="s">
        <v>697</v>
      </c>
      <c r="L1521" t="s">
        <v>1999</v>
      </c>
      <c r="M1521" s="114">
        <v>2.2201867470172899E-4</v>
      </c>
      <c r="N1521" s="114">
        <v>5.59903774046688E-5</v>
      </c>
      <c r="O1521" s="114">
        <v>8.0092413118109107E-3</v>
      </c>
    </row>
    <row r="1522" spans="1:15" hidden="1" outlineLevel="2" x14ac:dyDescent="0.25">
      <c r="A1522">
        <v>2023</v>
      </c>
      <c r="B1522">
        <v>7</v>
      </c>
      <c r="C1522" t="s">
        <v>857</v>
      </c>
      <c r="D1522">
        <v>24005</v>
      </c>
      <c r="E1522" t="s">
        <v>516</v>
      </c>
      <c r="F1522" t="s">
        <v>851</v>
      </c>
      <c r="G1522" t="s">
        <v>1977</v>
      </c>
      <c r="H1522">
        <v>2265007015</v>
      </c>
      <c r="I1522" t="s">
        <v>1990</v>
      </c>
      <c r="J1522" t="s">
        <v>1970</v>
      </c>
      <c r="K1522" t="s">
        <v>697</v>
      </c>
      <c r="L1522" t="s">
        <v>1971</v>
      </c>
      <c r="M1522" s="114">
        <v>2.1065739188585999E-6</v>
      </c>
      <c r="N1522" s="114">
        <v>6.2009178236621697E-7</v>
      </c>
      <c r="O1522" s="114">
        <v>6.9608908233931302E-5</v>
      </c>
    </row>
    <row r="1523" spans="1:15" hidden="1" outlineLevel="2" x14ac:dyDescent="0.25">
      <c r="A1523">
        <v>2023</v>
      </c>
      <c r="B1523">
        <v>7</v>
      </c>
      <c r="C1523" t="s">
        <v>857</v>
      </c>
      <c r="D1523">
        <v>24005</v>
      </c>
      <c r="E1523" t="s">
        <v>516</v>
      </c>
      <c r="F1523" t="s">
        <v>851</v>
      </c>
      <c r="G1523" t="s">
        <v>1977</v>
      </c>
      <c r="H1523">
        <v>2265010010</v>
      </c>
      <c r="I1523" t="s">
        <v>1990</v>
      </c>
      <c r="J1523" t="s">
        <v>1941</v>
      </c>
      <c r="K1523" t="s">
        <v>696</v>
      </c>
      <c r="L1523" t="s">
        <v>2009</v>
      </c>
      <c r="M1523" s="114">
        <v>2.0185634122071901E-4</v>
      </c>
      <c r="N1523" s="114">
        <v>7.3867833634722006E-5</v>
      </c>
      <c r="O1523" s="114">
        <v>1.08641213737428E-2</v>
      </c>
    </row>
    <row r="1524" spans="1:15" hidden="1" outlineLevel="2" x14ac:dyDescent="0.25">
      <c r="A1524">
        <v>2023</v>
      </c>
      <c r="B1524">
        <v>7</v>
      </c>
      <c r="C1524" t="s">
        <v>857</v>
      </c>
      <c r="D1524">
        <v>24005</v>
      </c>
      <c r="E1524" t="s">
        <v>516</v>
      </c>
      <c r="F1524" t="s">
        <v>851</v>
      </c>
      <c r="G1524" t="s">
        <v>1977</v>
      </c>
      <c r="H1524">
        <v>2282005010</v>
      </c>
      <c r="I1524" t="s">
        <v>698</v>
      </c>
      <c r="J1524" t="s">
        <v>1972</v>
      </c>
      <c r="K1524" t="s">
        <v>1972</v>
      </c>
      <c r="L1524" t="s">
        <v>1974</v>
      </c>
      <c r="M1524" s="114">
        <v>0.59729882176907301</v>
      </c>
      <c r="N1524" s="114">
        <v>0.188269533216953</v>
      </c>
      <c r="O1524" s="114">
        <v>3.1318610906601001</v>
      </c>
    </row>
    <row r="1525" spans="1:15" hidden="1" outlineLevel="2" x14ac:dyDescent="0.25">
      <c r="A1525">
        <v>2023</v>
      </c>
      <c r="B1525">
        <v>7</v>
      </c>
      <c r="C1525" t="s">
        <v>857</v>
      </c>
      <c r="D1525">
        <v>24005</v>
      </c>
      <c r="E1525" t="s">
        <v>516</v>
      </c>
      <c r="F1525" t="s">
        <v>851</v>
      </c>
      <c r="G1525" t="s">
        <v>1977</v>
      </c>
      <c r="H1525">
        <v>2282005015</v>
      </c>
      <c r="I1525" t="s">
        <v>698</v>
      </c>
      <c r="J1525" t="s">
        <v>1972</v>
      </c>
      <c r="K1525" t="s">
        <v>1972</v>
      </c>
      <c r="L1525" t="s">
        <v>2000</v>
      </c>
      <c r="M1525" s="114">
        <v>0.10825168955489101</v>
      </c>
      <c r="N1525" s="114">
        <v>8.9250348508358002E-2</v>
      </c>
      <c r="O1525" s="114">
        <v>1.6106803715228999</v>
      </c>
    </row>
    <row r="1526" spans="1:15" hidden="1" outlineLevel="2" x14ac:dyDescent="0.25">
      <c r="A1526">
        <v>2023</v>
      </c>
      <c r="B1526">
        <v>7</v>
      </c>
      <c r="C1526" t="s">
        <v>857</v>
      </c>
      <c r="D1526">
        <v>24005</v>
      </c>
      <c r="E1526" t="s">
        <v>516</v>
      </c>
      <c r="F1526" t="s">
        <v>851</v>
      </c>
      <c r="G1526" t="s">
        <v>1977</v>
      </c>
      <c r="H1526">
        <v>2282010005</v>
      </c>
      <c r="I1526" t="s">
        <v>698</v>
      </c>
      <c r="J1526" t="s">
        <v>1972</v>
      </c>
      <c r="K1526" t="s">
        <v>1972</v>
      </c>
      <c r="L1526" t="s">
        <v>1973</v>
      </c>
      <c r="M1526" s="114">
        <v>8.7868880862515694E-2</v>
      </c>
      <c r="N1526" s="114">
        <v>0.100784856826067</v>
      </c>
      <c r="O1526" s="114">
        <v>1.3501127660274499</v>
      </c>
    </row>
    <row r="1527" spans="1:15" hidden="1" outlineLevel="2" x14ac:dyDescent="0.25">
      <c r="A1527">
        <v>2023</v>
      </c>
      <c r="B1527">
        <v>7</v>
      </c>
      <c r="C1527" t="s">
        <v>857</v>
      </c>
      <c r="D1527">
        <v>24005</v>
      </c>
      <c r="E1527" t="s">
        <v>516</v>
      </c>
      <c r="F1527" t="s">
        <v>851</v>
      </c>
      <c r="G1527" t="s">
        <v>1977</v>
      </c>
      <c r="H1527">
        <v>2285004015</v>
      </c>
      <c r="I1527" t="s">
        <v>1975</v>
      </c>
      <c r="J1527" t="s">
        <v>1976</v>
      </c>
      <c r="K1527" t="s">
        <v>1976</v>
      </c>
      <c r="L1527" t="s">
        <v>1976</v>
      </c>
      <c r="M1527" s="114">
        <v>2.2149979365693201E-4</v>
      </c>
      <c r="N1527" s="114">
        <v>7.0356363721657504E-5</v>
      </c>
      <c r="O1527" s="114">
        <v>1.0188741027377501E-2</v>
      </c>
    </row>
    <row r="1528" spans="1:15" hidden="1" outlineLevel="2" x14ac:dyDescent="0.25">
      <c r="A1528">
        <v>2023</v>
      </c>
      <c r="B1528">
        <v>7</v>
      </c>
      <c r="C1528" t="s">
        <v>857</v>
      </c>
      <c r="D1528">
        <v>24005</v>
      </c>
      <c r="E1528" t="s">
        <v>516</v>
      </c>
      <c r="F1528" t="s">
        <v>851</v>
      </c>
      <c r="G1528" t="s">
        <v>2001</v>
      </c>
      <c r="H1528">
        <v>2267001060</v>
      </c>
      <c r="I1528" t="s">
        <v>2002</v>
      </c>
      <c r="J1528" t="s">
        <v>1917</v>
      </c>
      <c r="K1528" t="s">
        <v>2003</v>
      </c>
      <c r="L1528" t="s">
        <v>1918</v>
      </c>
      <c r="M1528" s="114">
        <v>5.0693013236013899E-5</v>
      </c>
      <c r="N1528" s="114">
        <v>2.35525374591816E-4</v>
      </c>
      <c r="O1528" s="114">
        <v>1.21744500938803E-3</v>
      </c>
    </row>
    <row r="1529" spans="1:15" hidden="1" outlineLevel="2" x14ac:dyDescent="0.25">
      <c r="A1529">
        <v>2023</v>
      </c>
      <c r="B1529">
        <v>7</v>
      </c>
      <c r="C1529" t="s">
        <v>857</v>
      </c>
      <c r="D1529">
        <v>24005</v>
      </c>
      <c r="E1529" t="s">
        <v>516</v>
      </c>
      <c r="F1529" t="s">
        <v>851</v>
      </c>
      <c r="G1529" t="s">
        <v>2001</v>
      </c>
      <c r="H1529">
        <v>2267002003</v>
      </c>
      <c r="I1529" t="s">
        <v>2002</v>
      </c>
      <c r="J1529" t="s">
        <v>1919</v>
      </c>
      <c r="K1529" t="s">
        <v>2003</v>
      </c>
      <c r="L1529" t="s">
        <v>1921</v>
      </c>
      <c r="M1529" s="114">
        <v>1.41247280538437E-5</v>
      </c>
      <c r="N1529" s="114">
        <v>9.8547166999196607E-5</v>
      </c>
      <c r="O1529" s="114">
        <v>5.6425598450005098E-4</v>
      </c>
    </row>
    <row r="1530" spans="1:15" hidden="1" outlineLevel="2" x14ac:dyDescent="0.25">
      <c r="A1530">
        <v>2023</v>
      </c>
      <c r="B1530">
        <v>7</v>
      </c>
      <c r="C1530" t="s">
        <v>857</v>
      </c>
      <c r="D1530">
        <v>24005</v>
      </c>
      <c r="E1530" t="s">
        <v>516</v>
      </c>
      <c r="F1530" t="s">
        <v>851</v>
      </c>
      <c r="G1530" t="s">
        <v>2001</v>
      </c>
      <c r="H1530">
        <v>2267002015</v>
      </c>
      <c r="I1530" t="s">
        <v>2002</v>
      </c>
      <c r="J1530" t="s">
        <v>1919</v>
      </c>
      <c r="K1530" t="s">
        <v>2003</v>
      </c>
      <c r="L1530" t="s">
        <v>1924</v>
      </c>
      <c r="M1530" s="114">
        <v>1.6640264902889599E-5</v>
      </c>
      <c r="N1530" s="114">
        <v>1.3994483742862899E-4</v>
      </c>
      <c r="O1530" s="114">
        <v>7.2251474193762999E-4</v>
      </c>
    </row>
    <row r="1531" spans="1:15" hidden="1" outlineLevel="2" x14ac:dyDescent="0.25">
      <c r="A1531">
        <v>2023</v>
      </c>
      <c r="B1531">
        <v>7</v>
      </c>
      <c r="C1531" t="s">
        <v>857</v>
      </c>
      <c r="D1531">
        <v>24005</v>
      </c>
      <c r="E1531" t="s">
        <v>516</v>
      </c>
      <c r="F1531" t="s">
        <v>851</v>
      </c>
      <c r="G1531" t="s">
        <v>2001</v>
      </c>
      <c r="H1531">
        <v>2267002021</v>
      </c>
      <c r="I1531" t="s">
        <v>2002</v>
      </c>
      <c r="J1531" t="s">
        <v>1919</v>
      </c>
      <c r="K1531" t="s">
        <v>2003</v>
      </c>
      <c r="L1531" t="s">
        <v>1926</v>
      </c>
      <c r="M1531" s="114">
        <v>1.4299748613666499E-5</v>
      </c>
      <c r="N1531" s="114">
        <v>6.9177306613710203E-5</v>
      </c>
      <c r="O1531" s="114">
        <v>3.7190687726251803E-4</v>
      </c>
    </row>
    <row r="1532" spans="1:15" hidden="1" outlineLevel="2" x14ac:dyDescent="0.25">
      <c r="A1532">
        <v>2023</v>
      </c>
      <c r="B1532">
        <v>7</v>
      </c>
      <c r="C1532" t="s">
        <v>857</v>
      </c>
      <c r="D1532">
        <v>24005</v>
      </c>
      <c r="E1532" t="s">
        <v>516</v>
      </c>
      <c r="F1532" t="s">
        <v>851</v>
      </c>
      <c r="G1532" t="s">
        <v>2001</v>
      </c>
      <c r="H1532">
        <v>2267002024</v>
      </c>
      <c r="I1532" t="s">
        <v>2002</v>
      </c>
      <c r="J1532" t="s">
        <v>1919</v>
      </c>
      <c r="K1532" t="s">
        <v>2003</v>
      </c>
      <c r="L1532" t="s">
        <v>1927</v>
      </c>
      <c r="M1532" s="114">
        <v>2.5372624712360899E-6</v>
      </c>
      <c r="N1532" s="114">
        <v>1.7457490457672999E-5</v>
      </c>
      <c r="O1532" s="114">
        <v>9.6465164460823898E-5</v>
      </c>
    </row>
    <row r="1533" spans="1:15" hidden="1" outlineLevel="2" x14ac:dyDescent="0.25">
      <c r="A1533">
        <v>2023</v>
      </c>
      <c r="B1533">
        <v>7</v>
      </c>
      <c r="C1533" t="s">
        <v>857</v>
      </c>
      <c r="D1533">
        <v>24005</v>
      </c>
      <c r="E1533" t="s">
        <v>516</v>
      </c>
      <c r="F1533" t="s">
        <v>851</v>
      </c>
      <c r="G1533" t="s">
        <v>2001</v>
      </c>
      <c r="H1533">
        <v>2267002030</v>
      </c>
      <c r="I1533" t="s">
        <v>2002</v>
      </c>
      <c r="J1533" t="s">
        <v>1919</v>
      </c>
      <c r="K1533" t="s">
        <v>2003</v>
      </c>
      <c r="L1533" t="s">
        <v>1929</v>
      </c>
      <c r="M1533" s="114">
        <v>4.2036550894408699E-5</v>
      </c>
      <c r="N1533" s="114">
        <v>2.9734616327914398E-4</v>
      </c>
      <c r="O1533" s="114">
        <v>1.7304171924479299E-3</v>
      </c>
    </row>
    <row r="1534" spans="1:15" hidden="1" outlineLevel="2" x14ac:dyDescent="0.25">
      <c r="A1534">
        <v>2023</v>
      </c>
      <c r="B1534">
        <v>7</v>
      </c>
      <c r="C1534" t="s">
        <v>857</v>
      </c>
      <c r="D1534">
        <v>24005</v>
      </c>
      <c r="E1534" t="s">
        <v>516</v>
      </c>
      <c r="F1534" t="s">
        <v>851</v>
      </c>
      <c r="G1534" t="s">
        <v>2001</v>
      </c>
      <c r="H1534">
        <v>2267002033</v>
      </c>
      <c r="I1534" t="s">
        <v>2002</v>
      </c>
      <c r="J1534" t="s">
        <v>1919</v>
      </c>
      <c r="K1534" t="s">
        <v>2003</v>
      </c>
      <c r="L1534" t="s">
        <v>1930</v>
      </c>
      <c r="M1534" s="114">
        <v>1.6662228881614299E-4</v>
      </c>
      <c r="N1534" s="114">
        <v>7.2641593578737197E-4</v>
      </c>
      <c r="O1534" s="114">
        <v>3.6570084630511701E-3</v>
      </c>
    </row>
    <row r="1535" spans="1:15" hidden="1" outlineLevel="2" x14ac:dyDescent="0.25">
      <c r="A1535">
        <v>2023</v>
      </c>
      <c r="B1535">
        <v>7</v>
      </c>
      <c r="C1535" t="s">
        <v>857</v>
      </c>
      <c r="D1535">
        <v>24005</v>
      </c>
      <c r="E1535" t="s">
        <v>516</v>
      </c>
      <c r="F1535" t="s">
        <v>851</v>
      </c>
      <c r="G1535" t="s">
        <v>2001</v>
      </c>
      <c r="H1535">
        <v>2267002039</v>
      </c>
      <c r="I1535" t="s">
        <v>2002</v>
      </c>
      <c r="J1535" t="s">
        <v>1919</v>
      </c>
      <c r="K1535" t="s">
        <v>2003</v>
      </c>
      <c r="L1535" t="s">
        <v>1932</v>
      </c>
      <c r="M1535" s="114">
        <v>2.9346171231736699E-5</v>
      </c>
      <c r="N1535" s="114">
        <v>2.41908895986853E-4</v>
      </c>
      <c r="O1535" s="114">
        <v>1.2613071594387299E-3</v>
      </c>
    </row>
    <row r="1536" spans="1:15" hidden="1" outlineLevel="2" x14ac:dyDescent="0.25">
      <c r="A1536">
        <v>2023</v>
      </c>
      <c r="B1536">
        <v>7</v>
      </c>
      <c r="C1536" t="s">
        <v>857</v>
      </c>
      <c r="D1536">
        <v>24005</v>
      </c>
      <c r="E1536" t="s">
        <v>516</v>
      </c>
      <c r="F1536" t="s">
        <v>851</v>
      </c>
      <c r="G1536" t="s">
        <v>2001</v>
      </c>
      <c r="H1536">
        <v>2267002045</v>
      </c>
      <c r="I1536" t="s">
        <v>2002</v>
      </c>
      <c r="J1536" t="s">
        <v>1919</v>
      </c>
      <c r="K1536" t="s">
        <v>2003</v>
      </c>
      <c r="L1536" t="s">
        <v>1282</v>
      </c>
      <c r="M1536" s="114">
        <v>4.5433905484060199E-5</v>
      </c>
      <c r="N1536" s="114">
        <v>2.2930763225304001E-4</v>
      </c>
      <c r="O1536" s="114">
        <v>1.27526780124754E-3</v>
      </c>
    </row>
    <row r="1537" spans="1:15" hidden="1" outlineLevel="2" x14ac:dyDescent="0.25">
      <c r="A1537">
        <v>2023</v>
      </c>
      <c r="B1537">
        <v>7</v>
      </c>
      <c r="C1537" t="s">
        <v>857</v>
      </c>
      <c r="D1537">
        <v>24005</v>
      </c>
      <c r="E1537" t="s">
        <v>516</v>
      </c>
      <c r="F1537" t="s">
        <v>851</v>
      </c>
      <c r="G1537" t="s">
        <v>2001</v>
      </c>
      <c r="H1537">
        <v>2267002054</v>
      </c>
      <c r="I1537" t="s">
        <v>2002</v>
      </c>
      <c r="J1537" t="s">
        <v>1919</v>
      </c>
      <c r="K1537" t="s">
        <v>2003</v>
      </c>
      <c r="L1537" t="s">
        <v>1935</v>
      </c>
      <c r="M1537" s="114">
        <v>6.6340353157556803E-6</v>
      </c>
      <c r="N1537" s="114">
        <v>3.43695851370285E-5</v>
      </c>
      <c r="O1537" s="114">
        <v>1.9262574642198201E-4</v>
      </c>
    </row>
    <row r="1538" spans="1:15" hidden="1" outlineLevel="2" x14ac:dyDescent="0.25">
      <c r="A1538">
        <v>2023</v>
      </c>
      <c r="B1538">
        <v>7</v>
      </c>
      <c r="C1538" t="s">
        <v>857</v>
      </c>
      <c r="D1538">
        <v>24005</v>
      </c>
      <c r="E1538" t="s">
        <v>516</v>
      </c>
      <c r="F1538" t="s">
        <v>851</v>
      </c>
      <c r="G1538" t="s">
        <v>2001</v>
      </c>
      <c r="H1538">
        <v>2267002057</v>
      </c>
      <c r="I1538" t="s">
        <v>2002</v>
      </c>
      <c r="J1538" t="s">
        <v>1919</v>
      </c>
      <c r="K1538" t="s">
        <v>2003</v>
      </c>
      <c r="L1538" t="s">
        <v>1936</v>
      </c>
      <c r="M1538" s="114">
        <v>3.08448630619296E-5</v>
      </c>
      <c r="N1538" s="114">
        <v>2.0554535149131E-4</v>
      </c>
      <c r="O1538" s="114">
        <v>1.2131343537475901E-3</v>
      </c>
    </row>
    <row r="1539" spans="1:15" hidden="1" outlineLevel="2" x14ac:dyDescent="0.25">
      <c r="A1539">
        <v>2023</v>
      </c>
      <c r="B1539">
        <v>7</v>
      </c>
      <c r="C1539" t="s">
        <v>857</v>
      </c>
      <c r="D1539">
        <v>24005</v>
      </c>
      <c r="E1539" t="s">
        <v>516</v>
      </c>
      <c r="F1539" t="s">
        <v>851</v>
      </c>
      <c r="G1539" t="s">
        <v>2001</v>
      </c>
      <c r="H1539">
        <v>2267002060</v>
      </c>
      <c r="I1539" t="s">
        <v>2002</v>
      </c>
      <c r="J1539" t="s">
        <v>1919</v>
      </c>
      <c r="K1539" t="s">
        <v>2003</v>
      </c>
      <c r="L1539" t="s">
        <v>1283</v>
      </c>
      <c r="M1539" s="114">
        <v>4.7077058297873002E-5</v>
      </c>
      <c r="N1539" s="114">
        <v>3.9892702625365901E-4</v>
      </c>
      <c r="O1539" s="114">
        <v>2.0519977842923301E-3</v>
      </c>
    </row>
    <row r="1540" spans="1:15" hidden="1" outlineLevel="2" x14ac:dyDescent="0.25">
      <c r="A1540">
        <v>2023</v>
      </c>
      <c r="B1540">
        <v>7</v>
      </c>
      <c r="C1540" t="s">
        <v>857</v>
      </c>
      <c r="D1540">
        <v>24005</v>
      </c>
      <c r="E1540" t="s">
        <v>516</v>
      </c>
      <c r="F1540" t="s">
        <v>851</v>
      </c>
      <c r="G1540" t="s">
        <v>2001</v>
      </c>
      <c r="H1540">
        <v>2267002066</v>
      </c>
      <c r="I1540" t="s">
        <v>2002</v>
      </c>
      <c r="J1540" t="s">
        <v>1919</v>
      </c>
      <c r="K1540" t="s">
        <v>2003</v>
      </c>
      <c r="L1540" t="s">
        <v>1278</v>
      </c>
      <c r="M1540" s="114">
        <v>5.03289152220532E-6</v>
      </c>
      <c r="N1540" s="114">
        <v>4.2306500290578697E-5</v>
      </c>
      <c r="O1540" s="114">
        <v>2.18473225686466E-4</v>
      </c>
    </row>
    <row r="1541" spans="1:15" hidden="1" outlineLevel="2" x14ac:dyDescent="0.25">
      <c r="A1541">
        <v>2023</v>
      </c>
      <c r="B1541">
        <v>7</v>
      </c>
      <c r="C1541" t="s">
        <v>857</v>
      </c>
      <c r="D1541">
        <v>24005</v>
      </c>
      <c r="E1541" t="s">
        <v>516</v>
      </c>
      <c r="F1541" t="s">
        <v>851</v>
      </c>
      <c r="G1541" t="s">
        <v>2001</v>
      </c>
      <c r="H1541">
        <v>2267002072</v>
      </c>
      <c r="I1541" t="s">
        <v>2002</v>
      </c>
      <c r="J1541" t="s">
        <v>1919</v>
      </c>
      <c r="K1541" t="s">
        <v>2003</v>
      </c>
      <c r="L1541" t="s">
        <v>1279</v>
      </c>
      <c r="M1541" s="114">
        <v>1.62120074492123E-4</v>
      </c>
      <c r="N1541" s="114">
        <v>8.25371593236923E-4</v>
      </c>
      <c r="O1541" s="114">
        <v>4.5240379986353201E-3</v>
      </c>
    </row>
    <row r="1542" spans="1:15" hidden="1" outlineLevel="2" x14ac:dyDescent="0.25">
      <c r="A1542">
        <v>2023</v>
      </c>
      <c r="B1542">
        <v>7</v>
      </c>
      <c r="C1542" t="s">
        <v>857</v>
      </c>
      <c r="D1542">
        <v>24005</v>
      </c>
      <c r="E1542" t="s">
        <v>516</v>
      </c>
      <c r="F1542" t="s">
        <v>851</v>
      </c>
      <c r="G1542" t="s">
        <v>2001</v>
      </c>
      <c r="H1542">
        <v>2267002081</v>
      </c>
      <c r="I1542" t="s">
        <v>2002</v>
      </c>
      <c r="J1542" t="s">
        <v>1919</v>
      </c>
      <c r="K1542" t="s">
        <v>2003</v>
      </c>
      <c r="L1542" t="s">
        <v>1940</v>
      </c>
      <c r="M1542" s="114">
        <v>8.8830218373914195E-5</v>
      </c>
      <c r="N1542" s="114">
        <v>4.2727662366814901E-4</v>
      </c>
      <c r="O1542" s="114">
        <v>2.36549502005801E-3</v>
      </c>
    </row>
    <row r="1543" spans="1:15" hidden="1" outlineLevel="2" x14ac:dyDescent="0.25">
      <c r="A1543">
        <v>2023</v>
      </c>
      <c r="B1543">
        <v>7</v>
      </c>
      <c r="C1543" t="s">
        <v>857</v>
      </c>
      <c r="D1543">
        <v>24005</v>
      </c>
      <c r="E1543" t="s">
        <v>516</v>
      </c>
      <c r="F1543" t="s">
        <v>851</v>
      </c>
      <c r="G1543" t="s">
        <v>2001</v>
      </c>
      <c r="H1543">
        <v>2267003010</v>
      </c>
      <c r="I1543" t="s">
        <v>2002</v>
      </c>
      <c r="J1543" t="s">
        <v>1941</v>
      </c>
      <c r="K1543" t="s">
        <v>2003</v>
      </c>
      <c r="L1543" t="s">
        <v>1277</v>
      </c>
      <c r="M1543" s="114">
        <v>5.2077991495025301E-4</v>
      </c>
      <c r="N1543" s="114">
        <v>2.9135122313164201E-3</v>
      </c>
      <c r="O1543" s="114">
        <v>1.6802208730951E-2</v>
      </c>
    </row>
    <row r="1544" spans="1:15" hidden="1" outlineLevel="2" x14ac:dyDescent="0.25">
      <c r="A1544">
        <v>2023</v>
      </c>
      <c r="B1544">
        <v>7</v>
      </c>
      <c r="C1544" t="s">
        <v>857</v>
      </c>
      <c r="D1544">
        <v>24005</v>
      </c>
      <c r="E1544" t="s">
        <v>516</v>
      </c>
      <c r="F1544" t="s">
        <v>851</v>
      </c>
      <c r="G1544" t="s">
        <v>2001</v>
      </c>
      <c r="H1544">
        <v>2267003020</v>
      </c>
      <c r="I1544" t="s">
        <v>2002</v>
      </c>
      <c r="J1544" t="s">
        <v>1941</v>
      </c>
      <c r="K1544" t="s">
        <v>2003</v>
      </c>
      <c r="L1544" t="s">
        <v>1275</v>
      </c>
      <c r="M1544" s="114">
        <v>1.7740780720487199E-2</v>
      </c>
      <c r="N1544" s="114">
        <v>0.15146352536976301</v>
      </c>
      <c r="O1544" s="114">
        <v>0.77626340091228496</v>
      </c>
    </row>
    <row r="1545" spans="1:15" hidden="1" outlineLevel="2" x14ac:dyDescent="0.25">
      <c r="A1545">
        <v>2023</v>
      </c>
      <c r="B1545">
        <v>7</v>
      </c>
      <c r="C1545" t="s">
        <v>857</v>
      </c>
      <c r="D1545">
        <v>24005</v>
      </c>
      <c r="E1545" t="s">
        <v>516</v>
      </c>
      <c r="F1545" t="s">
        <v>851</v>
      </c>
      <c r="G1545" t="s">
        <v>2001</v>
      </c>
      <c r="H1545">
        <v>2267003030</v>
      </c>
      <c r="I1545" t="s">
        <v>2002</v>
      </c>
      <c r="J1545" t="s">
        <v>1941</v>
      </c>
      <c r="K1545" t="s">
        <v>2003</v>
      </c>
      <c r="L1545" t="s">
        <v>1273</v>
      </c>
      <c r="M1545" s="114">
        <v>1.3515182945411701E-4</v>
      </c>
      <c r="N1545" s="114">
        <v>1.13712536403909E-3</v>
      </c>
      <c r="O1545" s="114">
        <v>5.8695565676316602E-3</v>
      </c>
    </row>
    <row r="1546" spans="1:15" hidden="1" outlineLevel="2" x14ac:dyDescent="0.25">
      <c r="A1546">
        <v>2023</v>
      </c>
      <c r="B1546">
        <v>7</v>
      </c>
      <c r="C1546" t="s">
        <v>857</v>
      </c>
      <c r="D1546">
        <v>24005</v>
      </c>
      <c r="E1546" t="s">
        <v>516</v>
      </c>
      <c r="F1546" t="s">
        <v>851</v>
      </c>
      <c r="G1546" t="s">
        <v>2001</v>
      </c>
      <c r="H1546">
        <v>2267003040</v>
      </c>
      <c r="I1546" t="s">
        <v>2002</v>
      </c>
      <c r="J1546" t="s">
        <v>1941</v>
      </c>
      <c r="K1546" t="s">
        <v>2003</v>
      </c>
      <c r="L1546" t="s">
        <v>1276</v>
      </c>
      <c r="M1546" s="114">
        <v>4.1984913877968197E-5</v>
      </c>
      <c r="N1546" s="114">
        <v>3.57045762939379E-4</v>
      </c>
      <c r="O1546" s="114">
        <v>1.83338581700809E-3</v>
      </c>
    </row>
    <row r="1547" spans="1:15" hidden="1" outlineLevel="2" x14ac:dyDescent="0.25">
      <c r="A1547">
        <v>2023</v>
      </c>
      <c r="B1547">
        <v>7</v>
      </c>
      <c r="C1547" t="s">
        <v>857</v>
      </c>
      <c r="D1547">
        <v>24005</v>
      </c>
      <c r="E1547" t="s">
        <v>516</v>
      </c>
      <c r="F1547" t="s">
        <v>851</v>
      </c>
      <c r="G1547" t="s">
        <v>2001</v>
      </c>
      <c r="H1547">
        <v>2267003050</v>
      </c>
      <c r="I1547" t="s">
        <v>2002</v>
      </c>
      <c r="J1547" t="s">
        <v>1941</v>
      </c>
      <c r="K1547" t="s">
        <v>2003</v>
      </c>
      <c r="L1547" t="s">
        <v>1280</v>
      </c>
      <c r="M1547" s="114">
        <v>2.0094820882832199E-5</v>
      </c>
      <c r="N1547" s="114">
        <v>1.2551037616503899E-4</v>
      </c>
      <c r="O1547" s="114">
        <v>6.9777789758518295E-4</v>
      </c>
    </row>
    <row r="1548" spans="1:15" hidden="1" outlineLevel="2" x14ac:dyDescent="0.25">
      <c r="A1548">
        <v>2023</v>
      </c>
      <c r="B1548">
        <v>7</v>
      </c>
      <c r="C1548" t="s">
        <v>857</v>
      </c>
      <c r="D1548">
        <v>24005</v>
      </c>
      <c r="E1548" t="s">
        <v>516</v>
      </c>
      <c r="F1548" t="s">
        <v>851</v>
      </c>
      <c r="G1548" t="s">
        <v>2001</v>
      </c>
      <c r="H1548">
        <v>2267003070</v>
      </c>
      <c r="I1548" t="s">
        <v>2002</v>
      </c>
      <c r="J1548" t="s">
        <v>1941</v>
      </c>
      <c r="K1548" t="s">
        <v>2003</v>
      </c>
      <c r="L1548" t="s">
        <v>1272</v>
      </c>
      <c r="M1548" s="114">
        <v>8.41609871713445E-5</v>
      </c>
      <c r="N1548" s="114">
        <v>7.0604069333057905E-4</v>
      </c>
      <c r="O1548" s="114">
        <v>3.6496197571977999E-3</v>
      </c>
    </row>
    <row r="1549" spans="1:15" hidden="1" outlineLevel="2" x14ac:dyDescent="0.25">
      <c r="A1549">
        <v>2023</v>
      </c>
      <c r="B1549">
        <v>7</v>
      </c>
      <c r="C1549" t="s">
        <v>857</v>
      </c>
      <c r="D1549">
        <v>24005</v>
      </c>
      <c r="E1549" t="s">
        <v>516</v>
      </c>
      <c r="F1549" t="s">
        <v>851</v>
      </c>
      <c r="G1549" t="s">
        <v>2001</v>
      </c>
      <c r="H1549">
        <v>2267004066</v>
      </c>
      <c r="I1549" t="s">
        <v>2002</v>
      </c>
      <c r="J1549" t="s">
        <v>1943</v>
      </c>
      <c r="K1549" t="s">
        <v>2003</v>
      </c>
      <c r="L1549" t="s">
        <v>1949</v>
      </c>
      <c r="M1549" s="114">
        <v>4.0495962457498498E-4</v>
      </c>
      <c r="N1549" s="114">
        <v>3.4307294408790802E-3</v>
      </c>
      <c r="O1549" s="114">
        <v>1.7649126704782199E-2</v>
      </c>
    </row>
    <row r="1550" spans="1:15" hidden="1" outlineLevel="2" x14ac:dyDescent="0.25">
      <c r="A1550">
        <v>2023</v>
      </c>
      <c r="B1550">
        <v>7</v>
      </c>
      <c r="C1550" t="s">
        <v>857</v>
      </c>
      <c r="D1550">
        <v>24005</v>
      </c>
      <c r="E1550" t="s">
        <v>516</v>
      </c>
      <c r="F1550" t="s">
        <v>851</v>
      </c>
      <c r="G1550" t="s">
        <v>2001</v>
      </c>
      <c r="H1550">
        <v>2267005055</v>
      </c>
      <c r="I1550" t="s">
        <v>2002</v>
      </c>
      <c r="J1550" t="s">
        <v>1952</v>
      </c>
      <c r="K1550" t="s">
        <v>2003</v>
      </c>
      <c r="L1550" t="s">
        <v>1961</v>
      </c>
      <c r="M1550" s="114">
        <v>1.94491982519196E-7</v>
      </c>
      <c r="N1550" s="114">
        <v>8.8301058553952295E-7</v>
      </c>
      <c r="O1550" s="114">
        <v>3.9805200913178902E-6</v>
      </c>
    </row>
    <row r="1551" spans="1:15" hidden="1" outlineLevel="2" x14ac:dyDescent="0.25">
      <c r="A1551">
        <v>2023</v>
      </c>
      <c r="B1551">
        <v>7</v>
      </c>
      <c r="C1551" t="s">
        <v>857</v>
      </c>
      <c r="D1551">
        <v>24005</v>
      </c>
      <c r="E1551" t="s">
        <v>516</v>
      </c>
      <c r="F1551" t="s">
        <v>851</v>
      </c>
      <c r="G1551" t="s">
        <v>2001</v>
      </c>
      <c r="H1551">
        <v>2267005060</v>
      </c>
      <c r="I1551" t="s">
        <v>2002</v>
      </c>
      <c r="J1551" t="s">
        <v>1952</v>
      </c>
      <c r="K1551" t="s">
        <v>2003</v>
      </c>
      <c r="L1551" t="s">
        <v>1962</v>
      </c>
      <c r="M1551" s="114">
        <v>4.2799029209561501E-8</v>
      </c>
      <c r="N1551" s="114">
        <v>3.6001734571300398E-7</v>
      </c>
      <c r="O1551" s="114">
        <v>1.85852042022816E-6</v>
      </c>
    </row>
    <row r="1552" spans="1:15" hidden="1" outlineLevel="2" x14ac:dyDescent="0.25">
      <c r="A1552">
        <v>2023</v>
      </c>
      <c r="B1552">
        <v>7</v>
      </c>
      <c r="C1552" t="s">
        <v>857</v>
      </c>
      <c r="D1552">
        <v>24005</v>
      </c>
      <c r="E1552" t="s">
        <v>516</v>
      </c>
      <c r="F1552" t="s">
        <v>851</v>
      </c>
      <c r="G1552" t="s">
        <v>2001</v>
      </c>
      <c r="H1552">
        <v>2267006005</v>
      </c>
      <c r="I1552" t="s">
        <v>2002</v>
      </c>
      <c r="J1552" t="s">
        <v>1963</v>
      </c>
      <c r="K1552" t="s">
        <v>2003</v>
      </c>
      <c r="L1552" t="s">
        <v>1274</v>
      </c>
      <c r="M1552" s="114">
        <v>2.4190546246245499E-3</v>
      </c>
      <c r="N1552" s="114">
        <v>1.47799854166806E-2</v>
      </c>
      <c r="O1552" s="114">
        <v>6.00484050810337E-2</v>
      </c>
    </row>
    <row r="1553" spans="1:15" hidden="1" outlineLevel="2" x14ac:dyDescent="0.25">
      <c r="A1553">
        <v>2023</v>
      </c>
      <c r="B1553">
        <v>7</v>
      </c>
      <c r="C1553" t="s">
        <v>857</v>
      </c>
      <c r="D1553">
        <v>24005</v>
      </c>
      <c r="E1553" t="s">
        <v>516</v>
      </c>
      <c r="F1553" t="s">
        <v>851</v>
      </c>
      <c r="G1553" t="s">
        <v>2001</v>
      </c>
      <c r="H1553">
        <v>2267006010</v>
      </c>
      <c r="I1553" t="s">
        <v>2002</v>
      </c>
      <c r="J1553" t="s">
        <v>1963</v>
      </c>
      <c r="K1553" t="s">
        <v>2003</v>
      </c>
      <c r="L1553" t="s">
        <v>1965</v>
      </c>
      <c r="M1553" s="114">
        <v>2.3760197063893399E-4</v>
      </c>
      <c r="N1553" s="114">
        <v>1.63997331401333E-3</v>
      </c>
      <c r="O1553" s="114">
        <v>8.0592609010636806E-3</v>
      </c>
    </row>
    <row r="1554" spans="1:15" hidden="1" outlineLevel="2" x14ac:dyDescent="0.25">
      <c r="A1554">
        <v>2023</v>
      </c>
      <c r="B1554">
        <v>7</v>
      </c>
      <c r="C1554" t="s">
        <v>857</v>
      </c>
      <c r="D1554">
        <v>24005</v>
      </c>
      <c r="E1554" t="s">
        <v>516</v>
      </c>
      <c r="F1554" t="s">
        <v>851</v>
      </c>
      <c r="G1554" t="s">
        <v>2001</v>
      </c>
      <c r="H1554">
        <v>2267006015</v>
      </c>
      <c r="I1554" t="s">
        <v>2002</v>
      </c>
      <c r="J1554" t="s">
        <v>1963</v>
      </c>
      <c r="K1554" t="s">
        <v>2003</v>
      </c>
      <c r="L1554" t="s">
        <v>1966</v>
      </c>
      <c r="M1554" s="114">
        <v>1.37441943053318E-4</v>
      </c>
      <c r="N1554" s="114">
        <v>1.1461744288681101E-3</v>
      </c>
      <c r="O1554" s="114">
        <v>6.1858590925112401E-3</v>
      </c>
    </row>
    <row r="1555" spans="1:15" hidden="1" outlineLevel="2" x14ac:dyDescent="0.25">
      <c r="A1555">
        <v>2023</v>
      </c>
      <c r="B1555">
        <v>7</v>
      </c>
      <c r="C1555" t="s">
        <v>857</v>
      </c>
      <c r="D1555">
        <v>24005</v>
      </c>
      <c r="E1555" t="s">
        <v>516</v>
      </c>
      <c r="F1555" t="s">
        <v>851</v>
      </c>
      <c r="G1555" t="s">
        <v>2001</v>
      </c>
      <c r="H1555">
        <v>2267006025</v>
      </c>
      <c r="I1555" t="s">
        <v>2002</v>
      </c>
      <c r="J1555" t="s">
        <v>1963</v>
      </c>
      <c r="K1555" t="s">
        <v>2003</v>
      </c>
      <c r="L1555" t="s">
        <v>1967</v>
      </c>
      <c r="M1555" s="114">
        <v>1.8501483373256601E-4</v>
      </c>
      <c r="N1555" s="114">
        <v>1.4375677274074399E-3</v>
      </c>
      <c r="O1555" s="114">
        <v>8.0369289498776197E-3</v>
      </c>
    </row>
    <row r="1556" spans="1:15" hidden="1" outlineLevel="2" x14ac:dyDescent="0.25">
      <c r="A1556">
        <v>2023</v>
      </c>
      <c r="B1556">
        <v>7</v>
      </c>
      <c r="C1556" t="s">
        <v>857</v>
      </c>
      <c r="D1556">
        <v>24005</v>
      </c>
      <c r="E1556" t="s">
        <v>516</v>
      </c>
      <c r="F1556" t="s">
        <v>851</v>
      </c>
      <c r="G1556" t="s">
        <v>2001</v>
      </c>
      <c r="H1556">
        <v>2267006030</v>
      </c>
      <c r="I1556" t="s">
        <v>2002</v>
      </c>
      <c r="J1556" t="s">
        <v>1963</v>
      </c>
      <c r="K1556" t="s">
        <v>2003</v>
      </c>
      <c r="L1556" t="s">
        <v>1968</v>
      </c>
      <c r="M1556" s="114">
        <v>6.5360087546650902E-6</v>
      </c>
      <c r="N1556" s="114">
        <v>3.5502854188962401E-5</v>
      </c>
      <c r="O1556" s="114">
        <v>1.9612067626439999E-4</v>
      </c>
    </row>
    <row r="1557" spans="1:15" hidden="1" outlineLevel="2" x14ac:dyDescent="0.25">
      <c r="A1557">
        <v>2023</v>
      </c>
      <c r="B1557">
        <v>7</v>
      </c>
      <c r="C1557" t="s">
        <v>857</v>
      </c>
      <c r="D1557">
        <v>24005</v>
      </c>
      <c r="E1557" t="s">
        <v>516</v>
      </c>
      <c r="F1557" t="s">
        <v>851</v>
      </c>
      <c r="G1557" t="s">
        <v>2001</v>
      </c>
      <c r="H1557">
        <v>2267006035</v>
      </c>
      <c r="I1557" t="s">
        <v>2002</v>
      </c>
      <c r="J1557" t="s">
        <v>1963</v>
      </c>
      <c r="K1557" t="s">
        <v>2003</v>
      </c>
      <c r="L1557" t="s">
        <v>1969</v>
      </c>
      <c r="M1557" s="114">
        <v>2.1770591791536701E-6</v>
      </c>
      <c r="N1557" s="114">
        <v>1.7917849845616699E-5</v>
      </c>
      <c r="O1557" s="114">
        <v>9.4487879323423799E-5</v>
      </c>
    </row>
    <row r="1558" spans="1:15" hidden="1" outlineLevel="2" x14ac:dyDescent="0.25">
      <c r="A1558">
        <v>2023</v>
      </c>
      <c r="B1558">
        <v>7</v>
      </c>
      <c r="C1558" t="s">
        <v>857</v>
      </c>
      <c r="D1558">
        <v>24005</v>
      </c>
      <c r="E1558" t="s">
        <v>516</v>
      </c>
      <c r="F1558" t="s">
        <v>851</v>
      </c>
      <c r="G1558" t="s">
        <v>2001</v>
      </c>
      <c r="H1558">
        <v>2268002081</v>
      </c>
      <c r="I1558" t="s">
        <v>2004</v>
      </c>
      <c r="J1558" t="s">
        <v>1919</v>
      </c>
      <c r="K1558" t="s">
        <v>2005</v>
      </c>
      <c r="L1558" t="s">
        <v>1940</v>
      </c>
      <c r="M1558" s="114">
        <v>1.3557677107201001E-5</v>
      </c>
      <c r="N1558" s="114">
        <v>1.8355922520640898E-5</v>
      </c>
      <c r="O1558" s="114">
        <v>1.0057370127469799E-4</v>
      </c>
    </row>
    <row r="1559" spans="1:15" hidden="1" outlineLevel="2" x14ac:dyDescent="0.25">
      <c r="A1559">
        <v>2023</v>
      </c>
      <c r="B1559">
        <v>7</v>
      </c>
      <c r="C1559" t="s">
        <v>857</v>
      </c>
      <c r="D1559">
        <v>24005</v>
      </c>
      <c r="E1559" t="s">
        <v>516</v>
      </c>
      <c r="F1559" t="s">
        <v>851</v>
      </c>
      <c r="G1559" t="s">
        <v>2001</v>
      </c>
      <c r="H1559">
        <v>2268003020</v>
      </c>
      <c r="I1559" t="s">
        <v>2004</v>
      </c>
      <c r="J1559" t="s">
        <v>1941</v>
      </c>
      <c r="K1559" t="s">
        <v>2005</v>
      </c>
      <c r="L1559" t="s">
        <v>1275</v>
      </c>
      <c r="M1559" s="114">
        <v>5.2458865102380497E-3</v>
      </c>
      <c r="N1559" s="114">
        <v>1.23260226100683E-2</v>
      </c>
      <c r="O1559" s="114">
        <v>6.03327034041286E-2</v>
      </c>
    </row>
    <row r="1560" spans="1:15" hidden="1" outlineLevel="2" x14ac:dyDescent="0.25">
      <c r="A1560">
        <v>2023</v>
      </c>
      <c r="B1560">
        <v>7</v>
      </c>
      <c r="C1560" t="s">
        <v>857</v>
      </c>
      <c r="D1560">
        <v>24005</v>
      </c>
      <c r="E1560" t="s">
        <v>516</v>
      </c>
      <c r="F1560" t="s">
        <v>851</v>
      </c>
      <c r="G1560" t="s">
        <v>2001</v>
      </c>
      <c r="H1560">
        <v>2268003030</v>
      </c>
      <c r="I1560" t="s">
        <v>2004</v>
      </c>
      <c r="J1560" t="s">
        <v>1941</v>
      </c>
      <c r="K1560" t="s">
        <v>2005</v>
      </c>
      <c r="L1560" t="s">
        <v>1273</v>
      </c>
      <c r="M1560" s="114">
        <v>4.4511340888675502E-6</v>
      </c>
      <c r="N1560" s="114">
        <v>1.04470107089583E-5</v>
      </c>
      <c r="O1560" s="114">
        <v>5.1163076932425597E-5</v>
      </c>
    </row>
    <row r="1561" spans="1:15" hidden="1" outlineLevel="2" x14ac:dyDescent="0.25">
      <c r="A1561">
        <v>2023</v>
      </c>
      <c r="B1561">
        <v>7</v>
      </c>
      <c r="C1561" t="s">
        <v>857</v>
      </c>
      <c r="D1561">
        <v>24005</v>
      </c>
      <c r="E1561" t="s">
        <v>516</v>
      </c>
      <c r="F1561" t="s">
        <v>851</v>
      </c>
      <c r="G1561" t="s">
        <v>2001</v>
      </c>
      <c r="H1561">
        <v>2268003040</v>
      </c>
      <c r="I1561" t="s">
        <v>2004</v>
      </c>
      <c r="J1561" t="s">
        <v>1941</v>
      </c>
      <c r="K1561" t="s">
        <v>2005</v>
      </c>
      <c r="L1561" t="s">
        <v>1276</v>
      </c>
      <c r="M1561" s="114">
        <v>2.42249981852183E-6</v>
      </c>
      <c r="N1561" s="114">
        <v>5.6900090612543897E-6</v>
      </c>
      <c r="O1561" s="114">
        <v>2.7855961889144998E-5</v>
      </c>
    </row>
    <row r="1562" spans="1:15" hidden="1" outlineLevel="2" x14ac:dyDescent="0.25">
      <c r="A1562">
        <v>2023</v>
      </c>
      <c r="B1562">
        <v>7</v>
      </c>
      <c r="C1562" t="s">
        <v>857</v>
      </c>
      <c r="D1562">
        <v>24005</v>
      </c>
      <c r="E1562" t="s">
        <v>516</v>
      </c>
      <c r="F1562" t="s">
        <v>851</v>
      </c>
      <c r="G1562" t="s">
        <v>2001</v>
      </c>
      <c r="H1562">
        <v>2268003060</v>
      </c>
      <c r="I1562" t="s">
        <v>2004</v>
      </c>
      <c r="J1562" t="s">
        <v>1941</v>
      </c>
      <c r="K1562" t="s">
        <v>2005</v>
      </c>
      <c r="L1562" t="s">
        <v>1942</v>
      </c>
      <c r="M1562" s="114">
        <v>1.62937937258079E-5</v>
      </c>
      <c r="N1562" s="114">
        <v>3.7060054637549897E-5</v>
      </c>
      <c r="O1562" s="114">
        <v>1.8671462021302399E-4</v>
      </c>
    </row>
    <row r="1563" spans="1:15" hidden="1" outlineLevel="2" x14ac:dyDescent="0.25">
      <c r="A1563">
        <v>2023</v>
      </c>
      <c r="B1563">
        <v>7</v>
      </c>
      <c r="C1563" t="s">
        <v>857</v>
      </c>
      <c r="D1563">
        <v>24005</v>
      </c>
      <c r="E1563" t="s">
        <v>516</v>
      </c>
      <c r="F1563" t="s">
        <v>851</v>
      </c>
      <c r="G1563" t="s">
        <v>2001</v>
      </c>
      <c r="H1563">
        <v>2268003070</v>
      </c>
      <c r="I1563" t="s">
        <v>2004</v>
      </c>
      <c r="J1563" t="s">
        <v>1941</v>
      </c>
      <c r="K1563" t="s">
        <v>2005</v>
      </c>
      <c r="L1563" t="s">
        <v>1272</v>
      </c>
      <c r="M1563" s="114">
        <v>3.0352159683388901E-5</v>
      </c>
      <c r="N1563" s="114">
        <v>7.0089819018903695E-5</v>
      </c>
      <c r="O1563" s="114">
        <v>3.4598982892930502E-4</v>
      </c>
    </row>
    <row r="1564" spans="1:15" hidden="1" outlineLevel="2" x14ac:dyDescent="0.25">
      <c r="A1564">
        <v>2023</v>
      </c>
      <c r="B1564">
        <v>7</v>
      </c>
      <c r="C1564" t="s">
        <v>857</v>
      </c>
      <c r="D1564">
        <v>24005</v>
      </c>
      <c r="E1564" t="s">
        <v>516</v>
      </c>
      <c r="F1564" t="s">
        <v>851</v>
      </c>
      <c r="G1564" t="s">
        <v>2001</v>
      </c>
      <c r="H1564">
        <v>2268005055</v>
      </c>
      <c r="I1564" t="s">
        <v>2004</v>
      </c>
      <c r="J1564" t="s">
        <v>1952</v>
      </c>
      <c r="K1564" t="s">
        <v>2005</v>
      </c>
      <c r="L1564" t="s">
        <v>1961</v>
      </c>
      <c r="M1564" s="114">
        <v>1.66916063903955E-6</v>
      </c>
      <c r="N1564" s="114">
        <v>2.1317647451724E-6</v>
      </c>
      <c r="O1564" s="114">
        <v>9.5635830348328505E-6</v>
      </c>
    </row>
    <row r="1565" spans="1:15" hidden="1" outlineLevel="2" x14ac:dyDescent="0.25">
      <c r="A1565">
        <v>2023</v>
      </c>
      <c r="B1565">
        <v>7</v>
      </c>
      <c r="C1565" t="s">
        <v>857</v>
      </c>
      <c r="D1565">
        <v>24005</v>
      </c>
      <c r="E1565" t="s">
        <v>516</v>
      </c>
      <c r="F1565" t="s">
        <v>851</v>
      </c>
      <c r="G1565" t="s">
        <v>2001</v>
      </c>
      <c r="H1565">
        <v>2268005060</v>
      </c>
      <c r="I1565" t="s">
        <v>2004</v>
      </c>
      <c r="J1565" t="s">
        <v>1952</v>
      </c>
      <c r="K1565" t="s">
        <v>2005</v>
      </c>
      <c r="L1565" t="s">
        <v>1962</v>
      </c>
      <c r="M1565" s="114">
        <v>1.9123167703583001E-5</v>
      </c>
      <c r="N1565" s="114">
        <v>4.42509535787394E-5</v>
      </c>
      <c r="O1565" s="114">
        <v>2.1821850532432999E-4</v>
      </c>
    </row>
    <row r="1566" spans="1:15" hidden="1" outlineLevel="2" x14ac:dyDescent="0.25">
      <c r="A1566">
        <v>2023</v>
      </c>
      <c r="B1566">
        <v>7</v>
      </c>
      <c r="C1566" t="s">
        <v>857</v>
      </c>
      <c r="D1566">
        <v>24005</v>
      </c>
      <c r="E1566" t="s">
        <v>516</v>
      </c>
      <c r="F1566" t="s">
        <v>851</v>
      </c>
      <c r="G1566" t="s">
        <v>2001</v>
      </c>
      <c r="H1566">
        <v>2268006005</v>
      </c>
      <c r="I1566" t="s">
        <v>2004</v>
      </c>
      <c r="J1566" t="s">
        <v>1963</v>
      </c>
      <c r="K1566" t="s">
        <v>2005</v>
      </c>
      <c r="L1566" t="s">
        <v>1274</v>
      </c>
      <c r="M1566" s="114">
        <v>3.6029929760843498E-3</v>
      </c>
      <c r="N1566" s="114">
        <v>6.1197998002171499E-3</v>
      </c>
      <c r="O1566" s="114">
        <v>2.3841106332838501E-2</v>
      </c>
    </row>
    <row r="1567" spans="1:15" hidden="1" outlineLevel="2" x14ac:dyDescent="0.25">
      <c r="A1567">
        <v>2023</v>
      </c>
      <c r="B1567">
        <v>7</v>
      </c>
      <c r="C1567" t="s">
        <v>857</v>
      </c>
      <c r="D1567">
        <v>24005</v>
      </c>
      <c r="E1567" t="s">
        <v>516</v>
      </c>
      <c r="F1567" t="s">
        <v>851</v>
      </c>
      <c r="G1567" t="s">
        <v>2001</v>
      </c>
      <c r="H1567">
        <v>2268006010</v>
      </c>
      <c r="I1567" t="s">
        <v>2004</v>
      </c>
      <c r="J1567" t="s">
        <v>1963</v>
      </c>
      <c r="K1567" t="s">
        <v>2005</v>
      </c>
      <c r="L1567" t="s">
        <v>1965</v>
      </c>
      <c r="M1567" s="114">
        <v>8.4083692627245896E-5</v>
      </c>
      <c r="N1567" s="114">
        <v>1.56544103447231E-4</v>
      </c>
      <c r="O1567" s="114">
        <v>7.4234089697711202E-4</v>
      </c>
    </row>
    <row r="1568" spans="1:15" hidden="1" outlineLevel="2" x14ac:dyDescent="0.25">
      <c r="A1568">
        <v>2023</v>
      </c>
      <c r="B1568">
        <v>7</v>
      </c>
      <c r="C1568" t="s">
        <v>857</v>
      </c>
      <c r="D1568">
        <v>24005</v>
      </c>
      <c r="E1568" t="s">
        <v>516</v>
      </c>
      <c r="F1568" t="s">
        <v>851</v>
      </c>
      <c r="G1568" t="s">
        <v>2001</v>
      </c>
      <c r="H1568">
        <v>2268006015</v>
      </c>
      <c r="I1568" t="s">
        <v>2004</v>
      </c>
      <c r="J1568" t="s">
        <v>1963</v>
      </c>
      <c r="K1568" t="s">
        <v>2005</v>
      </c>
      <c r="L1568" t="s">
        <v>1966</v>
      </c>
      <c r="M1568" s="114">
        <v>4.9775830063936202E-5</v>
      </c>
      <c r="N1568" s="114">
        <v>1.14575283078011E-4</v>
      </c>
      <c r="O1568" s="114">
        <v>5.9463002980919598E-4</v>
      </c>
    </row>
    <row r="1569" spans="1:15" hidden="1" outlineLevel="2" x14ac:dyDescent="0.25">
      <c r="A1569">
        <v>2023</v>
      </c>
      <c r="B1569">
        <v>7</v>
      </c>
      <c r="C1569" t="s">
        <v>857</v>
      </c>
      <c r="D1569">
        <v>24005</v>
      </c>
      <c r="E1569" t="s">
        <v>516</v>
      </c>
      <c r="F1569" t="s">
        <v>851</v>
      </c>
      <c r="G1569" t="s">
        <v>2001</v>
      </c>
      <c r="H1569">
        <v>2268006020</v>
      </c>
      <c r="I1569" t="s">
        <v>2004</v>
      </c>
      <c r="J1569" t="s">
        <v>1963</v>
      </c>
      <c r="K1569" t="s">
        <v>2005</v>
      </c>
      <c r="L1569" t="s">
        <v>2006</v>
      </c>
      <c r="M1569" s="114">
        <v>1.9552996091079002E-3</v>
      </c>
      <c r="N1569" s="114">
        <v>4.0582905639894298E-3</v>
      </c>
      <c r="O1569" s="114">
        <v>2.11388124153018E-2</v>
      </c>
    </row>
    <row r="1570" spans="1:15" hidden="1" outlineLevel="2" x14ac:dyDescent="0.25">
      <c r="A1570">
        <v>2023</v>
      </c>
      <c r="B1570">
        <v>7</v>
      </c>
      <c r="C1570" t="s">
        <v>857</v>
      </c>
      <c r="D1570">
        <v>24005</v>
      </c>
      <c r="E1570" t="s">
        <v>516</v>
      </c>
      <c r="F1570" t="s">
        <v>851</v>
      </c>
      <c r="G1570" t="s">
        <v>2001</v>
      </c>
      <c r="H1570">
        <v>2268010010</v>
      </c>
      <c r="I1570" t="s">
        <v>2004</v>
      </c>
      <c r="J1570" t="s">
        <v>1941</v>
      </c>
      <c r="K1570" t="s">
        <v>2005</v>
      </c>
      <c r="L1570" t="s">
        <v>2009</v>
      </c>
      <c r="M1570" s="114">
        <v>2.5861909307423E-5</v>
      </c>
      <c r="N1570" s="114">
        <v>5.6976192354340997E-5</v>
      </c>
      <c r="O1570" s="114">
        <v>2.87896902591456E-4</v>
      </c>
    </row>
    <row r="1571" spans="1:15" hidden="1" outlineLevel="2" x14ac:dyDescent="0.25">
      <c r="A1571">
        <v>2023</v>
      </c>
      <c r="B1571">
        <v>7</v>
      </c>
      <c r="C1571" t="s">
        <v>857</v>
      </c>
      <c r="D1571">
        <v>24005</v>
      </c>
      <c r="E1571" t="s">
        <v>516</v>
      </c>
      <c r="F1571" t="s">
        <v>851</v>
      </c>
      <c r="G1571" t="s">
        <v>2001</v>
      </c>
      <c r="H1571">
        <v>2285006015</v>
      </c>
      <c r="I1571" t="s">
        <v>1975</v>
      </c>
      <c r="J1571" t="s">
        <v>1976</v>
      </c>
      <c r="K1571" t="s">
        <v>2003</v>
      </c>
      <c r="L1571" t="s">
        <v>1976</v>
      </c>
      <c r="M1571" s="114">
        <v>4.46111493968004E-7</v>
      </c>
      <c r="N1571" s="114">
        <v>2.87827839429156E-6</v>
      </c>
      <c r="O1571" s="114">
        <v>1.68179130923818E-5</v>
      </c>
    </row>
    <row r="1572" spans="1:15" hidden="1" outlineLevel="2" x14ac:dyDescent="0.25">
      <c r="A1572">
        <v>2023</v>
      </c>
      <c r="B1572">
        <v>7</v>
      </c>
      <c r="C1572" t="s">
        <v>857</v>
      </c>
      <c r="D1572">
        <v>24005</v>
      </c>
      <c r="E1572" t="s">
        <v>516</v>
      </c>
      <c r="F1572" t="s">
        <v>849</v>
      </c>
      <c r="G1572" t="s">
        <v>1915</v>
      </c>
      <c r="H1572">
        <v>2270008005</v>
      </c>
      <c r="I1572" t="s">
        <v>1916</v>
      </c>
      <c r="J1572" t="s">
        <v>2007</v>
      </c>
      <c r="K1572" t="s">
        <v>2008</v>
      </c>
      <c r="L1572" t="s">
        <v>2007</v>
      </c>
      <c r="M1572" s="114">
        <v>2.52640146936045E-6</v>
      </c>
      <c r="N1572" s="114">
        <v>4.3572098547883797E-5</v>
      </c>
      <c r="O1572" s="114">
        <v>1.7642985767451999E-5</v>
      </c>
    </row>
    <row r="1573" spans="1:15" hidden="1" outlineLevel="2" x14ac:dyDescent="0.25">
      <c r="A1573">
        <v>2023</v>
      </c>
      <c r="B1573">
        <v>7</v>
      </c>
      <c r="C1573" t="s">
        <v>857</v>
      </c>
      <c r="D1573">
        <v>24005</v>
      </c>
      <c r="E1573" t="s">
        <v>516</v>
      </c>
      <c r="F1573" t="s">
        <v>849</v>
      </c>
      <c r="G1573" t="s">
        <v>1977</v>
      </c>
      <c r="H1573">
        <v>2265008005</v>
      </c>
      <c r="I1573" t="s">
        <v>1990</v>
      </c>
      <c r="J1573" t="s">
        <v>2007</v>
      </c>
      <c r="K1573" t="s">
        <v>2008</v>
      </c>
      <c r="L1573" t="s">
        <v>2007</v>
      </c>
      <c r="M1573" s="114">
        <v>1.66551164304529E-6</v>
      </c>
      <c r="N1573" s="114">
        <v>1.2566713678552301E-6</v>
      </c>
      <c r="O1573" s="114">
        <v>6.2300363424583298E-5</v>
      </c>
    </row>
    <row r="1574" spans="1:15" hidden="1" outlineLevel="2" x14ac:dyDescent="0.25">
      <c r="A1574">
        <v>2023</v>
      </c>
      <c r="B1574">
        <v>7</v>
      </c>
      <c r="C1574" t="s">
        <v>857</v>
      </c>
      <c r="D1574">
        <v>24005</v>
      </c>
      <c r="E1574" t="s">
        <v>516</v>
      </c>
      <c r="F1574" t="s">
        <v>849</v>
      </c>
      <c r="G1574" t="s">
        <v>2001</v>
      </c>
      <c r="H1574">
        <v>2267008005</v>
      </c>
      <c r="I1574" t="s">
        <v>2002</v>
      </c>
      <c r="J1574" t="s">
        <v>2007</v>
      </c>
      <c r="K1574" t="s">
        <v>2003</v>
      </c>
      <c r="L1574" t="s">
        <v>2007</v>
      </c>
      <c r="M1574" s="114">
        <v>8.9317252260912001E-8</v>
      </c>
      <c r="N1574" s="114">
        <v>7.5526918408286303E-7</v>
      </c>
      <c r="O1574" s="114">
        <v>3.8889564848432201E-6</v>
      </c>
    </row>
    <row r="1575" spans="1:15" ht="13" outlineLevel="1" collapsed="1" x14ac:dyDescent="0.3">
      <c r="C1575" s="1" t="s">
        <v>2300</v>
      </c>
      <c r="M1575" s="114">
        <f>SUBTOTAL(9,M1366:M1574)</f>
        <v>5.6773895907593053</v>
      </c>
      <c r="N1575" s="114">
        <f>SUBTOTAL(9,N1366:N1574)</f>
        <v>3.3964051493269163</v>
      </c>
      <c r="O1575" s="114">
        <f>SUBTOTAL(9,O1366:O1574)</f>
        <v>105.27713799548812</v>
      </c>
    </row>
    <row r="1576" spans="1:15" hidden="1" outlineLevel="2" x14ac:dyDescent="0.25">
      <c r="A1576">
        <v>2023</v>
      </c>
      <c r="B1576">
        <v>7</v>
      </c>
      <c r="C1576" t="s">
        <v>861</v>
      </c>
      <c r="D1576">
        <v>24510</v>
      </c>
      <c r="E1576" t="s">
        <v>516</v>
      </c>
      <c r="F1576" t="s">
        <v>851</v>
      </c>
      <c r="G1576" t="s">
        <v>1915</v>
      </c>
      <c r="H1576">
        <v>2270003010</v>
      </c>
      <c r="I1576" t="s">
        <v>1916</v>
      </c>
      <c r="J1576" t="s">
        <v>1941</v>
      </c>
      <c r="K1576" t="s">
        <v>696</v>
      </c>
      <c r="L1576" t="s">
        <v>1277</v>
      </c>
      <c r="M1576" s="114">
        <v>1.17495480708385E-3</v>
      </c>
      <c r="N1576" s="114">
        <v>6.8722716532647601E-3</v>
      </c>
      <c r="O1576" s="114">
        <v>5.2530077518895303E-3</v>
      </c>
    </row>
    <row r="1577" spans="1:15" hidden="1" outlineLevel="2" x14ac:dyDescent="0.25">
      <c r="A1577">
        <v>2023</v>
      </c>
      <c r="B1577">
        <v>7</v>
      </c>
      <c r="C1577" t="s">
        <v>861</v>
      </c>
      <c r="D1577">
        <v>24510</v>
      </c>
      <c r="E1577" t="s">
        <v>516</v>
      </c>
      <c r="F1577" t="s">
        <v>851</v>
      </c>
      <c r="G1577" t="s">
        <v>1915</v>
      </c>
      <c r="H1577">
        <v>2270003020</v>
      </c>
      <c r="I1577" t="s">
        <v>1916</v>
      </c>
      <c r="J1577" t="s">
        <v>1941</v>
      </c>
      <c r="K1577" t="s">
        <v>696</v>
      </c>
      <c r="L1577" t="s">
        <v>1275</v>
      </c>
      <c r="M1577" s="114">
        <v>6.6639992333250597E-4</v>
      </c>
      <c r="N1577" s="114">
        <v>3.3166747074574197E-2</v>
      </c>
      <c r="O1577" s="114">
        <v>3.1993809388950502E-3</v>
      </c>
    </row>
    <row r="1578" spans="1:15" hidden="1" outlineLevel="2" x14ac:dyDescent="0.25">
      <c r="A1578">
        <v>2023</v>
      </c>
      <c r="B1578">
        <v>7</v>
      </c>
      <c r="C1578" t="s">
        <v>861</v>
      </c>
      <c r="D1578">
        <v>24510</v>
      </c>
      <c r="E1578" t="s">
        <v>516</v>
      </c>
      <c r="F1578" t="s">
        <v>851</v>
      </c>
      <c r="G1578" t="s">
        <v>1915</v>
      </c>
      <c r="H1578">
        <v>2270003030</v>
      </c>
      <c r="I1578" t="s">
        <v>1916</v>
      </c>
      <c r="J1578" t="s">
        <v>1941</v>
      </c>
      <c r="K1578" t="s">
        <v>696</v>
      </c>
      <c r="L1578" t="s">
        <v>1273</v>
      </c>
      <c r="M1578" s="114">
        <v>5.2061041458273405E-4</v>
      </c>
      <c r="N1578" s="114">
        <v>1.27564775757492E-2</v>
      </c>
      <c r="O1578" s="114">
        <v>2.74098344380036E-3</v>
      </c>
    </row>
    <row r="1579" spans="1:15" hidden="1" outlineLevel="2" x14ac:dyDescent="0.25">
      <c r="A1579">
        <v>2023</v>
      </c>
      <c r="B1579">
        <v>7</v>
      </c>
      <c r="C1579" t="s">
        <v>861</v>
      </c>
      <c r="D1579">
        <v>24510</v>
      </c>
      <c r="E1579" t="s">
        <v>516</v>
      </c>
      <c r="F1579" t="s">
        <v>851</v>
      </c>
      <c r="G1579" t="s">
        <v>1915</v>
      </c>
      <c r="H1579">
        <v>2270003040</v>
      </c>
      <c r="I1579" t="s">
        <v>1916</v>
      </c>
      <c r="J1579" t="s">
        <v>1941</v>
      </c>
      <c r="K1579" t="s">
        <v>696</v>
      </c>
      <c r="L1579" t="s">
        <v>1276</v>
      </c>
      <c r="M1579" s="114">
        <v>7.8959747293083605E-4</v>
      </c>
      <c r="N1579" s="114">
        <v>1.5362799866125E-2</v>
      </c>
      <c r="O1579" s="114">
        <v>4.00105625158176E-3</v>
      </c>
    </row>
    <row r="1580" spans="1:15" hidden="1" outlineLevel="2" x14ac:dyDescent="0.25">
      <c r="A1580">
        <v>2023</v>
      </c>
      <c r="B1580">
        <v>7</v>
      </c>
      <c r="C1580" t="s">
        <v>861</v>
      </c>
      <c r="D1580">
        <v>24510</v>
      </c>
      <c r="E1580" t="s">
        <v>516</v>
      </c>
      <c r="F1580" t="s">
        <v>851</v>
      </c>
      <c r="G1580" t="s">
        <v>1915</v>
      </c>
      <c r="H1580">
        <v>2270003050</v>
      </c>
      <c r="I1580" t="s">
        <v>1916</v>
      </c>
      <c r="J1580" t="s">
        <v>1941</v>
      </c>
      <c r="K1580" t="s">
        <v>696</v>
      </c>
      <c r="L1580" t="s">
        <v>1280</v>
      </c>
      <c r="M1580" s="114">
        <v>2.0391431729649401E-4</v>
      </c>
      <c r="N1580" s="114">
        <v>1.3484686205629301E-3</v>
      </c>
      <c r="O1580" s="114">
        <v>7.8510706953238696E-4</v>
      </c>
    </row>
    <row r="1581" spans="1:15" hidden="1" outlineLevel="2" x14ac:dyDescent="0.25">
      <c r="A1581">
        <v>2023</v>
      </c>
      <c r="B1581">
        <v>7</v>
      </c>
      <c r="C1581" t="s">
        <v>861</v>
      </c>
      <c r="D1581">
        <v>24510</v>
      </c>
      <c r="E1581" t="s">
        <v>516</v>
      </c>
      <c r="F1581" t="s">
        <v>851</v>
      </c>
      <c r="G1581" t="s">
        <v>1915</v>
      </c>
      <c r="H1581">
        <v>2270003060</v>
      </c>
      <c r="I1581" t="s">
        <v>1916</v>
      </c>
      <c r="J1581" t="s">
        <v>1941</v>
      </c>
      <c r="K1581" t="s">
        <v>696</v>
      </c>
      <c r="L1581" t="s">
        <v>1942</v>
      </c>
      <c r="M1581" s="114">
        <v>6.0067225638249502E-3</v>
      </c>
      <c r="N1581" s="114">
        <v>0.17537080124020599</v>
      </c>
      <c r="O1581" s="114">
        <v>2.3999257478863001E-2</v>
      </c>
    </row>
    <row r="1582" spans="1:15" hidden="1" outlineLevel="2" x14ac:dyDescent="0.25">
      <c r="A1582">
        <v>2023</v>
      </c>
      <c r="B1582">
        <v>7</v>
      </c>
      <c r="C1582" t="s">
        <v>861</v>
      </c>
      <c r="D1582">
        <v>24510</v>
      </c>
      <c r="E1582" t="s">
        <v>516</v>
      </c>
      <c r="F1582" t="s">
        <v>851</v>
      </c>
      <c r="G1582" t="s">
        <v>1915</v>
      </c>
      <c r="H1582">
        <v>2270003070</v>
      </c>
      <c r="I1582" t="s">
        <v>1916</v>
      </c>
      <c r="J1582" t="s">
        <v>1941</v>
      </c>
      <c r="K1582" t="s">
        <v>696</v>
      </c>
      <c r="L1582" t="s">
        <v>1272</v>
      </c>
      <c r="M1582" s="114">
        <v>3.11490113602986E-4</v>
      </c>
      <c r="N1582" s="114">
        <v>7.3462090222164997E-3</v>
      </c>
      <c r="O1582" s="114">
        <v>1.4759239566046699E-3</v>
      </c>
    </row>
    <row r="1583" spans="1:15" hidden="1" outlineLevel="2" x14ac:dyDescent="0.25">
      <c r="A1583">
        <v>2023</v>
      </c>
      <c r="B1583">
        <v>7</v>
      </c>
      <c r="C1583" t="s">
        <v>861</v>
      </c>
      <c r="D1583">
        <v>24510</v>
      </c>
      <c r="E1583" t="s">
        <v>516</v>
      </c>
      <c r="F1583" t="s">
        <v>851</v>
      </c>
      <c r="G1583" t="s">
        <v>1915</v>
      </c>
      <c r="H1583">
        <v>2270004031</v>
      </c>
      <c r="I1583" t="s">
        <v>1916</v>
      </c>
      <c r="J1583" t="s">
        <v>1943</v>
      </c>
      <c r="K1583" t="s">
        <v>1944</v>
      </c>
      <c r="L1583" t="s">
        <v>1945</v>
      </c>
      <c r="M1583" s="114">
        <v>3.7310657052813699E-7</v>
      </c>
      <c r="N1583" s="114">
        <v>2.48729361373989E-6</v>
      </c>
      <c r="O1583" s="114">
        <v>1.3144062904757401E-6</v>
      </c>
    </row>
    <row r="1584" spans="1:15" hidden="1" outlineLevel="2" x14ac:dyDescent="0.25">
      <c r="A1584">
        <v>2023</v>
      </c>
      <c r="B1584">
        <v>7</v>
      </c>
      <c r="C1584" t="s">
        <v>861</v>
      </c>
      <c r="D1584">
        <v>24510</v>
      </c>
      <c r="E1584" t="s">
        <v>516</v>
      </c>
      <c r="F1584" t="s">
        <v>851</v>
      </c>
      <c r="G1584" t="s">
        <v>1915</v>
      </c>
      <c r="H1584">
        <v>2270004036</v>
      </c>
      <c r="I1584" t="s">
        <v>1916</v>
      </c>
      <c r="J1584" t="s">
        <v>1943</v>
      </c>
      <c r="K1584" t="s">
        <v>1944</v>
      </c>
      <c r="L1584" t="s">
        <v>1946</v>
      </c>
      <c r="M1584" s="114">
        <v>0</v>
      </c>
      <c r="N1584" s="114">
        <v>0</v>
      </c>
      <c r="O1584" s="114">
        <v>0</v>
      </c>
    </row>
    <row r="1585" spans="1:15" hidden="1" outlineLevel="2" x14ac:dyDescent="0.25">
      <c r="A1585">
        <v>2023</v>
      </c>
      <c r="B1585">
        <v>7</v>
      </c>
      <c r="C1585" t="s">
        <v>861</v>
      </c>
      <c r="D1585">
        <v>24510</v>
      </c>
      <c r="E1585" t="s">
        <v>516</v>
      </c>
      <c r="F1585" t="s">
        <v>851</v>
      </c>
      <c r="G1585" t="s">
        <v>1915</v>
      </c>
      <c r="H1585">
        <v>2270004046</v>
      </c>
      <c r="I1585" t="s">
        <v>1916</v>
      </c>
      <c r="J1585" t="s">
        <v>1943</v>
      </c>
      <c r="K1585" t="s">
        <v>1944</v>
      </c>
      <c r="L1585" t="s">
        <v>1947</v>
      </c>
      <c r="M1585" s="114">
        <v>1.0324475482548199E-3</v>
      </c>
      <c r="N1585" s="114">
        <v>1.2558707268908601E-2</v>
      </c>
      <c r="O1585" s="114">
        <v>4.3053484987467501E-3</v>
      </c>
    </row>
    <row r="1586" spans="1:15" hidden="1" outlineLevel="2" x14ac:dyDescent="0.25">
      <c r="A1586">
        <v>2023</v>
      </c>
      <c r="B1586">
        <v>7</v>
      </c>
      <c r="C1586" t="s">
        <v>861</v>
      </c>
      <c r="D1586">
        <v>24510</v>
      </c>
      <c r="E1586" t="s">
        <v>516</v>
      </c>
      <c r="F1586" t="s">
        <v>851</v>
      </c>
      <c r="G1586" t="s">
        <v>1915</v>
      </c>
      <c r="H1586">
        <v>2270004056</v>
      </c>
      <c r="I1586" t="s">
        <v>1916</v>
      </c>
      <c r="J1586" t="s">
        <v>1943</v>
      </c>
      <c r="K1586" t="s">
        <v>1944</v>
      </c>
      <c r="L1586" t="s">
        <v>1948</v>
      </c>
      <c r="M1586" s="114">
        <v>2.6176850613524001E-4</v>
      </c>
      <c r="N1586" s="114">
        <v>2.75070144562051E-3</v>
      </c>
      <c r="O1586" s="114">
        <v>1.10869971103966E-3</v>
      </c>
    </row>
    <row r="1587" spans="1:15" hidden="1" outlineLevel="2" x14ac:dyDescent="0.25">
      <c r="A1587">
        <v>2023</v>
      </c>
      <c r="B1587">
        <v>7</v>
      </c>
      <c r="C1587" t="s">
        <v>861</v>
      </c>
      <c r="D1587">
        <v>24510</v>
      </c>
      <c r="E1587" t="s">
        <v>516</v>
      </c>
      <c r="F1587" t="s">
        <v>851</v>
      </c>
      <c r="G1587" t="s">
        <v>1915</v>
      </c>
      <c r="H1587">
        <v>2270004066</v>
      </c>
      <c r="I1587" t="s">
        <v>1916</v>
      </c>
      <c r="J1587" t="s">
        <v>1943</v>
      </c>
      <c r="K1587" t="s">
        <v>1944</v>
      </c>
      <c r="L1587" t="s">
        <v>1949</v>
      </c>
      <c r="M1587" s="114">
        <v>1.1947037651225401E-3</v>
      </c>
      <c r="N1587" s="114">
        <v>1.5907861525192898E-2</v>
      </c>
      <c r="O1587" s="114">
        <v>5.3081734804436599E-3</v>
      </c>
    </row>
    <row r="1588" spans="1:15" hidden="1" outlineLevel="2" x14ac:dyDescent="0.25">
      <c r="A1588">
        <v>2023</v>
      </c>
      <c r="B1588">
        <v>7</v>
      </c>
      <c r="C1588" t="s">
        <v>861</v>
      </c>
      <c r="D1588">
        <v>24510</v>
      </c>
      <c r="E1588" t="s">
        <v>516</v>
      </c>
      <c r="F1588" t="s">
        <v>851</v>
      </c>
      <c r="G1588" t="s">
        <v>1915</v>
      </c>
      <c r="H1588">
        <v>2270004071</v>
      </c>
      <c r="I1588" t="s">
        <v>1916</v>
      </c>
      <c r="J1588" t="s">
        <v>1943</v>
      </c>
      <c r="K1588" t="s">
        <v>1944</v>
      </c>
      <c r="L1588" t="s">
        <v>1950</v>
      </c>
      <c r="M1588" s="114">
        <v>5.481091703885E-5</v>
      </c>
      <c r="N1588" s="114">
        <v>1.1035671632271299E-3</v>
      </c>
      <c r="O1588" s="114">
        <v>2.5035396902239898E-4</v>
      </c>
    </row>
    <row r="1589" spans="1:15" hidden="1" outlineLevel="2" x14ac:dyDescent="0.25">
      <c r="A1589">
        <v>2023</v>
      </c>
      <c r="B1589">
        <v>7</v>
      </c>
      <c r="C1589" t="s">
        <v>861</v>
      </c>
      <c r="D1589">
        <v>24510</v>
      </c>
      <c r="E1589" t="s">
        <v>516</v>
      </c>
      <c r="F1589" t="s">
        <v>851</v>
      </c>
      <c r="G1589" t="s">
        <v>1915</v>
      </c>
      <c r="H1589">
        <v>2270004076</v>
      </c>
      <c r="I1589" t="s">
        <v>1916</v>
      </c>
      <c r="J1589" t="s">
        <v>1943</v>
      </c>
      <c r="K1589" t="s">
        <v>1944</v>
      </c>
      <c r="L1589" t="s">
        <v>1951</v>
      </c>
      <c r="M1589" s="114">
        <v>5.3852677925902998E-6</v>
      </c>
      <c r="N1589" s="114">
        <v>5.78466215301887E-5</v>
      </c>
      <c r="O1589" s="114">
        <v>2.35295478887565E-5</v>
      </c>
    </row>
    <row r="1590" spans="1:15" hidden="1" outlineLevel="2" x14ac:dyDescent="0.25">
      <c r="A1590">
        <v>2023</v>
      </c>
      <c r="B1590">
        <v>7</v>
      </c>
      <c r="C1590" t="s">
        <v>861</v>
      </c>
      <c r="D1590">
        <v>24510</v>
      </c>
      <c r="E1590" t="s">
        <v>516</v>
      </c>
      <c r="F1590" t="s">
        <v>851</v>
      </c>
      <c r="G1590" t="s">
        <v>1915</v>
      </c>
      <c r="H1590">
        <v>2270006005</v>
      </c>
      <c r="I1590" t="s">
        <v>1916</v>
      </c>
      <c r="J1590" t="s">
        <v>1963</v>
      </c>
      <c r="K1590" t="s">
        <v>1964</v>
      </c>
      <c r="L1590" t="s">
        <v>1274</v>
      </c>
      <c r="M1590" s="114">
        <v>6.2852114315319297E-3</v>
      </c>
      <c r="N1590" s="114">
        <v>6.8926919251680402E-2</v>
      </c>
      <c r="O1590" s="114">
        <v>2.5728951673954701E-2</v>
      </c>
    </row>
    <row r="1591" spans="1:15" hidden="1" outlineLevel="2" x14ac:dyDescent="0.25">
      <c r="A1591">
        <v>2023</v>
      </c>
      <c r="B1591">
        <v>7</v>
      </c>
      <c r="C1591" t="s">
        <v>861</v>
      </c>
      <c r="D1591">
        <v>24510</v>
      </c>
      <c r="E1591" t="s">
        <v>516</v>
      </c>
      <c r="F1591" t="s">
        <v>851</v>
      </c>
      <c r="G1591" t="s">
        <v>1915</v>
      </c>
      <c r="H1591">
        <v>2270006010</v>
      </c>
      <c r="I1591" t="s">
        <v>1916</v>
      </c>
      <c r="J1591" t="s">
        <v>1963</v>
      </c>
      <c r="K1591" t="s">
        <v>1964</v>
      </c>
      <c r="L1591" t="s">
        <v>1965</v>
      </c>
      <c r="M1591" s="114">
        <v>1.50351366301038E-3</v>
      </c>
      <c r="N1591" s="114">
        <v>1.6256732866168001E-2</v>
      </c>
      <c r="O1591" s="114">
        <v>6.2799290753900996E-3</v>
      </c>
    </row>
    <row r="1592" spans="1:15" hidden="1" outlineLevel="2" x14ac:dyDescent="0.25">
      <c r="A1592">
        <v>2023</v>
      </c>
      <c r="B1592">
        <v>7</v>
      </c>
      <c r="C1592" t="s">
        <v>861</v>
      </c>
      <c r="D1592">
        <v>24510</v>
      </c>
      <c r="E1592" t="s">
        <v>516</v>
      </c>
      <c r="F1592" t="s">
        <v>851</v>
      </c>
      <c r="G1592" t="s">
        <v>1915</v>
      </c>
      <c r="H1592">
        <v>2270006015</v>
      </c>
      <c r="I1592" t="s">
        <v>1916</v>
      </c>
      <c r="J1592" t="s">
        <v>1963</v>
      </c>
      <c r="K1592" t="s">
        <v>1964</v>
      </c>
      <c r="L1592" t="s">
        <v>1966</v>
      </c>
      <c r="M1592" s="114">
        <v>1.29174176186098E-3</v>
      </c>
      <c r="N1592" s="114">
        <v>2.6492605917155701E-2</v>
      </c>
      <c r="O1592" s="114">
        <v>7.6743909157812604E-3</v>
      </c>
    </row>
    <row r="1593" spans="1:15" hidden="1" outlineLevel="2" x14ac:dyDescent="0.25">
      <c r="A1593">
        <v>2023</v>
      </c>
      <c r="B1593">
        <v>7</v>
      </c>
      <c r="C1593" t="s">
        <v>861</v>
      </c>
      <c r="D1593">
        <v>24510</v>
      </c>
      <c r="E1593" t="s">
        <v>516</v>
      </c>
      <c r="F1593" t="s">
        <v>851</v>
      </c>
      <c r="G1593" t="s">
        <v>1915</v>
      </c>
      <c r="H1593">
        <v>2270006025</v>
      </c>
      <c r="I1593" t="s">
        <v>1916</v>
      </c>
      <c r="J1593" t="s">
        <v>1963</v>
      </c>
      <c r="K1593" t="s">
        <v>1964</v>
      </c>
      <c r="L1593" t="s">
        <v>1967</v>
      </c>
      <c r="M1593" s="114">
        <v>3.7486030341824499E-3</v>
      </c>
      <c r="N1593" s="114">
        <v>2.2513448260724499E-2</v>
      </c>
      <c r="O1593" s="114">
        <v>1.7334285657852899E-2</v>
      </c>
    </row>
    <row r="1594" spans="1:15" hidden="1" outlineLevel="2" x14ac:dyDescent="0.25">
      <c r="A1594">
        <v>2023</v>
      </c>
      <c r="B1594">
        <v>7</v>
      </c>
      <c r="C1594" t="s">
        <v>861</v>
      </c>
      <c r="D1594">
        <v>24510</v>
      </c>
      <c r="E1594" t="s">
        <v>516</v>
      </c>
      <c r="F1594" t="s">
        <v>851</v>
      </c>
      <c r="G1594" t="s">
        <v>1915</v>
      </c>
      <c r="H1594">
        <v>2270006030</v>
      </c>
      <c r="I1594" t="s">
        <v>1916</v>
      </c>
      <c r="J1594" t="s">
        <v>1963</v>
      </c>
      <c r="K1594" t="s">
        <v>1964</v>
      </c>
      <c r="L1594" t="s">
        <v>1968</v>
      </c>
      <c r="M1594" s="114">
        <v>2.3144800150021199E-4</v>
      </c>
      <c r="N1594" s="114">
        <v>2.28845918900333E-3</v>
      </c>
      <c r="O1594" s="114">
        <v>8.3412323147058498E-4</v>
      </c>
    </row>
    <row r="1595" spans="1:15" hidden="1" outlineLevel="2" x14ac:dyDescent="0.25">
      <c r="A1595">
        <v>2023</v>
      </c>
      <c r="B1595">
        <v>7</v>
      </c>
      <c r="C1595" t="s">
        <v>861</v>
      </c>
      <c r="D1595">
        <v>24510</v>
      </c>
      <c r="E1595" t="s">
        <v>516</v>
      </c>
      <c r="F1595" t="s">
        <v>851</v>
      </c>
      <c r="G1595" t="s">
        <v>1915</v>
      </c>
      <c r="H1595">
        <v>2270006035</v>
      </c>
      <c r="I1595" t="s">
        <v>1916</v>
      </c>
      <c r="J1595" t="s">
        <v>1963</v>
      </c>
      <c r="K1595" t="s">
        <v>1964</v>
      </c>
      <c r="L1595" t="s">
        <v>1969</v>
      </c>
      <c r="M1595" s="114">
        <v>6.6962481042764894E-5</v>
      </c>
      <c r="N1595" s="114">
        <v>1.25306624977384E-3</v>
      </c>
      <c r="O1595" s="114">
        <v>3.61896680260543E-4</v>
      </c>
    </row>
    <row r="1596" spans="1:15" hidden="1" outlineLevel="2" x14ac:dyDescent="0.25">
      <c r="A1596">
        <v>2023</v>
      </c>
      <c r="B1596">
        <v>7</v>
      </c>
      <c r="C1596" t="s">
        <v>861</v>
      </c>
      <c r="D1596">
        <v>24510</v>
      </c>
      <c r="E1596" t="s">
        <v>516</v>
      </c>
      <c r="F1596" t="s">
        <v>851</v>
      </c>
      <c r="G1596" t="s">
        <v>1915</v>
      </c>
      <c r="H1596">
        <v>2270010010</v>
      </c>
      <c r="I1596" t="s">
        <v>1916</v>
      </c>
      <c r="J1596" t="s">
        <v>1941</v>
      </c>
      <c r="K1596" t="s">
        <v>696</v>
      </c>
      <c r="L1596" t="s">
        <v>2009</v>
      </c>
      <c r="M1596" s="114">
        <v>6.1357814018947506E-5</v>
      </c>
      <c r="N1596" s="114">
        <v>1.1290424445178401E-3</v>
      </c>
      <c r="O1596" s="114">
        <v>3.0141931347316098E-4</v>
      </c>
    </row>
    <row r="1597" spans="1:15" hidden="1" outlineLevel="2" x14ac:dyDescent="0.25">
      <c r="A1597">
        <v>2023</v>
      </c>
      <c r="B1597">
        <v>7</v>
      </c>
      <c r="C1597" t="s">
        <v>861</v>
      </c>
      <c r="D1597">
        <v>24510</v>
      </c>
      <c r="E1597" t="s">
        <v>516</v>
      </c>
      <c r="F1597" t="s">
        <v>851</v>
      </c>
      <c r="G1597" t="s">
        <v>1915</v>
      </c>
      <c r="H1597">
        <v>2282020005</v>
      </c>
      <c r="I1597" t="s">
        <v>698</v>
      </c>
      <c r="J1597" t="s">
        <v>1972</v>
      </c>
      <c r="K1597" t="s">
        <v>1972</v>
      </c>
      <c r="L1597" t="s">
        <v>1973</v>
      </c>
      <c r="M1597" s="114">
        <v>1.9868790086548E-3</v>
      </c>
      <c r="N1597" s="114">
        <v>3.17755406722426E-2</v>
      </c>
      <c r="O1597" s="114">
        <v>7.2005962720140797E-3</v>
      </c>
    </row>
    <row r="1598" spans="1:15" hidden="1" outlineLevel="2" x14ac:dyDescent="0.25">
      <c r="A1598">
        <v>2023</v>
      </c>
      <c r="B1598">
        <v>7</v>
      </c>
      <c r="C1598" t="s">
        <v>861</v>
      </c>
      <c r="D1598">
        <v>24510</v>
      </c>
      <c r="E1598" t="s">
        <v>516</v>
      </c>
      <c r="F1598" t="s">
        <v>851</v>
      </c>
      <c r="G1598" t="s">
        <v>1915</v>
      </c>
      <c r="H1598">
        <v>2282020010</v>
      </c>
      <c r="I1598" t="s">
        <v>698</v>
      </c>
      <c r="J1598" t="s">
        <v>1972</v>
      </c>
      <c r="K1598" t="s">
        <v>1972</v>
      </c>
      <c r="L1598" t="s">
        <v>1974</v>
      </c>
      <c r="M1598" s="114">
        <v>2.1175340293666499E-5</v>
      </c>
      <c r="N1598" s="114">
        <v>1.1454314699221901E-4</v>
      </c>
      <c r="O1598" s="114">
        <v>6.8580351580749307E-5</v>
      </c>
    </row>
    <row r="1599" spans="1:15" hidden="1" outlineLevel="2" x14ac:dyDescent="0.25">
      <c r="A1599">
        <v>2023</v>
      </c>
      <c r="B1599">
        <v>7</v>
      </c>
      <c r="C1599" t="s">
        <v>861</v>
      </c>
      <c r="D1599">
        <v>24510</v>
      </c>
      <c r="E1599" t="s">
        <v>516</v>
      </c>
      <c r="F1599" t="s">
        <v>851</v>
      </c>
      <c r="G1599" t="s">
        <v>1915</v>
      </c>
      <c r="H1599">
        <v>2285002015</v>
      </c>
      <c r="I1599" t="s">
        <v>1975</v>
      </c>
      <c r="J1599" t="s">
        <v>1976</v>
      </c>
      <c r="K1599" t="s">
        <v>1976</v>
      </c>
      <c r="L1599" t="s">
        <v>1976</v>
      </c>
      <c r="M1599" s="114">
        <v>2.6811131402837402E-4</v>
      </c>
      <c r="N1599" s="114">
        <v>1.79446149559226E-3</v>
      </c>
      <c r="O1599" s="114">
        <v>1.0912877187365701E-3</v>
      </c>
    </row>
    <row r="1600" spans="1:15" hidden="1" outlineLevel="2" x14ac:dyDescent="0.25">
      <c r="A1600">
        <v>2023</v>
      </c>
      <c r="B1600">
        <v>7</v>
      </c>
      <c r="C1600" t="s">
        <v>861</v>
      </c>
      <c r="D1600">
        <v>24510</v>
      </c>
      <c r="E1600" t="s">
        <v>516</v>
      </c>
      <c r="F1600" t="s">
        <v>851</v>
      </c>
      <c r="G1600" t="s">
        <v>1977</v>
      </c>
      <c r="H1600">
        <v>2260003030</v>
      </c>
      <c r="I1600" t="s">
        <v>1978</v>
      </c>
      <c r="J1600" t="s">
        <v>1941</v>
      </c>
      <c r="K1600" t="s">
        <v>696</v>
      </c>
      <c r="L1600" t="s">
        <v>1273</v>
      </c>
      <c r="M1600" s="114">
        <v>6.7571044702674499E-4</v>
      </c>
      <c r="N1600" s="114">
        <v>2.8831706913479101E-5</v>
      </c>
      <c r="O1600" s="114">
        <v>2.8149911086074999E-3</v>
      </c>
    </row>
    <row r="1601" spans="1:15" hidden="1" outlineLevel="2" x14ac:dyDescent="0.25">
      <c r="A1601">
        <v>2023</v>
      </c>
      <c r="B1601">
        <v>7</v>
      </c>
      <c r="C1601" t="s">
        <v>861</v>
      </c>
      <c r="D1601">
        <v>24510</v>
      </c>
      <c r="E1601" t="s">
        <v>516</v>
      </c>
      <c r="F1601" t="s">
        <v>851</v>
      </c>
      <c r="G1601" t="s">
        <v>1977</v>
      </c>
      <c r="H1601">
        <v>2260003040</v>
      </c>
      <c r="I1601" t="s">
        <v>1978</v>
      </c>
      <c r="J1601" t="s">
        <v>1941</v>
      </c>
      <c r="K1601" t="s">
        <v>696</v>
      </c>
      <c r="L1601" t="s">
        <v>1276</v>
      </c>
      <c r="M1601" s="114">
        <v>4.9858270557034997E-5</v>
      </c>
      <c r="N1601" s="114">
        <v>2.2062395999000698E-6</v>
      </c>
      <c r="O1601" s="114">
        <v>2.15406522329431E-4</v>
      </c>
    </row>
    <row r="1602" spans="1:15" hidden="1" outlineLevel="2" x14ac:dyDescent="0.25">
      <c r="A1602">
        <v>2023</v>
      </c>
      <c r="B1602">
        <v>7</v>
      </c>
      <c r="C1602" t="s">
        <v>861</v>
      </c>
      <c r="D1602">
        <v>24510</v>
      </c>
      <c r="E1602" t="s">
        <v>516</v>
      </c>
      <c r="F1602" t="s">
        <v>851</v>
      </c>
      <c r="G1602" t="s">
        <v>1977</v>
      </c>
      <c r="H1602">
        <v>2260004015</v>
      </c>
      <c r="I1602" t="s">
        <v>1978</v>
      </c>
      <c r="J1602" t="s">
        <v>1943</v>
      </c>
      <c r="K1602" t="s">
        <v>1944</v>
      </c>
      <c r="L1602" t="s">
        <v>1981</v>
      </c>
      <c r="M1602" s="114">
        <v>6.0442226608756798E-3</v>
      </c>
      <c r="N1602" s="114">
        <v>2.6678475842345501E-4</v>
      </c>
      <c r="O1602" s="114">
        <v>2.3047223687171901E-2</v>
      </c>
    </row>
    <row r="1603" spans="1:15" hidden="1" outlineLevel="2" x14ac:dyDescent="0.25">
      <c r="A1603">
        <v>2023</v>
      </c>
      <c r="B1603">
        <v>7</v>
      </c>
      <c r="C1603" t="s">
        <v>861</v>
      </c>
      <c r="D1603">
        <v>24510</v>
      </c>
      <c r="E1603" t="s">
        <v>516</v>
      </c>
      <c r="F1603" t="s">
        <v>851</v>
      </c>
      <c r="G1603" t="s">
        <v>1977</v>
      </c>
      <c r="H1603">
        <v>2260004016</v>
      </c>
      <c r="I1603" t="s">
        <v>1978</v>
      </c>
      <c r="J1603" t="s">
        <v>1943</v>
      </c>
      <c r="K1603" t="s">
        <v>1944</v>
      </c>
      <c r="L1603" t="s">
        <v>1982</v>
      </c>
      <c r="M1603" s="114">
        <v>5.2031096651177196E-3</v>
      </c>
      <c r="N1603" s="114">
        <v>2.4691979706403799E-4</v>
      </c>
      <c r="O1603" s="114">
        <v>2.15695360675454E-2</v>
      </c>
    </row>
    <row r="1604" spans="1:15" hidden="1" outlineLevel="2" x14ac:dyDescent="0.25">
      <c r="A1604">
        <v>2023</v>
      </c>
      <c r="B1604">
        <v>7</v>
      </c>
      <c r="C1604" t="s">
        <v>861</v>
      </c>
      <c r="D1604">
        <v>24510</v>
      </c>
      <c r="E1604" t="s">
        <v>516</v>
      </c>
      <c r="F1604" t="s">
        <v>851</v>
      </c>
      <c r="G1604" t="s">
        <v>1977</v>
      </c>
      <c r="H1604">
        <v>2260004020</v>
      </c>
      <c r="I1604" t="s">
        <v>1978</v>
      </c>
      <c r="J1604" t="s">
        <v>1943</v>
      </c>
      <c r="K1604" t="s">
        <v>1944</v>
      </c>
      <c r="L1604" t="s">
        <v>1983</v>
      </c>
      <c r="M1604" s="114">
        <v>7.5036494730738895E-2</v>
      </c>
      <c r="N1604" s="114">
        <v>2.22926819697022E-3</v>
      </c>
      <c r="O1604" s="114">
        <v>0.199592590332031</v>
      </c>
    </row>
    <row r="1605" spans="1:15" hidden="1" outlineLevel="2" x14ac:dyDescent="0.25">
      <c r="A1605">
        <v>2023</v>
      </c>
      <c r="B1605">
        <v>7</v>
      </c>
      <c r="C1605" t="s">
        <v>861</v>
      </c>
      <c r="D1605">
        <v>24510</v>
      </c>
      <c r="E1605" t="s">
        <v>516</v>
      </c>
      <c r="F1605" t="s">
        <v>851</v>
      </c>
      <c r="G1605" t="s">
        <v>1977</v>
      </c>
      <c r="H1605">
        <v>2260004021</v>
      </c>
      <c r="I1605" t="s">
        <v>1978</v>
      </c>
      <c r="J1605" t="s">
        <v>1943</v>
      </c>
      <c r="K1605" t="s">
        <v>1944</v>
      </c>
      <c r="L1605" t="s">
        <v>1984</v>
      </c>
      <c r="M1605" s="114">
        <v>6.6418934369721697E-2</v>
      </c>
      <c r="N1605" s="114">
        <v>1.4830487489234699E-3</v>
      </c>
      <c r="O1605" s="114">
        <v>0.23631345853209501</v>
      </c>
    </row>
    <row r="1606" spans="1:15" hidden="1" outlineLevel="2" x14ac:dyDescent="0.25">
      <c r="A1606">
        <v>2023</v>
      </c>
      <c r="B1606">
        <v>7</v>
      </c>
      <c r="C1606" t="s">
        <v>861</v>
      </c>
      <c r="D1606">
        <v>24510</v>
      </c>
      <c r="E1606" t="s">
        <v>516</v>
      </c>
      <c r="F1606" t="s">
        <v>851</v>
      </c>
      <c r="G1606" t="s">
        <v>1977</v>
      </c>
      <c r="H1606">
        <v>2260004025</v>
      </c>
      <c r="I1606" t="s">
        <v>1978</v>
      </c>
      <c r="J1606" t="s">
        <v>1943</v>
      </c>
      <c r="K1606" t="s">
        <v>1944</v>
      </c>
      <c r="L1606" t="s">
        <v>1985</v>
      </c>
      <c r="M1606" s="114">
        <v>0.12161943250976</v>
      </c>
      <c r="N1606" s="114">
        <v>4.99293580651283E-3</v>
      </c>
      <c r="O1606" s="114">
        <v>0.40881229937076602</v>
      </c>
    </row>
    <row r="1607" spans="1:15" hidden="1" outlineLevel="2" x14ac:dyDescent="0.25">
      <c r="A1607">
        <v>2023</v>
      </c>
      <c r="B1607">
        <v>7</v>
      </c>
      <c r="C1607" t="s">
        <v>861</v>
      </c>
      <c r="D1607">
        <v>24510</v>
      </c>
      <c r="E1607" t="s">
        <v>516</v>
      </c>
      <c r="F1607" t="s">
        <v>851</v>
      </c>
      <c r="G1607" t="s">
        <v>1977</v>
      </c>
      <c r="H1607">
        <v>2260004026</v>
      </c>
      <c r="I1607" t="s">
        <v>1978</v>
      </c>
      <c r="J1607" t="s">
        <v>1943</v>
      </c>
      <c r="K1607" t="s">
        <v>1944</v>
      </c>
      <c r="L1607" t="s">
        <v>1986</v>
      </c>
      <c r="M1607" s="114">
        <v>5.3005104607109402E-2</v>
      </c>
      <c r="N1607" s="114">
        <v>2.0798923505935801E-3</v>
      </c>
      <c r="O1607" s="114">
        <v>0.206417020410299</v>
      </c>
    </row>
    <row r="1608" spans="1:15" hidden="1" outlineLevel="2" x14ac:dyDescent="0.25">
      <c r="A1608">
        <v>2023</v>
      </c>
      <c r="B1608">
        <v>7</v>
      </c>
      <c r="C1608" t="s">
        <v>861</v>
      </c>
      <c r="D1608">
        <v>24510</v>
      </c>
      <c r="E1608" t="s">
        <v>516</v>
      </c>
      <c r="F1608" t="s">
        <v>851</v>
      </c>
      <c r="G1608" t="s">
        <v>1977</v>
      </c>
      <c r="H1608">
        <v>2260004030</v>
      </c>
      <c r="I1608" t="s">
        <v>1978</v>
      </c>
      <c r="J1608" t="s">
        <v>1943</v>
      </c>
      <c r="K1608" t="s">
        <v>1944</v>
      </c>
      <c r="L1608" t="s">
        <v>1987</v>
      </c>
      <c r="M1608" s="114">
        <v>7.3297530216223095E-2</v>
      </c>
      <c r="N1608" s="114">
        <v>3.19169764406979E-3</v>
      </c>
      <c r="O1608" s="114">
        <v>0.27908134460449202</v>
      </c>
    </row>
    <row r="1609" spans="1:15" hidden="1" outlineLevel="2" x14ac:dyDescent="0.25">
      <c r="A1609">
        <v>2023</v>
      </c>
      <c r="B1609">
        <v>7</v>
      </c>
      <c r="C1609" t="s">
        <v>861</v>
      </c>
      <c r="D1609">
        <v>24510</v>
      </c>
      <c r="E1609" t="s">
        <v>516</v>
      </c>
      <c r="F1609" t="s">
        <v>851</v>
      </c>
      <c r="G1609" t="s">
        <v>1977</v>
      </c>
      <c r="H1609">
        <v>2260004031</v>
      </c>
      <c r="I1609" t="s">
        <v>1978</v>
      </c>
      <c r="J1609" t="s">
        <v>1943</v>
      </c>
      <c r="K1609" t="s">
        <v>1944</v>
      </c>
      <c r="L1609" t="s">
        <v>1945</v>
      </c>
      <c r="M1609" s="114">
        <v>5.2973431835994199E-2</v>
      </c>
      <c r="N1609" s="114">
        <v>1.9282262946944699E-3</v>
      </c>
      <c r="O1609" s="114">
        <v>0.230010826140642</v>
      </c>
    </row>
    <row r="1610" spans="1:15" hidden="1" outlineLevel="2" x14ac:dyDescent="0.25">
      <c r="A1610">
        <v>2023</v>
      </c>
      <c r="B1610">
        <v>7</v>
      </c>
      <c r="C1610" t="s">
        <v>861</v>
      </c>
      <c r="D1610">
        <v>24510</v>
      </c>
      <c r="E1610" t="s">
        <v>516</v>
      </c>
      <c r="F1610" t="s">
        <v>851</v>
      </c>
      <c r="G1610" t="s">
        <v>1977</v>
      </c>
      <c r="H1610">
        <v>2260004035</v>
      </c>
      <c r="I1610" t="s">
        <v>1978</v>
      </c>
      <c r="J1610" t="s">
        <v>1943</v>
      </c>
      <c r="K1610" t="s">
        <v>1944</v>
      </c>
      <c r="L1610" t="s">
        <v>1988</v>
      </c>
      <c r="M1610" s="114">
        <v>3.9488782203989103E-3</v>
      </c>
      <c r="N1610" s="114">
        <v>0</v>
      </c>
      <c r="O1610" s="114">
        <v>0</v>
      </c>
    </row>
    <row r="1611" spans="1:15" hidden="1" outlineLevel="2" x14ac:dyDescent="0.25">
      <c r="A1611">
        <v>2023</v>
      </c>
      <c r="B1611">
        <v>7</v>
      </c>
      <c r="C1611" t="s">
        <v>861</v>
      </c>
      <c r="D1611">
        <v>24510</v>
      </c>
      <c r="E1611" t="s">
        <v>516</v>
      </c>
      <c r="F1611" t="s">
        <v>851</v>
      </c>
      <c r="G1611" t="s">
        <v>1977</v>
      </c>
      <c r="H1611">
        <v>2260004036</v>
      </c>
      <c r="I1611" t="s">
        <v>1978</v>
      </c>
      <c r="J1611" t="s">
        <v>1943</v>
      </c>
      <c r="K1611" t="s">
        <v>1944</v>
      </c>
      <c r="L1611" t="s">
        <v>1946</v>
      </c>
      <c r="M1611" s="114">
        <v>1.11182695491152E-4</v>
      </c>
      <c r="N1611" s="114">
        <v>0</v>
      </c>
      <c r="O1611" s="114">
        <v>0</v>
      </c>
    </row>
    <row r="1612" spans="1:15" hidden="1" outlineLevel="2" x14ac:dyDescent="0.25">
      <c r="A1612">
        <v>2023</v>
      </c>
      <c r="B1612">
        <v>7</v>
      </c>
      <c r="C1612" t="s">
        <v>861</v>
      </c>
      <c r="D1612">
        <v>24510</v>
      </c>
      <c r="E1612" t="s">
        <v>516</v>
      </c>
      <c r="F1612" t="s">
        <v>851</v>
      </c>
      <c r="G1612" t="s">
        <v>1977</v>
      </c>
      <c r="H1612">
        <v>2260004071</v>
      </c>
      <c r="I1612" t="s">
        <v>1978</v>
      </c>
      <c r="J1612" t="s">
        <v>1943</v>
      </c>
      <c r="K1612" t="s">
        <v>1944</v>
      </c>
      <c r="L1612" t="s">
        <v>1950</v>
      </c>
      <c r="M1612" s="114">
        <v>1.97265492541676E-5</v>
      </c>
      <c r="N1612" s="114">
        <v>1.03811228768791E-6</v>
      </c>
      <c r="O1612" s="114">
        <v>9.5187902843463194E-5</v>
      </c>
    </row>
    <row r="1613" spans="1:15" hidden="1" outlineLevel="2" x14ac:dyDescent="0.25">
      <c r="A1613">
        <v>2023</v>
      </c>
      <c r="B1613">
        <v>7</v>
      </c>
      <c r="C1613" t="s">
        <v>861</v>
      </c>
      <c r="D1613">
        <v>24510</v>
      </c>
      <c r="E1613" t="s">
        <v>516</v>
      </c>
      <c r="F1613" t="s">
        <v>851</v>
      </c>
      <c r="G1613" t="s">
        <v>1977</v>
      </c>
      <c r="H1613">
        <v>2260006005</v>
      </c>
      <c r="I1613" t="s">
        <v>1978</v>
      </c>
      <c r="J1613" t="s">
        <v>1963</v>
      </c>
      <c r="K1613" t="s">
        <v>1964</v>
      </c>
      <c r="L1613" t="s">
        <v>1274</v>
      </c>
      <c r="M1613" s="114">
        <v>4.7939601091115903E-3</v>
      </c>
      <c r="N1613" s="114">
        <v>1.8321016614208899E-4</v>
      </c>
      <c r="O1613" s="114">
        <v>1.6845167847350202E-2</v>
      </c>
    </row>
    <row r="1614" spans="1:15" hidden="1" outlineLevel="2" x14ac:dyDescent="0.25">
      <c r="A1614">
        <v>2023</v>
      </c>
      <c r="B1614">
        <v>7</v>
      </c>
      <c r="C1614" t="s">
        <v>861</v>
      </c>
      <c r="D1614">
        <v>24510</v>
      </c>
      <c r="E1614" t="s">
        <v>516</v>
      </c>
      <c r="F1614" t="s">
        <v>851</v>
      </c>
      <c r="G1614" t="s">
        <v>1977</v>
      </c>
      <c r="H1614">
        <v>2260006010</v>
      </c>
      <c r="I1614" t="s">
        <v>1978</v>
      </c>
      <c r="J1614" t="s">
        <v>1963</v>
      </c>
      <c r="K1614" t="s">
        <v>1964</v>
      </c>
      <c r="L1614" t="s">
        <v>1965</v>
      </c>
      <c r="M1614" s="114">
        <v>3.3612645477660401E-2</v>
      </c>
      <c r="N1614" s="114">
        <v>1.24816784227733E-3</v>
      </c>
      <c r="O1614" s="114">
        <v>0.108996745198965</v>
      </c>
    </row>
    <row r="1615" spans="1:15" hidden="1" outlineLevel="2" x14ac:dyDescent="0.25">
      <c r="A1615">
        <v>2023</v>
      </c>
      <c r="B1615">
        <v>7</v>
      </c>
      <c r="C1615" t="s">
        <v>861</v>
      </c>
      <c r="D1615">
        <v>24510</v>
      </c>
      <c r="E1615" t="s">
        <v>516</v>
      </c>
      <c r="F1615" t="s">
        <v>851</v>
      </c>
      <c r="G1615" t="s">
        <v>1977</v>
      </c>
      <c r="H1615">
        <v>2260006015</v>
      </c>
      <c r="I1615" t="s">
        <v>1978</v>
      </c>
      <c r="J1615" t="s">
        <v>1963</v>
      </c>
      <c r="K1615" t="s">
        <v>1964</v>
      </c>
      <c r="L1615" t="s">
        <v>1966</v>
      </c>
      <c r="M1615" s="114">
        <v>1.1363949458914599E-5</v>
      </c>
      <c r="N1615" s="114">
        <v>4.28966544063769E-7</v>
      </c>
      <c r="O1615" s="114">
        <v>4.188231741864E-5</v>
      </c>
    </row>
    <row r="1616" spans="1:15" hidden="1" outlineLevel="2" x14ac:dyDescent="0.25">
      <c r="A1616">
        <v>2023</v>
      </c>
      <c r="B1616">
        <v>7</v>
      </c>
      <c r="C1616" t="s">
        <v>861</v>
      </c>
      <c r="D1616">
        <v>24510</v>
      </c>
      <c r="E1616" t="s">
        <v>516</v>
      </c>
      <c r="F1616" t="s">
        <v>851</v>
      </c>
      <c r="G1616" t="s">
        <v>1977</v>
      </c>
      <c r="H1616">
        <v>2260006035</v>
      </c>
      <c r="I1616" t="s">
        <v>1978</v>
      </c>
      <c r="J1616" t="s">
        <v>1963</v>
      </c>
      <c r="K1616" t="s">
        <v>1964</v>
      </c>
      <c r="L1616" t="s">
        <v>1969</v>
      </c>
      <c r="M1616" s="114">
        <v>2.0745012123235499E-4</v>
      </c>
      <c r="N1616" s="114">
        <v>7.4825397859967796E-6</v>
      </c>
      <c r="O1616" s="114">
        <v>7.3055936081800599E-4</v>
      </c>
    </row>
    <row r="1617" spans="1:15" hidden="1" outlineLevel="2" x14ac:dyDescent="0.25">
      <c r="A1617">
        <v>2023</v>
      </c>
      <c r="B1617">
        <v>7</v>
      </c>
      <c r="C1617" t="s">
        <v>861</v>
      </c>
      <c r="D1617">
        <v>24510</v>
      </c>
      <c r="E1617" t="s">
        <v>516</v>
      </c>
      <c r="F1617" t="s">
        <v>851</v>
      </c>
      <c r="G1617" t="s">
        <v>1977</v>
      </c>
      <c r="H1617">
        <v>2265001050</v>
      </c>
      <c r="I1617" t="s">
        <v>1990</v>
      </c>
      <c r="J1617" t="s">
        <v>1917</v>
      </c>
      <c r="K1617" t="s">
        <v>695</v>
      </c>
      <c r="L1617" t="s">
        <v>1991</v>
      </c>
      <c r="M1617" s="114">
        <v>1.1582850664808599E-2</v>
      </c>
      <c r="N1617" s="114">
        <v>3.7903200136497599E-3</v>
      </c>
      <c r="O1617" s="114">
        <v>0.57833409309387196</v>
      </c>
    </row>
    <row r="1618" spans="1:15" hidden="1" outlineLevel="2" x14ac:dyDescent="0.25">
      <c r="A1618">
        <v>2023</v>
      </c>
      <c r="B1618">
        <v>7</v>
      </c>
      <c r="C1618" t="s">
        <v>861</v>
      </c>
      <c r="D1618">
        <v>24510</v>
      </c>
      <c r="E1618" t="s">
        <v>516</v>
      </c>
      <c r="F1618" t="s">
        <v>851</v>
      </c>
      <c r="G1618" t="s">
        <v>1977</v>
      </c>
      <c r="H1618">
        <v>2265003010</v>
      </c>
      <c r="I1618" t="s">
        <v>1990</v>
      </c>
      <c r="J1618" t="s">
        <v>1941</v>
      </c>
      <c r="K1618" t="s">
        <v>696</v>
      </c>
      <c r="L1618" t="s">
        <v>1277</v>
      </c>
      <c r="M1618" s="114">
        <v>3.3749854628695201E-3</v>
      </c>
      <c r="N1618" s="114">
        <v>2.9358651372604098E-3</v>
      </c>
      <c r="O1618" s="114">
        <v>0.142913298681378</v>
      </c>
    </row>
    <row r="1619" spans="1:15" hidden="1" outlineLevel="2" x14ac:dyDescent="0.25">
      <c r="A1619">
        <v>2023</v>
      </c>
      <c r="B1619">
        <v>7</v>
      </c>
      <c r="C1619" t="s">
        <v>861</v>
      </c>
      <c r="D1619">
        <v>24510</v>
      </c>
      <c r="E1619" t="s">
        <v>516</v>
      </c>
      <c r="F1619" t="s">
        <v>851</v>
      </c>
      <c r="G1619" t="s">
        <v>1977</v>
      </c>
      <c r="H1619">
        <v>2265003020</v>
      </c>
      <c r="I1619" t="s">
        <v>1990</v>
      </c>
      <c r="J1619" t="s">
        <v>1941</v>
      </c>
      <c r="K1619" t="s">
        <v>696</v>
      </c>
      <c r="L1619" t="s">
        <v>1275</v>
      </c>
      <c r="M1619" s="114">
        <v>2.91954347039791E-3</v>
      </c>
      <c r="N1619" s="114">
        <v>7.5917799258604602E-3</v>
      </c>
      <c r="O1619" s="114">
        <v>8.6133362725377097E-2</v>
      </c>
    </row>
    <row r="1620" spans="1:15" hidden="1" outlineLevel="2" x14ac:dyDescent="0.25">
      <c r="A1620">
        <v>2023</v>
      </c>
      <c r="B1620">
        <v>7</v>
      </c>
      <c r="C1620" t="s">
        <v>861</v>
      </c>
      <c r="D1620">
        <v>24510</v>
      </c>
      <c r="E1620" t="s">
        <v>516</v>
      </c>
      <c r="F1620" t="s">
        <v>851</v>
      </c>
      <c r="G1620" t="s">
        <v>1977</v>
      </c>
      <c r="H1620">
        <v>2265003030</v>
      </c>
      <c r="I1620" t="s">
        <v>1990</v>
      </c>
      <c r="J1620" t="s">
        <v>1941</v>
      </c>
      <c r="K1620" t="s">
        <v>696</v>
      </c>
      <c r="L1620" t="s">
        <v>1273</v>
      </c>
      <c r="M1620" s="114">
        <v>3.0794684510056002E-3</v>
      </c>
      <c r="N1620" s="114">
        <v>1.77748696296476E-3</v>
      </c>
      <c r="O1620" s="114">
        <v>0.13354119099676601</v>
      </c>
    </row>
    <row r="1621" spans="1:15" hidden="1" outlineLevel="2" x14ac:dyDescent="0.25">
      <c r="A1621">
        <v>2023</v>
      </c>
      <c r="B1621">
        <v>7</v>
      </c>
      <c r="C1621" t="s">
        <v>861</v>
      </c>
      <c r="D1621">
        <v>24510</v>
      </c>
      <c r="E1621" t="s">
        <v>516</v>
      </c>
      <c r="F1621" t="s">
        <v>851</v>
      </c>
      <c r="G1621" t="s">
        <v>1977</v>
      </c>
      <c r="H1621">
        <v>2265003040</v>
      </c>
      <c r="I1621" t="s">
        <v>1990</v>
      </c>
      <c r="J1621" t="s">
        <v>1941</v>
      </c>
      <c r="K1621" t="s">
        <v>696</v>
      </c>
      <c r="L1621" t="s">
        <v>1276</v>
      </c>
      <c r="M1621" s="114">
        <v>1.30254251616861E-2</v>
      </c>
      <c r="N1621" s="114">
        <v>3.7479351740330501E-3</v>
      </c>
      <c r="O1621" s="114">
        <v>0.41707769036293002</v>
      </c>
    </row>
    <row r="1622" spans="1:15" hidden="1" outlineLevel="2" x14ac:dyDescent="0.25">
      <c r="A1622">
        <v>2023</v>
      </c>
      <c r="B1622">
        <v>7</v>
      </c>
      <c r="C1622" t="s">
        <v>861</v>
      </c>
      <c r="D1622">
        <v>24510</v>
      </c>
      <c r="E1622" t="s">
        <v>516</v>
      </c>
      <c r="F1622" t="s">
        <v>851</v>
      </c>
      <c r="G1622" t="s">
        <v>1977</v>
      </c>
      <c r="H1622">
        <v>2265003050</v>
      </c>
      <c r="I1622" t="s">
        <v>1990</v>
      </c>
      <c r="J1622" t="s">
        <v>1941</v>
      </c>
      <c r="K1622" t="s">
        <v>696</v>
      </c>
      <c r="L1622" t="s">
        <v>1280</v>
      </c>
      <c r="M1622" s="114">
        <v>2.44490224702076E-4</v>
      </c>
      <c r="N1622" s="114">
        <v>1.7745059449225699E-4</v>
      </c>
      <c r="O1622" s="114">
        <v>1.15311117842793E-2</v>
      </c>
    </row>
    <row r="1623" spans="1:15" hidden="1" outlineLevel="2" x14ac:dyDescent="0.25">
      <c r="A1623">
        <v>2023</v>
      </c>
      <c r="B1623">
        <v>7</v>
      </c>
      <c r="C1623" t="s">
        <v>861</v>
      </c>
      <c r="D1623">
        <v>24510</v>
      </c>
      <c r="E1623" t="s">
        <v>516</v>
      </c>
      <c r="F1623" t="s">
        <v>851</v>
      </c>
      <c r="G1623" t="s">
        <v>1977</v>
      </c>
      <c r="H1623">
        <v>2265003060</v>
      </c>
      <c r="I1623" t="s">
        <v>1990</v>
      </c>
      <c r="J1623" t="s">
        <v>1941</v>
      </c>
      <c r="K1623" t="s">
        <v>696</v>
      </c>
      <c r="L1623" t="s">
        <v>1942</v>
      </c>
      <c r="M1623" s="114">
        <v>3.6230038244866602E-4</v>
      </c>
      <c r="N1623" s="114">
        <v>1.17693620268255E-4</v>
      </c>
      <c r="O1623" s="114">
        <v>1.87749047763646E-2</v>
      </c>
    </row>
    <row r="1624" spans="1:15" hidden="1" outlineLevel="2" x14ac:dyDescent="0.25">
      <c r="A1624">
        <v>2023</v>
      </c>
      <c r="B1624">
        <v>7</v>
      </c>
      <c r="C1624" t="s">
        <v>861</v>
      </c>
      <c r="D1624">
        <v>24510</v>
      </c>
      <c r="E1624" t="s">
        <v>516</v>
      </c>
      <c r="F1624" t="s">
        <v>851</v>
      </c>
      <c r="G1624" t="s">
        <v>1977</v>
      </c>
      <c r="H1624">
        <v>2265003070</v>
      </c>
      <c r="I1624" t="s">
        <v>1990</v>
      </c>
      <c r="J1624" t="s">
        <v>1941</v>
      </c>
      <c r="K1624" t="s">
        <v>696</v>
      </c>
      <c r="L1624" t="s">
        <v>1272</v>
      </c>
      <c r="M1624" s="114">
        <v>2.5475883215619899E-4</v>
      </c>
      <c r="N1624" s="114">
        <v>6.7709032737184305E-4</v>
      </c>
      <c r="O1624" s="114">
        <v>7.7479302417486897E-3</v>
      </c>
    </row>
    <row r="1625" spans="1:15" hidden="1" outlineLevel="2" x14ac:dyDescent="0.25">
      <c r="A1625">
        <v>2023</v>
      </c>
      <c r="B1625">
        <v>7</v>
      </c>
      <c r="C1625" t="s">
        <v>861</v>
      </c>
      <c r="D1625">
        <v>24510</v>
      </c>
      <c r="E1625" t="s">
        <v>516</v>
      </c>
      <c r="F1625" t="s">
        <v>851</v>
      </c>
      <c r="G1625" t="s">
        <v>1977</v>
      </c>
      <c r="H1625">
        <v>2265004010</v>
      </c>
      <c r="I1625" t="s">
        <v>1990</v>
      </c>
      <c r="J1625" t="s">
        <v>1943</v>
      </c>
      <c r="K1625" t="s">
        <v>1944</v>
      </c>
      <c r="L1625" t="s">
        <v>1992</v>
      </c>
      <c r="M1625" s="114">
        <v>0.24720439016141399</v>
      </c>
      <c r="N1625" s="114">
        <v>3.2642295584082603E-2</v>
      </c>
      <c r="O1625" s="114">
        <v>3.2924441099166901</v>
      </c>
    </row>
    <row r="1626" spans="1:15" hidden="1" outlineLevel="2" x14ac:dyDescent="0.25">
      <c r="A1626">
        <v>2023</v>
      </c>
      <c r="B1626">
        <v>7</v>
      </c>
      <c r="C1626" t="s">
        <v>861</v>
      </c>
      <c r="D1626">
        <v>24510</v>
      </c>
      <c r="E1626" t="s">
        <v>516</v>
      </c>
      <c r="F1626" t="s">
        <v>851</v>
      </c>
      <c r="G1626" t="s">
        <v>1977</v>
      </c>
      <c r="H1626">
        <v>2265004011</v>
      </c>
      <c r="I1626" t="s">
        <v>1990</v>
      </c>
      <c r="J1626" t="s">
        <v>1943</v>
      </c>
      <c r="K1626" t="s">
        <v>1944</v>
      </c>
      <c r="L1626" t="s">
        <v>1993</v>
      </c>
      <c r="M1626" s="114">
        <v>2.7325114898303599E-2</v>
      </c>
      <c r="N1626" s="114">
        <v>4.5423719566315404E-3</v>
      </c>
      <c r="O1626" s="114">
        <v>0.44598226249217998</v>
      </c>
    </row>
    <row r="1627" spans="1:15" hidden="1" outlineLevel="2" x14ac:dyDescent="0.25">
      <c r="A1627">
        <v>2023</v>
      </c>
      <c r="B1627">
        <v>7</v>
      </c>
      <c r="C1627" t="s">
        <v>861</v>
      </c>
      <c r="D1627">
        <v>24510</v>
      </c>
      <c r="E1627" t="s">
        <v>516</v>
      </c>
      <c r="F1627" t="s">
        <v>851</v>
      </c>
      <c r="G1627" t="s">
        <v>1977</v>
      </c>
      <c r="H1627">
        <v>2265004015</v>
      </c>
      <c r="I1627" t="s">
        <v>1990</v>
      </c>
      <c r="J1627" t="s">
        <v>1943</v>
      </c>
      <c r="K1627" t="s">
        <v>1944</v>
      </c>
      <c r="L1627" t="s">
        <v>1981</v>
      </c>
      <c r="M1627" s="114">
        <v>2.2577374751563201E-2</v>
      </c>
      <c r="N1627" s="114">
        <v>2.80842650681734E-3</v>
      </c>
      <c r="O1627" s="114">
        <v>0.283218294382095</v>
      </c>
    </row>
    <row r="1628" spans="1:15" hidden="1" outlineLevel="2" x14ac:dyDescent="0.25">
      <c r="A1628">
        <v>2023</v>
      </c>
      <c r="B1628">
        <v>7</v>
      </c>
      <c r="C1628" t="s">
        <v>861</v>
      </c>
      <c r="D1628">
        <v>24510</v>
      </c>
      <c r="E1628" t="s">
        <v>516</v>
      </c>
      <c r="F1628" t="s">
        <v>851</v>
      </c>
      <c r="G1628" t="s">
        <v>1977</v>
      </c>
      <c r="H1628">
        <v>2265004016</v>
      </c>
      <c r="I1628" t="s">
        <v>1990</v>
      </c>
      <c r="J1628" t="s">
        <v>1943</v>
      </c>
      <c r="K1628" t="s">
        <v>1944</v>
      </c>
      <c r="L1628" t="s">
        <v>1982</v>
      </c>
      <c r="M1628" s="114">
        <v>1.8035956912626699E-2</v>
      </c>
      <c r="N1628" s="114">
        <v>2.61971564032137E-3</v>
      </c>
      <c r="O1628" s="114">
        <v>0.26268118992447897</v>
      </c>
    </row>
    <row r="1629" spans="1:15" hidden="1" outlineLevel="2" x14ac:dyDescent="0.25">
      <c r="A1629">
        <v>2023</v>
      </c>
      <c r="B1629">
        <v>7</v>
      </c>
      <c r="C1629" t="s">
        <v>861</v>
      </c>
      <c r="D1629">
        <v>24510</v>
      </c>
      <c r="E1629" t="s">
        <v>516</v>
      </c>
      <c r="F1629" t="s">
        <v>851</v>
      </c>
      <c r="G1629" t="s">
        <v>1977</v>
      </c>
      <c r="H1629">
        <v>2265004025</v>
      </c>
      <c r="I1629" t="s">
        <v>1990</v>
      </c>
      <c r="J1629" t="s">
        <v>1943</v>
      </c>
      <c r="K1629" t="s">
        <v>1944</v>
      </c>
      <c r="L1629" t="s">
        <v>1985</v>
      </c>
      <c r="M1629" s="114">
        <v>1.81271087467394E-3</v>
      </c>
      <c r="N1629" s="114">
        <v>1.8236546748084899E-4</v>
      </c>
      <c r="O1629" s="114">
        <v>1.8278195522725599E-2</v>
      </c>
    </row>
    <row r="1630" spans="1:15" hidden="1" outlineLevel="2" x14ac:dyDescent="0.25">
      <c r="A1630">
        <v>2023</v>
      </c>
      <c r="B1630">
        <v>7</v>
      </c>
      <c r="C1630" t="s">
        <v>861</v>
      </c>
      <c r="D1630">
        <v>24510</v>
      </c>
      <c r="E1630" t="s">
        <v>516</v>
      </c>
      <c r="F1630" t="s">
        <v>851</v>
      </c>
      <c r="G1630" t="s">
        <v>1977</v>
      </c>
      <c r="H1630">
        <v>2265004026</v>
      </c>
      <c r="I1630" t="s">
        <v>1990</v>
      </c>
      <c r="J1630" t="s">
        <v>1943</v>
      </c>
      <c r="K1630" t="s">
        <v>1944</v>
      </c>
      <c r="L1630" t="s">
        <v>1986</v>
      </c>
      <c r="M1630" s="114">
        <v>7.3391607904227396E-4</v>
      </c>
      <c r="N1630" s="114">
        <v>1.04080527307815E-4</v>
      </c>
      <c r="O1630" s="114">
        <v>1.2906695716082999E-2</v>
      </c>
    </row>
    <row r="1631" spans="1:15" hidden="1" outlineLevel="2" x14ac:dyDescent="0.25">
      <c r="A1631">
        <v>2023</v>
      </c>
      <c r="B1631">
        <v>7</v>
      </c>
      <c r="C1631" t="s">
        <v>861</v>
      </c>
      <c r="D1631">
        <v>24510</v>
      </c>
      <c r="E1631" t="s">
        <v>516</v>
      </c>
      <c r="F1631" t="s">
        <v>851</v>
      </c>
      <c r="G1631" t="s">
        <v>1977</v>
      </c>
      <c r="H1631">
        <v>2265004030</v>
      </c>
      <c r="I1631" t="s">
        <v>1990</v>
      </c>
      <c r="J1631" t="s">
        <v>1943</v>
      </c>
      <c r="K1631" t="s">
        <v>1944</v>
      </c>
      <c r="L1631" t="s">
        <v>1987</v>
      </c>
      <c r="M1631" s="114">
        <v>2.2002807390890701E-3</v>
      </c>
      <c r="N1631" s="114">
        <v>3.4794959356076999E-4</v>
      </c>
      <c r="O1631" s="114">
        <v>3.4870868548750898E-2</v>
      </c>
    </row>
    <row r="1632" spans="1:15" hidden="1" outlineLevel="2" x14ac:dyDescent="0.25">
      <c r="A1632">
        <v>2023</v>
      </c>
      <c r="B1632">
        <v>7</v>
      </c>
      <c r="C1632" t="s">
        <v>861</v>
      </c>
      <c r="D1632">
        <v>24510</v>
      </c>
      <c r="E1632" t="s">
        <v>516</v>
      </c>
      <c r="F1632" t="s">
        <v>851</v>
      </c>
      <c r="G1632" t="s">
        <v>1977</v>
      </c>
      <c r="H1632">
        <v>2265004031</v>
      </c>
      <c r="I1632" t="s">
        <v>1990</v>
      </c>
      <c r="J1632" t="s">
        <v>1943</v>
      </c>
      <c r="K1632" t="s">
        <v>1944</v>
      </c>
      <c r="L1632" t="s">
        <v>1945</v>
      </c>
      <c r="M1632" s="114">
        <v>1.6925452497162E-2</v>
      </c>
      <c r="N1632" s="114">
        <v>4.2293046717531996E-3</v>
      </c>
      <c r="O1632" s="114">
        <v>0.54895228147506703</v>
      </c>
    </row>
    <row r="1633" spans="1:15" hidden="1" outlineLevel="2" x14ac:dyDescent="0.25">
      <c r="A1633">
        <v>2023</v>
      </c>
      <c r="B1633">
        <v>7</v>
      </c>
      <c r="C1633" t="s">
        <v>861</v>
      </c>
      <c r="D1633">
        <v>24510</v>
      </c>
      <c r="E1633" t="s">
        <v>516</v>
      </c>
      <c r="F1633" t="s">
        <v>851</v>
      </c>
      <c r="G1633" t="s">
        <v>1977</v>
      </c>
      <c r="H1633">
        <v>2265004035</v>
      </c>
      <c r="I1633" t="s">
        <v>1990</v>
      </c>
      <c r="J1633" t="s">
        <v>1943</v>
      </c>
      <c r="K1633" t="s">
        <v>1944</v>
      </c>
      <c r="L1633" t="s">
        <v>1988</v>
      </c>
      <c r="M1633" s="114">
        <v>8.7805073126219196E-3</v>
      </c>
      <c r="N1633" s="114">
        <v>0</v>
      </c>
      <c r="O1633" s="114">
        <v>0</v>
      </c>
    </row>
    <row r="1634" spans="1:15" hidden="1" outlineLevel="2" x14ac:dyDescent="0.25">
      <c r="A1634">
        <v>2023</v>
      </c>
      <c r="B1634">
        <v>7</v>
      </c>
      <c r="C1634" t="s">
        <v>861</v>
      </c>
      <c r="D1634">
        <v>24510</v>
      </c>
      <c r="E1634" t="s">
        <v>516</v>
      </c>
      <c r="F1634" t="s">
        <v>851</v>
      </c>
      <c r="G1634" t="s">
        <v>1977</v>
      </c>
      <c r="H1634">
        <v>2265004036</v>
      </c>
      <c r="I1634" t="s">
        <v>1990</v>
      </c>
      <c r="J1634" t="s">
        <v>1943</v>
      </c>
      <c r="K1634" t="s">
        <v>1944</v>
      </c>
      <c r="L1634" t="s">
        <v>1946</v>
      </c>
      <c r="M1634" s="114">
        <v>2.5216731592081498E-4</v>
      </c>
      <c r="N1634" s="114">
        <v>0</v>
      </c>
      <c r="O1634" s="114">
        <v>0</v>
      </c>
    </row>
    <row r="1635" spans="1:15" hidden="1" outlineLevel="2" x14ac:dyDescent="0.25">
      <c r="A1635">
        <v>2023</v>
      </c>
      <c r="B1635">
        <v>7</v>
      </c>
      <c r="C1635" t="s">
        <v>861</v>
      </c>
      <c r="D1635">
        <v>24510</v>
      </c>
      <c r="E1635" t="s">
        <v>516</v>
      </c>
      <c r="F1635" t="s">
        <v>851</v>
      </c>
      <c r="G1635" t="s">
        <v>1977</v>
      </c>
      <c r="H1635">
        <v>2265004040</v>
      </c>
      <c r="I1635" t="s">
        <v>1990</v>
      </c>
      <c r="J1635" t="s">
        <v>1943</v>
      </c>
      <c r="K1635" t="s">
        <v>1944</v>
      </c>
      <c r="L1635" t="s">
        <v>1994</v>
      </c>
      <c r="M1635" s="114">
        <v>3.3144060090762699E-2</v>
      </c>
      <c r="N1635" s="114">
        <v>6.5505662932991999E-3</v>
      </c>
      <c r="O1635" s="114">
        <v>1.0557222366332999</v>
      </c>
    </row>
    <row r="1636" spans="1:15" hidden="1" outlineLevel="2" x14ac:dyDescent="0.25">
      <c r="A1636">
        <v>2023</v>
      </c>
      <c r="B1636">
        <v>7</v>
      </c>
      <c r="C1636" t="s">
        <v>861</v>
      </c>
      <c r="D1636">
        <v>24510</v>
      </c>
      <c r="E1636" t="s">
        <v>516</v>
      </c>
      <c r="F1636" t="s">
        <v>851</v>
      </c>
      <c r="G1636" t="s">
        <v>1977</v>
      </c>
      <c r="H1636">
        <v>2265004041</v>
      </c>
      <c r="I1636" t="s">
        <v>1990</v>
      </c>
      <c r="J1636" t="s">
        <v>1943</v>
      </c>
      <c r="K1636" t="s">
        <v>1944</v>
      </c>
      <c r="L1636" t="s">
        <v>1995</v>
      </c>
      <c r="M1636" s="114">
        <v>1.8804097505835699E-3</v>
      </c>
      <c r="N1636" s="114">
        <v>5.6014356960076795E-4</v>
      </c>
      <c r="O1636" s="114">
        <v>8.9434837922453894E-2</v>
      </c>
    </row>
    <row r="1637" spans="1:15" hidden="1" outlineLevel="2" x14ac:dyDescent="0.25">
      <c r="A1637">
        <v>2023</v>
      </c>
      <c r="B1637">
        <v>7</v>
      </c>
      <c r="C1637" t="s">
        <v>861</v>
      </c>
      <c r="D1637">
        <v>24510</v>
      </c>
      <c r="E1637" t="s">
        <v>516</v>
      </c>
      <c r="F1637" t="s">
        <v>851</v>
      </c>
      <c r="G1637" t="s">
        <v>1977</v>
      </c>
      <c r="H1637">
        <v>2265004046</v>
      </c>
      <c r="I1637" t="s">
        <v>1990</v>
      </c>
      <c r="J1637" t="s">
        <v>1943</v>
      </c>
      <c r="K1637" t="s">
        <v>1944</v>
      </c>
      <c r="L1637" t="s">
        <v>1947</v>
      </c>
      <c r="M1637" s="114">
        <v>2.2764670774790799E-3</v>
      </c>
      <c r="N1637" s="114">
        <v>6.74988303217106E-4</v>
      </c>
      <c r="O1637" s="114">
        <v>0.100979870185256</v>
      </c>
    </row>
    <row r="1638" spans="1:15" hidden="1" outlineLevel="2" x14ac:dyDescent="0.25">
      <c r="A1638">
        <v>2023</v>
      </c>
      <c r="B1638">
        <v>7</v>
      </c>
      <c r="C1638" t="s">
        <v>861</v>
      </c>
      <c r="D1638">
        <v>24510</v>
      </c>
      <c r="E1638" t="s">
        <v>516</v>
      </c>
      <c r="F1638" t="s">
        <v>851</v>
      </c>
      <c r="G1638" t="s">
        <v>1977</v>
      </c>
      <c r="H1638">
        <v>2265004051</v>
      </c>
      <c r="I1638" t="s">
        <v>1990</v>
      </c>
      <c r="J1638" t="s">
        <v>1943</v>
      </c>
      <c r="K1638" t="s">
        <v>1944</v>
      </c>
      <c r="L1638" t="s">
        <v>1996</v>
      </c>
      <c r="M1638" s="114">
        <v>2.0533802284035101E-3</v>
      </c>
      <c r="N1638" s="114">
        <v>3.0067883199080798E-4</v>
      </c>
      <c r="O1638" s="114">
        <v>3.0233554542064701E-2</v>
      </c>
    </row>
    <row r="1639" spans="1:15" hidden="1" outlineLevel="2" x14ac:dyDescent="0.25">
      <c r="A1639">
        <v>2023</v>
      </c>
      <c r="B1639">
        <v>7</v>
      </c>
      <c r="C1639" t="s">
        <v>861</v>
      </c>
      <c r="D1639">
        <v>24510</v>
      </c>
      <c r="E1639" t="s">
        <v>516</v>
      </c>
      <c r="F1639" t="s">
        <v>851</v>
      </c>
      <c r="G1639" t="s">
        <v>1977</v>
      </c>
      <c r="H1639">
        <v>2265004055</v>
      </c>
      <c r="I1639" t="s">
        <v>1990</v>
      </c>
      <c r="J1639" t="s">
        <v>1943</v>
      </c>
      <c r="K1639" t="s">
        <v>1944</v>
      </c>
      <c r="L1639" t="s">
        <v>1997</v>
      </c>
      <c r="M1639" s="114">
        <v>0.36689485097303998</v>
      </c>
      <c r="N1639" s="114">
        <v>8.76164846122265E-2</v>
      </c>
      <c r="O1639" s="114">
        <v>14.1518931388855</v>
      </c>
    </row>
    <row r="1640" spans="1:15" hidden="1" outlineLevel="2" x14ac:dyDescent="0.25">
      <c r="A1640">
        <v>2023</v>
      </c>
      <c r="B1640">
        <v>7</v>
      </c>
      <c r="C1640" t="s">
        <v>861</v>
      </c>
      <c r="D1640">
        <v>24510</v>
      </c>
      <c r="E1640" t="s">
        <v>516</v>
      </c>
      <c r="F1640" t="s">
        <v>851</v>
      </c>
      <c r="G1640" t="s">
        <v>1977</v>
      </c>
      <c r="H1640">
        <v>2265004056</v>
      </c>
      <c r="I1640" t="s">
        <v>1990</v>
      </c>
      <c r="J1640" t="s">
        <v>1943</v>
      </c>
      <c r="K1640" t="s">
        <v>1944</v>
      </c>
      <c r="L1640" t="s">
        <v>1948</v>
      </c>
      <c r="M1640" s="114">
        <v>2.4394761638177401E-2</v>
      </c>
      <c r="N1640" s="114">
        <v>7.6119186123833104E-3</v>
      </c>
      <c r="O1640" s="114">
        <v>1.2160181701183299</v>
      </c>
    </row>
    <row r="1641" spans="1:15" hidden="1" outlineLevel="2" x14ac:dyDescent="0.25">
      <c r="A1641">
        <v>2023</v>
      </c>
      <c r="B1641">
        <v>7</v>
      </c>
      <c r="C1641" t="s">
        <v>861</v>
      </c>
      <c r="D1641">
        <v>24510</v>
      </c>
      <c r="E1641" t="s">
        <v>516</v>
      </c>
      <c r="F1641" t="s">
        <v>851</v>
      </c>
      <c r="G1641" t="s">
        <v>1977</v>
      </c>
      <c r="H1641">
        <v>2265004066</v>
      </c>
      <c r="I1641" t="s">
        <v>1990</v>
      </c>
      <c r="J1641" t="s">
        <v>1943</v>
      </c>
      <c r="K1641" t="s">
        <v>1944</v>
      </c>
      <c r="L1641" t="s">
        <v>1949</v>
      </c>
      <c r="M1641" s="114">
        <v>2.5452829170262699E-3</v>
      </c>
      <c r="N1641" s="114">
        <v>1.2338848609942899E-3</v>
      </c>
      <c r="O1641" s="114">
        <v>0.124783119186759</v>
      </c>
    </row>
    <row r="1642" spans="1:15" hidden="1" outlineLevel="2" x14ac:dyDescent="0.25">
      <c r="A1642">
        <v>2023</v>
      </c>
      <c r="B1642">
        <v>7</v>
      </c>
      <c r="C1642" t="s">
        <v>861</v>
      </c>
      <c r="D1642">
        <v>24510</v>
      </c>
      <c r="E1642" t="s">
        <v>516</v>
      </c>
      <c r="F1642" t="s">
        <v>851</v>
      </c>
      <c r="G1642" t="s">
        <v>1977</v>
      </c>
      <c r="H1642">
        <v>2265004071</v>
      </c>
      <c r="I1642" t="s">
        <v>1990</v>
      </c>
      <c r="J1642" t="s">
        <v>1943</v>
      </c>
      <c r="K1642" t="s">
        <v>1944</v>
      </c>
      <c r="L1642" t="s">
        <v>1950</v>
      </c>
      <c r="M1642" s="114">
        <v>7.1329884645820102E-2</v>
      </c>
      <c r="N1642" s="114">
        <v>2.46275952085853E-2</v>
      </c>
      <c r="O1642" s="114">
        <v>3.3770025372505201</v>
      </c>
    </row>
    <row r="1643" spans="1:15" hidden="1" outlineLevel="2" x14ac:dyDescent="0.25">
      <c r="A1643">
        <v>2023</v>
      </c>
      <c r="B1643">
        <v>7</v>
      </c>
      <c r="C1643" t="s">
        <v>861</v>
      </c>
      <c r="D1643">
        <v>24510</v>
      </c>
      <c r="E1643" t="s">
        <v>516</v>
      </c>
      <c r="F1643" t="s">
        <v>851</v>
      </c>
      <c r="G1643" t="s">
        <v>1977</v>
      </c>
      <c r="H1643">
        <v>2265004075</v>
      </c>
      <c r="I1643" t="s">
        <v>1990</v>
      </c>
      <c r="J1643" t="s">
        <v>1943</v>
      </c>
      <c r="K1643" t="s">
        <v>1944</v>
      </c>
      <c r="L1643" t="s">
        <v>1998</v>
      </c>
      <c r="M1643" s="114">
        <v>1.52136612115328E-2</v>
      </c>
      <c r="N1643" s="114">
        <v>3.2956140348687798E-3</v>
      </c>
      <c r="O1643" s="114">
        <v>0.40425400435924502</v>
      </c>
    </row>
    <row r="1644" spans="1:15" hidden="1" outlineLevel="2" x14ac:dyDescent="0.25">
      <c r="A1644">
        <v>2023</v>
      </c>
      <c r="B1644">
        <v>7</v>
      </c>
      <c r="C1644" t="s">
        <v>861</v>
      </c>
      <c r="D1644">
        <v>24510</v>
      </c>
      <c r="E1644" t="s">
        <v>516</v>
      </c>
      <c r="F1644" t="s">
        <v>851</v>
      </c>
      <c r="G1644" t="s">
        <v>1977</v>
      </c>
      <c r="H1644">
        <v>2265004076</v>
      </c>
      <c r="I1644" t="s">
        <v>1990</v>
      </c>
      <c r="J1644" t="s">
        <v>1943</v>
      </c>
      <c r="K1644" t="s">
        <v>1944</v>
      </c>
      <c r="L1644" t="s">
        <v>1951</v>
      </c>
      <c r="M1644" s="114">
        <v>3.5167183055193601E-3</v>
      </c>
      <c r="N1644" s="114">
        <v>7.9269868729170401E-4</v>
      </c>
      <c r="O1644" s="114">
        <v>9.6178257837891606E-2</v>
      </c>
    </row>
    <row r="1645" spans="1:15" hidden="1" outlineLevel="2" x14ac:dyDescent="0.25">
      <c r="A1645">
        <v>2023</v>
      </c>
      <c r="B1645">
        <v>7</v>
      </c>
      <c r="C1645" t="s">
        <v>861</v>
      </c>
      <c r="D1645">
        <v>24510</v>
      </c>
      <c r="E1645" t="s">
        <v>516</v>
      </c>
      <c r="F1645" t="s">
        <v>851</v>
      </c>
      <c r="G1645" t="s">
        <v>1977</v>
      </c>
      <c r="H1645">
        <v>2265006005</v>
      </c>
      <c r="I1645" t="s">
        <v>1990</v>
      </c>
      <c r="J1645" t="s">
        <v>1963</v>
      </c>
      <c r="K1645" t="s">
        <v>1964</v>
      </c>
      <c r="L1645" t="s">
        <v>1274</v>
      </c>
      <c r="M1645" s="114">
        <v>0.106984790967545</v>
      </c>
      <c r="N1645" s="114">
        <v>2.7252698782831399E-2</v>
      </c>
      <c r="O1645" s="114">
        <v>4.1518391966819799</v>
      </c>
    </row>
    <row r="1646" spans="1:15" hidden="1" outlineLevel="2" x14ac:dyDescent="0.25">
      <c r="A1646">
        <v>2023</v>
      </c>
      <c r="B1646">
        <v>7</v>
      </c>
      <c r="C1646" t="s">
        <v>861</v>
      </c>
      <c r="D1646">
        <v>24510</v>
      </c>
      <c r="E1646" t="s">
        <v>516</v>
      </c>
      <c r="F1646" t="s">
        <v>851</v>
      </c>
      <c r="G1646" t="s">
        <v>1977</v>
      </c>
      <c r="H1646">
        <v>2265006010</v>
      </c>
      <c r="I1646" t="s">
        <v>1990</v>
      </c>
      <c r="J1646" t="s">
        <v>1963</v>
      </c>
      <c r="K1646" t="s">
        <v>1964</v>
      </c>
      <c r="L1646" t="s">
        <v>1965</v>
      </c>
      <c r="M1646" s="114">
        <v>2.6020433780104199E-2</v>
      </c>
      <c r="N1646" s="114">
        <v>7.3106650961563E-3</v>
      </c>
      <c r="O1646" s="114">
        <v>0.82232743501663197</v>
      </c>
    </row>
    <row r="1647" spans="1:15" hidden="1" outlineLevel="2" x14ac:dyDescent="0.25">
      <c r="A1647">
        <v>2023</v>
      </c>
      <c r="B1647">
        <v>7</v>
      </c>
      <c r="C1647" t="s">
        <v>861</v>
      </c>
      <c r="D1647">
        <v>24510</v>
      </c>
      <c r="E1647" t="s">
        <v>516</v>
      </c>
      <c r="F1647" t="s">
        <v>851</v>
      </c>
      <c r="G1647" t="s">
        <v>1977</v>
      </c>
      <c r="H1647">
        <v>2265006015</v>
      </c>
      <c r="I1647" t="s">
        <v>1990</v>
      </c>
      <c r="J1647" t="s">
        <v>1963</v>
      </c>
      <c r="K1647" t="s">
        <v>1964</v>
      </c>
      <c r="L1647" t="s">
        <v>1966</v>
      </c>
      <c r="M1647" s="114">
        <v>1.07131830087042E-2</v>
      </c>
      <c r="N1647" s="114">
        <v>3.6569439689628802E-3</v>
      </c>
      <c r="O1647" s="114">
        <v>0.39220275729894599</v>
      </c>
    </row>
    <row r="1648" spans="1:15" hidden="1" outlineLevel="2" x14ac:dyDescent="0.25">
      <c r="A1648">
        <v>2023</v>
      </c>
      <c r="B1648">
        <v>7</v>
      </c>
      <c r="C1648" t="s">
        <v>861</v>
      </c>
      <c r="D1648">
        <v>24510</v>
      </c>
      <c r="E1648" t="s">
        <v>516</v>
      </c>
      <c r="F1648" t="s">
        <v>851</v>
      </c>
      <c r="G1648" t="s">
        <v>1977</v>
      </c>
      <c r="H1648">
        <v>2265006025</v>
      </c>
      <c r="I1648" t="s">
        <v>1990</v>
      </c>
      <c r="J1648" t="s">
        <v>1963</v>
      </c>
      <c r="K1648" t="s">
        <v>1964</v>
      </c>
      <c r="L1648" t="s">
        <v>1967</v>
      </c>
      <c r="M1648" s="114">
        <v>2.4553354216152502E-2</v>
      </c>
      <c r="N1648" s="114">
        <v>7.8541312832385302E-3</v>
      </c>
      <c r="O1648" s="114">
        <v>1.0814303606748601</v>
      </c>
    </row>
    <row r="1649" spans="1:15" hidden="1" outlineLevel="2" x14ac:dyDescent="0.25">
      <c r="A1649">
        <v>2023</v>
      </c>
      <c r="B1649">
        <v>7</v>
      </c>
      <c r="C1649" t="s">
        <v>861</v>
      </c>
      <c r="D1649">
        <v>24510</v>
      </c>
      <c r="E1649" t="s">
        <v>516</v>
      </c>
      <c r="F1649" t="s">
        <v>851</v>
      </c>
      <c r="G1649" t="s">
        <v>1977</v>
      </c>
      <c r="H1649">
        <v>2265006030</v>
      </c>
      <c r="I1649" t="s">
        <v>1990</v>
      </c>
      <c r="J1649" t="s">
        <v>1963</v>
      </c>
      <c r="K1649" t="s">
        <v>1964</v>
      </c>
      <c r="L1649" t="s">
        <v>1968</v>
      </c>
      <c r="M1649" s="114">
        <v>5.0208843331205302E-2</v>
      </c>
      <c r="N1649" s="114">
        <v>1.23051404953003E-2</v>
      </c>
      <c r="O1649" s="114">
        <v>1.6674978137016301</v>
      </c>
    </row>
    <row r="1650" spans="1:15" hidden="1" outlineLevel="2" x14ac:dyDescent="0.25">
      <c r="A1650">
        <v>2023</v>
      </c>
      <c r="B1650">
        <v>7</v>
      </c>
      <c r="C1650" t="s">
        <v>861</v>
      </c>
      <c r="D1650">
        <v>24510</v>
      </c>
      <c r="E1650" t="s">
        <v>516</v>
      </c>
      <c r="F1650" t="s">
        <v>851</v>
      </c>
      <c r="G1650" t="s">
        <v>1977</v>
      </c>
      <c r="H1650">
        <v>2265006035</v>
      </c>
      <c r="I1650" t="s">
        <v>1990</v>
      </c>
      <c r="J1650" t="s">
        <v>1963</v>
      </c>
      <c r="K1650" t="s">
        <v>1964</v>
      </c>
      <c r="L1650" t="s">
        <v>1969</v>
      </c>
      <c r="M1650" s="114">
        <v>1.7882324191607101E-3</v>
      </c>
      <c r="N1650" s="114">
        <v>5.8738990628626198E-4</v>
      </c>
      <c r="O1650" s="114">
        <v>8.5226308554410907E-2</v>
      </c>
    </row>
    <row r="1651" spans="1:15" hidden="1" outlineLevel="2" x14ac:dyDescent="0.25">
      <c r="A1651">
        <v>2023</v>
      </c>
      <c r="B1651">
        <v>7</v>
      </c>
      <c r="C1651" t="s">
        <v>861</v>
      </c>
      <c r="D1651">
        <v>24510</v>
      </c>
      <c r="E1651" t="s">
        <v>516</v>
      </c>
      <c r="F1651" t="s">
        <v>851</v>
      </c>
      <c r="G1651" t="s">
        <v>1977</v>
      </c>
      <c r="H1651">
        <v>2265010010</v>
      </c>
      <c r="I1651" t="s">
        <v>1990</v>
      </c>
      <c r="J1651" t="s">
        <v>1941</v>
      </c>
      <c r="K1651" t="s">
        <v>696</v>
      </c>
      <c r="L1651" t="s">
        <v>2009</v>
      </c>
      <c r="M1651" s="114">
        <v>2.02239819323324E-4</v>
      </c>
      <c r="N1651" s="114">
        <v>7.31520722183632E-5</v>
      </c>
      <c r="O1651" s="114">
        <v>1.09096455853432E-2</v>
      </c>
    </row>
    <row r="1652" spans="1:15" hidden="1" outlineLevel="2" x14ac:dyDescent="0.25">
      <c r="A1652">
        <v>2023</v>
      </c>
      <c r="B1652">
        <v>7</v>
      </c>
      <c r="C1652" t="s">
        <v>861</v>
      </c>
      <c r="D1652">
        <v>24510</v>
      </c>
      <c r="E1652" t="s">
        <v>516</v>
      </c>
      <c r="F1652" t="s">
        <v>851</v>
      </c>
      <c r="G1652" t="s">
        <v>1977</v>
      </c>
      <c r="H1652">
        <v>2282005010</v>
      </c>
      <c r="I1652" t="s">
        <v>698</v>
      </c>
      <c r="J1652" t="s">
        <v>1972</v>
      </c>
      <c r="K1652" t="s">
        <v>1972</v>
      </c>
      <c r="L1652" t="s">
        <v>1974</v>
      </c>
      <c r="M1652" s="114">
        <v>0.19234435935140901</v>
      </c>
      <c r="N1652" s="114">
        <v>6.0168599709868403E-2</v>
      </c>
      <c r="O1652" s="114">
        <v>1.0009041726589201</v>
      </c>
    </row>
    <row r="1653" spans="1:15" hidden="1" outlineLevel="2" x14ac:dyDescent="0.25">
      <c r="A1653">
        <v>2023</v>
      </c>
      <c r="B1653">
        <v>7</v>
      </c>
      <c r="C1653" t="s">
        <v>861</v>
      </c>
      <c r="D1653">
        <v>24510</v>
      </c>
      <c r="E1653" t="s">
        <v>516</v>
      </c>
      <c r="F1653" t="s">
        <v>851</v>
      </c>
      <c r="G1653" t="s">
        <v>1977</v>
      </c>
      <c r="H1653">
        <v>2282005015</v>
      </c>
      <c r="I1653" t="s">
        <v>698</v>
      </c>
      <c r="J1653" t="s">
        <v>1972</v>
      </c>
      <c r="K1653" t="s">
        <v>1972</v>
      </c>
      <c r="L1653" t="s">
        <v>2000</v>
      </c>
      <c r="M1653" s="114">
        <v>3.4655467055927099E-2</v>
      </c>
      <c r="N1653" s="114">
        <v>2.8523326385766299E-2</v>
      </c>
      <c r="O1653" s="114">
        <v>0.51475363969802901</v>
      </c>
    </row>
    <row r="1654" spans="1:15" hidden="1" outlineLevel="2" x14ac:dyDescent="0.25">
      <c r="A1654">
        <v>2023</v>
      </c>
      <c r="B1654">
        <v>7</v>
      </c>
      <c r="C1654" t="s">
        <v>861</v>
      </c>
      <c r="D1654">
        <v>24510</v>
      </c>
      <c r="E1654" t="s">
        <v>516</v>
      </c>
      <c r="F1654" t="s">
        <v>851</v>
      </c>
      <c r="G1654" t="s">
        <v>1977</v>
      </c>
      <c r="H1654">
        <v>2282010005</v>
      </c>
      <c r="I1654" t="s">
        <v>698</v>
      </c>
      <c r="J1654" t="s">
        <v>1972</v>
      </c>
      <c r="K1654" t="s">
        <v>1972</v>
      </c>
      <c r="L1654" t="s">
        <v>1973</v>
      </c>
      <c r="M1654" s="114">
        <v>2.2172083102816501E-2</v>
      </c>
      <c r="N1654" s="114">
        <v>2.4817183148115901E-2</v>
      </c>
      <c r="O1654" s="114">
        <v>0.33711083978414502</v>
      </c>
    </row>
    <row r="1655" spans="1:15" hidden="1" outlineLevel="2" x14ac:dyDescent="0.25">
      <c r="A1655">
        <v>2023</v>
      </c>
      <c r="B1655">
        <v>7</v>
      </c>
      <c r="C1655" t="s">
        <v>861</v>
      </c>
      <c r="D1655">
        <v>24510</v>
      </c>
      <c r="E1655" t="s">
        <v>516</v>
      </c>
      <c r="F1655" t="s">
        <v>851</v>
      </c>
      <c r="G1655" t="s">
        <v>1977</v>
      </c>
      <c r="H1655">
        <v>2285004015</v>
      </c>
      <c r="I1655" t="s">
        <v>1975</v>
      </c>
      <c r="J1655" t="s">
        <v>1976</v>
      </c>
      <c r="K1655" t="s">
        <v>1976</v>
      </c>
      <c r="L1655" t="s">
        <v>1976</v>
      </c>
      <c r="M1655" s="114">
        <v>1.13181226458536E-4</v>
      </c>
      <c r="N1655" s="114">
        <v>3.5494476378516999E-5</v>
      </c>
      <c r="O1655" s="114">
        <v>5.2122249617241297E-3</v>
      </c>
    </row>
    <row r="1656" spans="1:15" hidden="1" outlineLevel="2" x14ac:dyDescent="0.25">
      <c r="A1656">
        <v>2023</v>
      </c>
      <c r="B1656">
        <v>7</v>
      </c>
      <c r="C1656" t="s">
        <v>861</v>
      </c>
      <c r="D1656">
        <v>24510</v>
      </c>
      <c r="E1656" t="s">
        <v>516</v>
      </c>
      <c r="F1656" t="s">
        <v>851</v>
      </c>
      <c r="G1656" t="s">
        <v>2001</v>
      </c>
      <c r="H1656">
        <v>2267003010</v>
      </c>
      <c r="I1656" t="s">
        <v>2002</v>
      </c>
      <c r="J1656" t="s">
        <v>1941</v>
      </c>
      <c r="K1656" t="s">
        <v>2003</v>
      </c>
      <c r="L1656" t="s">
        <v>1277</v>
      </c>
      <c r="M1656" s="114">
        <v>3.9512779676442701E-4</v>
      </c>
      <c r="N1656" s="114">
        <v>2.2105485259089602E-3</v>
      </c>
      <c r="O1656" s="114">
        <v>1.2748221866786501E-2</v>
      </c>
    </row>
    <row r="1657" spans="1:15" hidden="1" outlineLevel="2" x14ac:dyDescent="0.25">
      <c r="A1657">
        <v>2023</v>
      </c>
      <c r="B1657">
        <v>7</v>
      </c>
      <c r="C1657" t="s">
        <v>861</v>
      </c>
      <c r="D1657">
        <v>24510</v>
      </c>
      <c r="E1657" t="s">
        <v>516</v>
      </c>
      <c r="F1657" t="s">
        <v>851</v>
      </c>
      <c r="G1657" t="s">
        <v>2001</v>
      </c>
      <c r="H1657">
        <v>2267003020</v>
      </c>
      <c r="I1657" t="s">
        <v>2002</v>
      </c>
      <c r="J1657" t="s">
        <v>1941</v>
      </c>
      <c r="K1657" t="s">
        <v>2003</v>
      </c>
      <c r="L1657" t="s">
        <v>1275</v>
      </c>
      <c r="M1657" s="114">
        <v>1.34603385813534E-2</v>
      </c>
      <c r="N1657" s="114">
        <v>0.11491884477436499</v>
      </c>
      <c r="O1657" s="114">
        <v>0.58896882086992297</v>
      </c>
    </row>
    <row r="1658" spans="1:15" hidden="1" outlineLevel="2" x14ac:dyDescent="0.25">
      <c r="A1658">
        <v>2023</v>
      </c>
      <c r="B1658">
        <v>7</v>
      </c>
      <c r="C1658" t="s">
        <v>861</v>
      </c>
      <c r="D1658">
        <v>24510</v>
      </c>
      <c r="E1658" t="s">
        <v>516</v>
      </c>
      <c r="F1658" t="s">
        <v>851</v>
      </c>
      <c r="G1658" t="s">
        <v>2001</v>
      </c>
      <c r="H1658">
        <v>2267003030</v>
      </c>
      <c r="I1658" t="s">
        <v>2002</v>
      </c>
      <c r="J1658" t="s">
        <v>1941</v>
      </c>
      <c r="K1658" t="s">
        <v>2003</v>
      </c>
      <c r="L1658" t="s">
        <v>1273</v>
      </c>
      <c r="M1658" s="114">
        <v>1.02542786407867E-4</v>
      </c>
      <c r="N1658" s="114">
        <v>8.6276321962941395E-4</v>
      </c>
      <c r="O1658" s="114">
        <v>4.4533681357279403E-3</v>
      </c>
    </row>
    <row r="1659" spans="1:15" hidden="1" outlineLevel="2" x14ac:dyDescent="0.25">
      <c r="A1659">
        <v>2023</v>
      </c>
      <c r="B1659">
        <v>7</v>
      </c>
      <c r="C1659" t="s">
        <v>861</v>
      </c>
      <c r="D1659">
        <v>24510</v>
      </c>
      <c r="E1659" t="s">
        <v>516</v>
      </c>
      <c r="F1659" t="s">
        <v>851</v>
      </c>
      <c r="G1659" t="s">
        <v>2001</v>
      </c>
      <c r="H1659">
        <v>2267003040</v>
      </c>
      <c r="I1659" t="s">
        <v>2002</v>
      </c>
      <c r="J1659" t="s">
        <v>1941</v>
      </c>
      <c r="K1659" t="s">
        <v>2003</v>
      </c>
      <c r="L1659" t="s">
        <v>1276</v>
      </c>
      <c r="M1659" s="114">
        <v>3.1854932331043501E-5</v>
      </c>
      <c r="N1659" s="114">
        <v>2.70898814051179E-4</v>
      </c>
      <c r="O1659" s="114">
        <v>1.39103201217949E-3</v>
      </c>
    </row>
    <row r="1660" spans="1:15" hidden="1" outlineLevel="2" x14ac:dyDescent="0.25">
      <c r="A1660">
        <v>2023</v>
      </c>
      <c r="B1660">
        <v>7</v>
      </c>
      <c r="C1660" t="s">
        <v>861</v>
      </c>
      <c r="D1660">
        <v>24510</v>
      </c>
      <c r="E1660" t="s">
        <v>516</v>
      </c>
      <c r="F1660" t="s">
        <v>851</v>
      </c>
      <c r="G1660" t="s">
        <v>2001</v>
      </c>
      <c r="H1660">
        <v>2267003050</v>
      </c>
      <c r="I1660" t="s">
        <v>2002</v>
      </c>
      <c r="J1660" t="s">
        <v>1941</v>
      </c>
      <c r="K1660" t="s">
        <v>2003</v>
      </c>
      <c r="L1660" t="s">
        <v>1280</v>
      </c>
      <c r="M1660" s="114">
        <v>1.5246397680357401E-5</v>
      </c>
      <c r="N1660" s="114">
        <v>9.5227600468206206E-5</v>
      </c>
      <c r="O1660" s="114">
        <v>5.2942002366762597E-4</v>
      </c>
    </row>
    <row r="1661" spans="1:15" hidden="1" outlineLevel="2" x14ac:dyDescent="0.25">
      <c r="A1661">
        <v>2023</v>
      </c>
      <c r="B1661">
        <v>7</v>
      </c>
      <c r="C1661" t="s">
        <v>861</v>
      </c>
      <c r="D1661">
        <v>24510</v>
      </c>
      <c r="E1661" t="s">
        <v>516</v>
      </c>
      <c r="F1661" t="s">
        <v>851</v>
      </c>
      <c r="G1661" t="s">
        <v>2001</v>
      </c>
      <c r="H1661">
        <v>2267003070</v>
      </c>
      <c r="I1661" t="s">
        <v>2002</v>
      </c>
      <c r="J1661" t="s">
        <v>1941</v>
      </c>
      <c r="K1661" t="s">
        <v>2003</v>
      </c>
      <c r="L1661" t="s">
        <v>1272</v>
      </c>
      <c r="M1661" s="114">
        <v>6.3854908148641698E-5</v>
      </c>
      <c r="N1661" s="114">
        <v>5.3568922885460801E-4</v>
      </c>
      <c r="O1661" s="114">
        <v>2.7690489077940601E-3</v>
      </c>
    </row>
    <row r="1662" spans="1:15" hidden="1" outlineLevel="2" x14ac:dyDescent="0.25">
      <c r="A1662">
        <v>2023</v>
      </c>
      <c r="B1662">
        <v>7</v>
      </c>
      <c r="C1662" t="s">
        <v>861</v>
      </c>
      <c r="D1662">
        <v>24510</v>
      </c>
      <c r="E1662" t="s">
        <v>516</v>
      </c>
      <c r="F1662" t="s">
        <v>851</v>
      </c>
      <c r="G1662" t="s">
        <v>2001</v>
      </c>
      <c r="H1662">
        <v>2267004066</v>
      </c>
      <c r="I1662" t="s">
        <v>2002</v>
      </c>
      <c r="J1662" t="s">
        <v>1943</v>
      </c>
      <c r="K1662" t="s">
        <v>2003</v>
      </c>
      <c r="L1662" t="s">
        <v>1949</v>
      </c>
      <c r="M1662" s="114">
        <v>5.09011724716402E-5</v>
      </c>
      <c r="N1662" s="114">
        <v>4.3122335773659903E-4</v>
      </c>
      <c r="O1662" s="114">
        <v>2.2183976834639898E-3</v>
      </c>
    </row>
    <row r="1663" spans="1:15" hidden="1" outlineLevel="2" x14ac:dyDescent="0.25">
      <c r="A1663">
        <v>2023</v>
      </c>
      <c r="B1663">
        <v>7</v>
      </c>
      <c r="C1663" t="s">
        <v>861</v>
      </c>
      <c r="D1663">
        <v>24510</v>
      </c>
      <c r="E1663" t="s">
        <v>516</v>
      </c>
      <c r="F1663" t="s">
        <v>851</v>
      </c>
      <c r="G1663" t="s">
        <v>2001</v>
      </c>
      <c r="H1663">
        <v>2267006005</v>
      </c>
      <c r="I1663" t="s">
        <v>2002</v>
      </c>
      <c r="J1663" t="s">
        <v>1963</v>
      </c>
      <c r="K1663" t="s">
        <v>2003</v>
      </c>
      <c r="L1663" t="s">
        <v>1274</v>
      </c>
      <c r="M1663" s="114">
        <v>1.5263083078025401E-3</v>
      </c>
      <c r="N1663" s="114">
        <v>9.3254683306440694E-3</v>
      </c>
      <c r="O1663" s="114">
        <v>3.7887678015977103E-2</v>
      </c>
    </row>
    <row r="1664" spans="1:15" hidden="1" outlineLevel="2" x14ac:dyDescent="0.25">
      <c r="A1664">
        <v>2023</v>
      </c>
      <c r="B1664">
        <v>7</v>
      </c>
      <c r="C1664" t="s">
        <v>861</v>
      </c>
      <c r="D1664">
        <v>24510</v>
      </c>
      <c r="E1664" t="s">
        <v>516</v>
      </c>
      <c r="F1664" t="s">
        <v>851</v>
      </c>
      <c r="G1664" t="s">
        <v>2001</v>
      </c>
      <c r="H1664">
        <v>2267006010</v>
      </c>
      <c r="I1664" t="s">
        <v>2002</v>
      </c>
      <c r="J1664" t="s">
        <v>1963</v>
      </c>
      <c r="K1664" t="s">
        <v>2003</v>
      </c>
      <c r="L1664" t="s">
        <v>1965</v>
      </c>
      <c r="M1664" s="114">
        <v>1.4991552689025401E-4</v>
      </c>
      <c r="N1664" s="114">
        <v>1.03474508796353E-3</v>
      </c>
      <c r="O1664" s="114">
        <v>5.08500961586833E-3</v>
      </c>
    </row>
    <row r="1665" spans="1:15" hidden="1" outlineLevel="2" x14ac:dyDescent="0.25">
      <c r="A1665">
        <v>2023</v>
      </c>
      <c r="B1665">
        <v>7</v>
      </c>
      <c r="C1665" t="s">
        <v>861</v>
      </c>
      <c r="D1665">
        <v>24510</v>
      </c>
      <c r="E1665" t="s">
        <v>516</v>
      </c>
      <c r="F1665" t="s">
        <v>851</v>
      </c>
      <c r="G1665" t="s">
        <v>2001</v>
      </c>
      <c r="H1665">
        <v>2267006015</v>
      </c>
      <c r="I1665" t="s">
        <v>2002</v>
      </c>
      <c r="J1665" t="s">
        <v>1963</v>
      </c>
      <c r="K1665" t="s">
        <v>2003</v>
      </c>
      <c r="L1665" t="s">
        <v>1966</v>
      </c>
      <c r="M1665" s="114">
        <v>8.6719361604536998E-5</v>
      </c>
      <c r="N1665" s="114">
        <v>7.2318162710871504E-4</v>
      </c>
      <c r="O1665" s="114">
        <v>3.9029835606925198E-3</v>
      </c>
    </row>
    <row r="1666" spans="1:15" hidden="1" outlineLevel="2" x14ac:dyDescent="0.25">
      <c r="A1666">
        <v>2023</v>
      </c>
      <c r="B1666">
        <v>7</v>
      </c>
      <c r="C1666" t="s">
        <v>861</v>
      </c>
      <c r="D1666">
        <v>24510</v>
      </c>
      <c r="E1666" t="s">
        <v>516</v>
      </c>
      <c r="F1666" t="s">
        <v>851</v>
      </c>
      <c r="G1666" t="s">
        <v>2001</v>
      </c>
      <c r="H1666">
        <v>2267006025</v>
      </c>
      <c r="I1666" t="s">
        <v>2002</v>
      </c>
      <c r="J1666" t="s">
        <v>1963</v>
      </c>
      <c r="K1666" t="s">
        <v>2003</v>
      </c>
      <c r="L1666" t="s">
        <v>1967</v>
      </c>
      <c r="M1666" s="114">
        <v>1.1673562158875901E-4</v>
      </c>
      <c r="N1666" s="114">
        <v>9.0703608293551995E-4</v>
      </c>
      <c r="O1666" s="114">
        <v>5.0709211500361596E-3</v>
      </c>
    </row>
    <row r="1667" spans="1:15" hidden="1" outlineLevel="2" x14ac:dyDescent="0.25">
      <c r="A1667">
        <v>2023</v>
      </c>
      <c r="B1667">
        <v>7</v>
      </c>
      <c r="C1667" t="s">
        <v>861</v>
      </c>
      <c r="D1667">
        <v>24510</v>
      </c>
      <c r="E1667" t="s">
        <v>516</v>
      </c>
      <c r="F1667" t="s">
        <v>851</v>
      </c>
      <c r="G1667" t="s">
        <v>2001</v>
      </c>
      <c r="H1667">
        <v>2267006030</v>
      </c>
      <c r="I1667" t="s">
        <v>2002</v>
      </c>
      <c r="J1667" t="s">
        <v>1963</v>
      </c>
      <c r="K1667" t="s">
        <v>2003</v>
      </c>
      <c r="L1667" t="s">
        <v>1968</v>
      </c>
      <c r="M1667" s="114">
        <v>4.1239120065483803E-6</v>
      </c>
      <c r="N1667" s="114">
        <v>2.2400593934435198E-5</v>
      </c>
      <c r="O1667" s="114">
        <v>1.23742804134963E-4</v>
      </c>
    </row>
    <row r="1668" spans="1:15" hidden="1" outlineLevel="2" x14ac:dyDescent="0.25">
      <c r="A1668">
        <v>2023</v>
      </c>
      <c r="B1668">
        <v>7</v>
      </c>
      <c r="C1668" t="s">
        <v>861</v>
      </c>
      <c r="D1668">
        <v>24510</v>
      </c>
      <c r="E1668" t="s">
        <v>516</v>
      </c>
      <c r="F1668" t="s">
        <v>851</v>
      </c>
      <c r="G1668" t="s">
        <v>2001</v>
      </c>
      <c r="H1668">
        <v>2267006035</v>
      </c>
      <c r="I1668" t="s">
        <v>2002</v>
      </c>
      <c r="J1668" t="s">
        <v>1963</v>
      </c>
      <c r="K1668" t="s">
        <v>2003</v>
      </c>
      <c r="L1668" t="s">
        <v>1969</v>
      </c>
      <c r="M1668" s="114">
        <v>1.3736206949666001E-6</v>
      </c>
      <c r="N1668" s="114">
        <v>1.1305310636089399E-5</v>
      </c>
      <c r="O1668" s="114">
        <v>5.9617355873342597E-5</v>
      </c>
    </row>
    <row r="1669" spans="1:15" hidden="1" outlineLevel="2" x14ac:dyDescent="0.25">
      <c r="A1669">
        <v>2023</v>
      </c>
      <c r="B1669">
        <v>7</v>
      </c>
      <c r="C1669" t="s">
        <v>861</v>
      </c>
      <c r="D1669">
        <v>24510</v>
      </c>
      <c r="E1669" t="s">
        <v>516</v>
      </c>
      <c r="F1669" t="s">
        <v>851</v>
      </c>
      <c r="G1669" t="s">
        <v>2001</v>
      </c>
      <c r="H1669">
        <v>2268003020</v>
      </c>
      <c r="I1669" t="s">
        <v>2004</v>
      </c>
      <c r="J1669" t="s">
        <v>1941</v>
      </c>
      <c r="K1669" t="s">
        <v>2005</v>
      </c>
      <c r="L1669" t="s">
        <v>1275</v>
      </c>
      <c r="M1669" s="114">
        <v>3.9801773964427403E-3</v>
      </c>
      <c r="N1669" s="114">
        <v>9.3520343070849794E-3</v>
      </c>
      <c r="O1669" s="114">
        <v>4.5775812119245501E-2</v>
      </c>
    </row>
    <row r="1670" spans="1:15" hidden="1" outlineLevel="2" x14ac:dyDescent="0.25">
      <c r="A1670">
        <v>2023</v>
      </c>
      <c r="B1670">
        <v>7</v>
      </c>
      <c r="C1670" t="s">
        <v>861</v>
      </c>
      <c r="D1670">
        <v>24510</v>
      </c>
      <c r="E1670" t="s">
        <v>516</v>
      </c>
      <c r="F1670" t="s">
        <v>851</v>
      </c>
      <c r="G1670" t="s">
        <v>2001</v>
      </c>
      <c r="H1670">
        <v>2268003030</v>
      </c>
      <c r="I1670" t="s">
        <v>2004</v>
      </c>
      <c r="J1670" t="s">
        <v>1941</v>
      </c>
      <c r="K1670" t="s">
        <v>2005</v>
      </c>
      <c r="L1670" t="s">
        <v>1273</v>
      </c>
      <c r="M1670" s="114">
        <v>3.37717847287422E-6</v>
      </c>
      <c r="N1670" s="114">
        <v>7.9263911629823303E-6</v>
      </c>
      <c r="O1670" s="114">
        <v>3.88186049349315E-5</v>
      </c>
    </row>
    <row r="1671" spans="1:15" hidden="1" outlineLevel="2" x14ac:dyDescent="0.25">
      <c r="A1671">
        <v>2023</v>
      </c>
      <c r="B1671">
        <v>7</v>
      </c>
      <c r="C1671" t="s">
        <v>861</v>
      </c>
      <c r="D1671">
        <v>24510</v>
      </c>
      <c r="E1671" t="s">
        <v>516</v>
      </c>
      <c r="F1671" t="s">
        <v>851</v>
      </c>
      <c r="G1671" t="s">
        <v>2001</v>
      </c>
      <c r="H1671">
        <v>2268003040</v>
      </c>
      <c r="I1671" t="s">
        <v>2004</v>
      </c>
      <c r="J1671" t="s">
        <v>1941</v>
      </c>
      <c r="K1671" t="s">
        <v>2005</v>
      </c>
      <c r="L1671" t="s">
        <v>1276</v>
      </c>
      <c r="M1671" s="114">
        <v>1.8380083588453999E-6</v>
      </c>
      <c r="N1671" s="114">
        <v>4.3171408492526098E-6</v>
      </c>
      <c r="O1671" s="114">
        <v>2.1134962025826098E-5</v>
      </c>
    </row>
    <row r="1672" spans="1:15" hidden="1" outlineLevel="2" x14ac:dyDescent="0.25">
      <c r="A1672">
        <v>2023</v>
      </c>
      <c r="B1672">
        <v>7</v>
      </c>
      <c r="C1672" t="s">
        <v>861</v>
      </c>
      <c r="D1672">
        <v>24510</v>
      </c>
      <c r="E1672" t="s">
        <v>516</v>
      </c>
      <c r="F1672" t="s">
        <v>851</v>
      </c>
      <c r="G1672" t="s">
        <v>2001</v>
      </c>
      <c r="H1672">
        <v>2268003060</v>
      </c>
      <c r="I1672" t="s">
        <v>2004</v>
      </c>
      <c r="J1672" t="s">
        <v>1941</v>
      </c>
      <c r="K1672" t="s">
        <v>2005</v>
      </c>
      <c r="L1672" t="s">
        <v>1942</v>
      </c>
      <c r="M1672" s="114">
        <v>1.34853386750677E-5</v>
      </c>
      <c r="N1672" s="114">
        <v>3.0672257707919898E-5</v>
      </c>
      <c r="O1672" s="114">
        <v>1.5453199375770101E-4</v>
      </c>
    </row>
    <row r="1673" spans="1:15" hidden="1" outlineLevel="2" x14ac:dyDescent="0.25">
      <c r="A1673">
        <v>2023</v>
      </c>
      <c r="B1673">
        <v>7</v>
      </c>
      <c r="C1673" t="s">
        <v>861</v>
      </c>
      <c r="D1673">
        <v>24510</v>
      </c>
      <c r="E1673" t="s">
        <v>516</v>
      </c>
      <c r="F1673" t="s">
        <v>851</v>
      </c>
      <c r="G1673" t="s">
        <v>2001</v>
      </c>
      <c r="H1673">
        <v>2268003070</v>
      </c>
      <c r="I1673" t="s">
        <v>2004</v>
      </c>
      <c r="J1673" t="s">
        <v>1941</v>
      </c>
      <c r="K1673" t="s">
        <v>2005</v>
      </c>
      <c r="L1673" t="s">
        <v>1272</v>
      </c>
      <c r="M1673" s="114">
        <v>2.30288710554305E-5</v>
      </c>
      <c r="N1673" s="114">
        <v>5.3178740017756401E-5</v>
      </c>
      <c r="O1673" s="114">
        <v>2.6251047165715098E-4</v>
      </c>
    </row>
    <row r="1674" spans="1:15" hidden="1" outlineLevel="2" x14ac:dyDescent="0.25">
      <c r="A1674">
        <v>2023</v>
      </c>
      <c r="B1674">
        <v>7</v>
      </c>
      <c r="C1674" t="s">
        <v>861</v>
      </c>
      <c r="D1674">
        <v>24510</v>
      </c>
      <c r="E1674" t="s">
        <v>516</v>
      </c>
      <c r="F1674" t="s">
        <v>851</v>
      </c>
      <c r="G1674" t="s">
        <v>2001</v>
      </c>
      <c r="H1674">
        <v>2268006005</v>
      </c>
      <c r="I1674" t="s">
        <v>2004</v>
      </c>
      <c r="J1674" t="s">
        <v>1963</v>
      </c>
      <c r="K1674" t="s">
        <v>2005</v>
      </c>
      <c r="L1674" t="s">
        <v>1274</v>
      </c>
      <c r="M1674" s="114">
        <v>2.2733164514647801E-3</v>
      </c>
      <c r="N1674" s="114">
        <v>3.8613011711277098E-3</v>
      </c>
      <c r="O1674" s="114">
        <v>1.5042607206851201E-2</v>
      </c>
    </row>
    <row r="1675" spans="1:15" hidden="1" outlineLevel="2" x14ac:dyDescent="0.25">
      <c r="A1675">
        <v>2023</v>
      </c>
      <c r="B1675">
        <v>7</v>
      </c>
      <c r="C1675" t="s">
        <v>861</v>
      </c>
      <c r="D1675">
        <v>24510</v>
      </c>
      <c r="E1675" t="s">
        <v>516</v>
      </c>
      <c r="F1675" t="s">
        <v>851</v>
      </c>
      <c r="G1675" t="s">
        <v>2001</v>
      </c>
      <c r="H1675">
        <v>2268006010</v>
      </c>
      <c r="I1675" t="s">
        <v>2004</v>
      </c>
      <c r="J1675" t="s">
        <v>1963</v>
      </c>
      <c r="K1675" t="s">
        <v>2005</v>
      </c>
      <c r="L1675" t="s">
        <v>1965</v>
      </c>
      <c r="M1675" s="114">
        <v>5.3052809221298998E-5</v>
      </c>
      <c r="N1675" s="114">
        <v>9.8771903140004697E-5</v>
      </c>
      <c r="O1675" s="114">
        <v>4.6838173875585198E-4</v>
      </c>
    </row>
    <row r="1676" spans="1:15" hidden="1" outlineLevel="2" x14ac:dyDescent="0.25">
      <c r="A1676">
        <v>2023</v>
      </c>
      <c r="B1676">
        <v>7</v>
      </c>
      <c r="C1676" t="s">
        <v>861</v>
      </c>
      <c r="D1676">
        <v>24510</v>
      </c>
      <c r="E1676" t="s">
        <v>516</v>
      </c>
      <c r="F1676" t="s">
        <v>851</v>
      </c>
      <c r="G1676" t="s">
        <v>2001</v>
      </c>
      <c r="H1676">
        <v>2268006015</v>
      </c>
      <c r="I1676" t="s">
        <v>2004</v>
      </c>
      <c r="J1676" t="s">
        <v>1963</v>
      </c>
      <c r="K1676" t="s">
        <v>2005</v>
      </c>
      <c r="L1676" t="s">
        <v>1966</v>
      </c>
      <c r="M1676" s="114">
        <v>3.1406173967241102E-5</v>
      </c>
      <c r="N1676" s="114">
        <v>7.2291542892344296E-5</v>
      </c>
      <c r="O1676" s="114">
        <v>3.7518341559916702E-4</v>
      </c>
    </row>
    <row r="1677" spans="1:15" hidden="1" outlineLevel="2" x14ac:dyDescent="0.25">
      <c r="A1677">
        <v>2023</v>
      </c>
      <c r="B1677">
        <v>7</v>
      </c>
      <c r="C1677" t="s">
        <v>861</v>
      </c>
      <c r="D1677">
        <v>24510</v>
      </c>
      <c r="E1677" t="s">
        <v>516</v>
      </c>
      <c r="F1677" t="s">
        <v>851</v>
      </c>
      <c r="G1677" t="s">
        <v>2001</v>
      </c>
      <c r="H1677">
        <v>2268006020</v>
      </c>
      <c r="I1677" t="s">
        <v>2004</v>
      </c>
      <c r="J1677" t="s">
        <v>1963</v>
      </c>
      <c r="K1677" t="s">
        <v>2005</v>
      </c>
      <c r="L1677" t="s">
        <v>2006</v>
      </c>
      <c r="M1677" s="114">
        <v>1.2337035150267199E-3</v>
      </c>
      <c r="N1677" s="114">
        <v>2.5605899281799802E-3</v>
      </c>
      <c r="O1677" s="114">
        <v>1.3337580254301399E-2</v>
      </c>
    </row>
    <row r="1678" spans="1:15" hidden="1" outlineLevel="2" x14ac:dyDescent="0.25">
      <c r="A1678">
        <v>2023</v>
      </c>
      <c r="B1678">
        <v>7</v>
      </c>
      <c r="C1678" t="s">
        <v>861</v>
      </c>
      <c r="D1678">
        <v>24510</v>
      </c>
      <c r="E1678" t="s">
        <v>516</v>
      </c>
      <c r="F1678" t="s">
        <v>851</v>
      </c>
      <c r="G1678" t="s">
        <v>2001</v>
      </c>
      <c r="H1678">
        <v>2268010010</v>
      </c>
      <c r="I1678" t="s">
        <v>2004</v>
      </c>
      <c r="J1678" t="s">
        <v>1941</v>
      </c>
      <c r="K1678" t="s">
        <v>2005</v>
      </c>
      <c r="L1678" t="s">
        <v>2009</v>
      </c>
      <c r="M1678" s="114">
        <v>2.5861909307423E-5</v>
      </c>
      <c r="N1678" s="114">
        <v>5.6976192354340997E-5</v>
      </c>
      <c r="O1678" s="114">
        <v>2.87896902591456E-4</v>
      </c>
    </row>
    <row r="1679" spans="1:15" hidden="1" outlineLevel="2" x14ac:dyDescent="0.25">
      <c r="A1679">
        <v>2023</v>
      </c>
      <c r="B1679">
        <v>7</v>
      </c>
      <c r="C1679" t="s">
        <v>861</v>
      </c>
      <c r="D1679">
        <v>24510</v>
      </c>
      <c r="E1679" t="s">
        <v>516</v>
      </c>
      <c r="F1679" t="s">
        <v>851</v>
      </c>
      <c r="G1679" t="s">
        <v>2001</v>
      </c>
      <c r="H1679">
        <v>2285006015</v>
      </c>
      <c r="I1679" t="s">
        <v>1975</v>
      </c>
      <c r="J1679" t="s">
        <v>1976</v>
      </c>
      <c r="K1679" t="s">
        <v>2003</v>
      </c>
      <c r="L1679" t="s">
        <v>1976</v>
      </c>
      <c r="M1679" s="114">
        <v>2.2726330861644299E-7</v>
      </c>
      <c r="N1679" s="114">
        <v>1.46628681818584E-6</v>
      </c>
      <c r="O1679" s="114">
        <v>8.5675823129349704E-6</v>
      </c>
    </row>
    <row r="1680" spans="1:15" ht="13" outlineLevel="1" collapsed="1" x14ac:dyDescent="0.3">
      <c r="C1680" s="1" t="s">
        <v>2301</v>
      </c>
      <c r="M1680" s="114">
        <f>SUBTOTAL(9,M1576:M1679)</f>
        <v>1.9220590761601146</v>
      </c>
      <c r="N1680" s="114">
        <f>SUBTOTAL(9,N1576:N1679)</f>
        <v>0.9966301934944537</v>
      </c>
      <c r="O1680" s="114">
        <f>SUBTOTAL(9,O1576:O1679)</f>
        <v>39.606194726231365</v>
      </c>
    </row>
    <row r="1681" spans="1:15" hidden="1" outlineLevel="2" x14ac:dyDescent="0.25">
      <c r="A1681">
        <v>2023</v>
      </c>
      <c r="B1681">
        <v>7</v>
      </c>
      <c r="C1681" t="s">
        <v>858</v>
      </c>
      <c r="D1681">
        <v>24013</v>
      </c>
      <c r="E1681" t="s">
        <v>516</v>
      </c>
      <c r="F1681" t="s">
        <v>851</v>
      </c>
      <c r="G1681" t="s">
        <v>1915</v>
      </c>
      <c r="H1681">
        <v>2270001060</v>
      </c>
      <c r="I1681" t="s">
        <v>1916</v>
      </c>
      <c r="J1681" t="s">
        <v>1917</v>
      </c>
      <c r="K1681" t="s">
        <v>695</v>
      </c>
      <c r="L1681" t="s">
        <v>1918</v>
      </c>
      <c r="M1681" s="114">
        <v>6.0403478573789503E-4</v>
      </c>
      <c r="N1681" s="114">
        <v>3.0979212606325698E-3</v>
      </c>
      <c r="O1681" s="114">
        <v>2.3738024756312401E-3</v>
      </c>
    </row>
    <row r="1682" spans="1:15" hidden="1" outlineLevel="2" x14ac:dyDescent="0.25">
      <c r="A1682">
        <v>2023</v>
      </c>
      <c r="B1682">
        <v>7</v>
      </c>
      <c r="C1682" t="s">
        <v>858</v>
      </c>
      <c r="D1682">
        <v>24013</v>
      </c>
      <c r="E1682" t="s">
        <v>516</v>
      </c>
      <c r="F1682" t="s">
        <v>851</v>
      </c>
      <c r="G1682" t="s">
        <v>1915</v>
      </c>
      <c r="H1682">
        <v>2270002003</v>
      </c>
      <c r="I1682" t="s">
        <v>1916</v>
      </c>
      <c r="J1682" t="s">
        <v>1919</v>
      </c>
      <c r="K1682" t="s">
        <v>1920</v>
      </c>
      <c r="L1682" t="s">
        <v>1921</v>
      </c>
      <c r="M1682" s="114">
        <v>5.4825931471214103E-5</v>
      </c>
      <c r="N1682" s="114">
        <v>1.2625002709683E-3</v>
      </c>
      <c r="O1682" s="114">
        <v>3.4084497747244303E-4</v>
      </c>
    </row>
    <row r="1683" spans="1:15" hidden="1" outlineLevel="2" x14ac:dyDescent="0.25">
      <c r="A1683">
        <v>2023</v>
      </c>
      <c r="B1683">
        <v>7</v>
      </c>
      <c r="C1683" t="s">
        <v>858</v>
      </c>
      <c r="D1683">
        <v>24013</v>
      </c>
      <c r="E1683" t="s">
        <v>516</v>
      </c>
      <c r="F1683" t="s">
        <v>851</v>
      </c>
      <c r="G1683" t="s">
        <v>1915</v>
      </c>
      <c r="H1683">
        <v>2270002006</v>
      </c>
      <c r="I1683" t="s">
        <v>1916</v>
      </c>
      <c r="J1683" t="s">
        <v>1919</v>
      </c>
      <c r="K1683" t="s">
        <v>1920</v>
      </c>
      <c r="L1683" t="s">
        <v>1922</v>
      </c>
      <c r="M1683" s="114">
        <v>1.75448449313276E-6</v>
      </c>
      <c r="N1683" s="114">
        <v>9.0015032583323807E-6</v>
      </c>
      <c r="O1683" s="114">
        <v>5.4685945087840099E-6</v>
      </c>
    </row>
    <row r="1684" spans="1:15" hidden="1" outlineLevel="2" x14ac:dyDescent="0.25">
      <c r="A1684">
        <v>2023</v>
      </c>
      <c r="B1684">
        <v>7</v>
      </c>
      <c r="C1684" t="s">
        <v>858</v>
      </c>
      <c r="D1684">
        <v>24013</v>
      </c>
      <c r="E1684" t="s">
        <v>516</v>
      </c>
      <c r="F1684" t="s">
        <v>851</v>
      </c>
      <c r="G1684" t="s">
        <v>1915</v>
      </c>
      <c r="H1684">
        <v>2270002009</v>
      </c>
      <c r="I1684" t="s">
        <v>1916</v>
      </c>
      <c r="J1684" t="s">
        <v>1919</v>
      </c>
      <c r="K1684" t="s">
        <v>1920</v>
      </c>
      <c r="L1684" t="s">
        <v>1923</v>
      </c>
      <c r="M1684" s="114">
        <v>2.3441405930579899E-5</v>
      </c>
      <c r="N1684" s="114">
        <v>1.41795564559288E-4</v>
      </c>
      <c r="O1684" s="114">
        <v>7.6991367677692297E-5</v>
      </c>
    </row>
    <row r="1685" spans="1:15" hidden="1" outlineLevel="2" x14ac:dyDescent="0.25">
      <c r="A1685">
        <v>2023</v>
      </c>
      <c r="B1685">
        <v>7</v>
      </c>
      <c r="C1685" t="s">
        <v>858</v>
      </c>
      <c r="D1685">
        <v>24013</v>
      </c>
      <c r="E1685" t="s">
        <v>516</v>
      </c>
      <c r="F1685" t="s">
        <v>851</v>
      </c>
      <c r="G1685" t="s">
        <v>1915</v>
      </c>
      <c r="H1685">
        <v>2270002015</v>
      </c>
      <c r="I1685" t="s">
        <v>1916</v>
      </c>
      <c r="J1685" t="s">
        <v>1919</v>
      </c>
      <c r="K1685" t="s">
        <v>1920</v>
      </c>
      <c r="L1685" t="s">
        <v>1924</v>
      </c>
      <c r="M1685" s="114">
        <v>1.9164761181400501E-4</v>
      </c>
      <c r="N1685" s="114">
        <v>4.0155478636734196E-3</v>
      </c>
      <c r="O1685" s="114">
        <v>1.20253031491302E-3</v>
      </c>
    </row>
    <row r="1686" spans="1:15" hidden="1" outlineLevel="2" x14ac:dyDescent="0.25">
      <c r="A1686">
        <v>2023</v>
      </c>
      <c r="B1686">
        <v>7</v>
      </c>
      <c r="C1686" t="s">
        <v>858</v>
      </c>
      <c r="D1686">
        <v>24013</v>
      </c>
      <c r="E1686" t="s">
        <v>516</v>
      </c>
      <c r="F1686" t="s">
        <v>851</v>
      </c>
      <c r="G1686" t="s">
        <v>1915</v>
      </c>
      <c r="H1686">
        <v>2270002018</v>
      </c>
      <c r="I1686" t="s">
        <v>1916</v>
      </c>
      <c r="J1686" t="s">
        <v>1919</v>
      </c>
      <c r="K1686" t="s">
        <v>1920</v>
      </c>
      <c r="L1686" t="s">
        <v>1925</v>
      </c>
      <c r="M1686" s="114">
        <v>1.2395694903943901E-4</v>
      </c>
      <c r="N1686" s="114">
        <v>2.1811711485497701E-3</v>
      </c>
      <c r="O1686" s="114">
        <v>8.9927410590462397E-4</v>
      </c>
    </row>
    <row r="1687" spans="1:15" hidden="1" outlineLevel="2" x14ac:dyDescent="0.25">
      <c r="A1687">
        <v>2023</v>
      </c>
      <c r="B1687">
        <v>7</v>
      </c>
      <c r="C1687" t="s">
        <v>858</v>
      </c>
      <c r="D1687">
        <v>24013</v>
      </c>
      <c r="E1687" t="s">
        <v>516</v>
      </c>
      <c r="F1687" t="s">
        <v>851</v>
      </c>
      <c r="G1687" t="s">
        <v>1915</v>
      </c>
      <c r="H1687">
        <v>2270002021</v>
      </c>
      <c r="I1687" t="s">
        <v>1916</v>
      </c>
      <c r="J1687" t="s">
        <v>1919</v>
      </c>
      <c r="K1687" t="s">
        <v>1920</v>
      </c>
      <c r="L1687" t="s">
        <v>1926</v>
      </c>
      <c r="M1687" s="114">
        <v>1.86409911542285E-5</v>
      </c>
      <c r="N1687" s="114">
        <v>2.62257577560376E-4</v>
      </c>
      <c r="O1687" s="114">
        <v>8.8599790615262504E-5</v>
      </c>
    </row>
    <row r="1688" spans="1:15" hidden="1" outlineLevel="2" x14ac:dyDescent="0.25">
      <c r="A1688">
        <v>2023</v>
      </c>
      <c r="B1688">
        <v>7</v>
      </c>
      <c r="C1688" t="s">
        <v>858</v>
      </c>
      <c r="D1688">
        <v>24013</v>
      </c>
      <c r="E1688" t="s">
        <v>516</v>
      </c>
      <c r="F1688" t="s">
        <v>851</v>
      </c>
      <c r="G1688" t="s">
        <v>1915</v>
      </c>
      <c r="H1688">
        <v>2270002024</v>
      </c>
      <c r="I1688" t="s">
        <v>1916</v>
      </c>
      <c r="J1688" t="s">
        <v>1919</v>
      </c>
      <c r="K1688" t="s">
        <v>1920</v>
      </c>
      <c r="L1688" t="s">
        <v>1927</v>
      </c>
      <c r="M1688" s="114">
        <v>2.0339426043847201E-5</v>
      </c>
      <c r="N1688" s="114">
        <v>3.3778483339119703E-4</v>
      </c>
      <c r="O1688" s="114">
        <v>1.3036684322287299E-4</v>
      </c>
    </row>
    <row r="1689" spans="1:15" hidden="1" outlineLevel="2" x14ac:dyDescent="0.25">
      <c r="A1689">
        <v>2023</v>
      </c>
      <c r="B1689">
        <v>7</v>
      </c>
      <c r="C1689" t="s">
        <v>858</v>
      </c>
      <c r="D1689">
        <v>24013</v>
      </c>
      <c r="E1689" t="s">
        <v>516</v>
      </c>
      <c r="F1689" t="s">
        <v>851</v>
      </c>
      <c r="G1689" t="s">
        <v>1915</v>
      </c>
      <c r="H1689">
        <v>2270002027</v>
      </c>
      <c r="I1689" t="s">
        <v>1916</v>
      </c>
      <c r="J1689" t="s">
        <v>1919</v>
      </c>
      <c r="K1689" t="s">
        <v>1920</v>
      </c>
      <c r="L1689" t="s">
        <v>1928</v>
      </c>
      <c r="M1689" s="114">
        <v>1.0911055745310699E-4</v>
      </c>
      <c r="N1689" s="114">
        <v>1.24208591296338E-3</v>
      </c>
      <c r="O1689" s="114">
        <v>4.4081707164877999E-4</v>
      </c>
    </row>
    <row r="1690" spans="1:15" hidden="1" outlineLevel="2" x14ac:dyDescent="0.25">
      <c r="A1690">
        <v>2023</v>
      </c>
      <c r="B1690">
        <v>7</v>
      </c>
      <c r="C1690" t="s">
        <v>858</v>
      </c>
      <c r="D1690">
        <v>24013</v>
      </c>
      <c r="E1690" t="s">
        <v>516</v>
      </c>
      <c r="F1690" t="s">
        <v>851</v>
      </c>
      <c r="G1690" t="s">
        <v>1915</v>
      </c>
      <c r="H1690">
        <v>2270002030</v>
      </c>
      <c r="I1690" t="s">
        <v>1916</v>
      </c>
      <c r="J1690" t="s">
        <v>1919</v>
      </c>
      <c r="K1690" t="s">
        <v>1920</v>
      </c>
      <c r="L1690" t="s">
        <v>1929</v>
      </c>
      <c r="M1690" s="114">
        <v>1.52463078023857E-4</v>
      </c>
      <c r="N1690" s="114">
        <v>3.2410147832706601E-3</v>
      </c>
      <c r="O1690" s="114">
        <v>8.9059330639429401E-4</v>
      </c>
    </row>
    <row r="1691" spans="1:15" hidden="1" outlineLevel="2" x14ac:dyDescent="0.25">
      <c r="A1691">
        <v>2023</v>
      </c>
      <c r="B1691">
        <v>7</v>
      </c>
      <c r="C1691" t="s">
        <v>858</v>
      </c>
      <c r="D1691">
        <v>24013</v>
      </c>
      <c r="E1691" t="s">
        <v>516</v>
      </c>
      <c r="F1691" t="s">
        <v>851</v>
      </c>
      <c r="G1691" t="s">
        <v>1915</v>
      </c>
      <c r="H1691">
        <v>2270002033</v>
      </c>
      <c r="I1691" t="s">
        <v>1916</v>
      </c>
      <c r="J1691" t="s">
        <v>1919</v>
      </c>
      <c r="K1691" t="s">
        <v>1920</v>
      </c>
      <c r="L1691" t="s">
        <v>1930</v>
      </c>
      <c r="M1691" s="114">
        <v>4.54995582344964E-4</v>
      </c>
      <c r="N1691" s="114">
        <v>6.5622141119092703E-3</v>
      </c>
      <c r="O1691" s="114">
        <v>1.81391584919766E-3</v>
      </c>
    </row>
    <row r="1692" spans="1:15" hidden="1" outlineLevel="2" x14ac:dyDescent="0.25">
      <c r="A1692">
        <v>2023</v>
      </c>
      <c r="B1692">
        <v>7</v>
      </c>
      <c r="C1692" t="s">
        <v>858</v>
      </c>
      <c r="D1692">
        <v>24013</v>
      </c>
      <c r="E1692" t="s">
        <v>516</v>
      </c>
      <c r="F1692" t="s">
        <v>851</v>
      </c>
      <c r="G1692" t="s">
        <v>1915</v>
      </c>
      <c r="H1692">
        <v>2270002036</v>
      </c>
      <c r="I1692" t="s">
        <v>1916</v>
      </c>
      <c r="J1692" t="s">
        <v>1919</v>
      </c>
      <c r="K1692" t="s">
        <v>1920</v>
      </c>
      <c r="L1692" t="s">
        <v>1931</v>
      </c>
      <c r="M1692" s="114">
        <v>3.34820421358017E-4</v>
      </c>
      <c r="N1692" s="114">
        <v>7.1234607603400902E-3</v>
      </c>
      <c r="O1692" s="114">
        <v>1.81331421481445E-3</v>
      </c>
    </row>
    <row r="1693" spans="1:15" hidden="1" outlineLevel="2" x14ac:dyDescent="0.25">
      <c r="A1693">
        <v>2023</v>
      </c>
      <c r="B1693">
        <v>7</v>
      </c>
      <c r="C1693" t="s">
        <v>858</v>
      </c>
      <c r="D1693">
        <v>24013</v>
      </c>
      <c r="E1693" t="s">
        <v>516</v>
      </c>
      <c r="F1693" t="s">
        <v>851</v>
      </c>
      <c r="G1693" t="s">
        <v>1915</v>
      </c>
      <c r="H1693">
        <v>2270002039</v>
      </c>
      <c r="I1693" t="s">
        <v>1916</v>
      </c>
      <c r="J1693" t="s">
        <v>1919</v>
      </c>
      <c r="K1693" t="s">
        <v>1920</v>
      </c>
      <c r="L1693" t="s">
        <v>1932</v>
      </c>
      <c r="M1693" s="114">
        <v>1.23196608559084E-5</v>
      </c>
      <c r="N1693" s="114">
        <v>2.3481487733079099E-4</v>
      </c>
      <c r="O1693" s="114">
        <v>6.60978184896521E-5</v>
      </c>
    </row>
    <row r="1694" spans="1:15" hidden="1" outlineLevel="2" x14ac:dyDescent="0.25">
      <c r="A1694">
        <v>2023</v>
      </c>
      <c r="B1694">
        <v>7</v>
      </c>
      <c r="C1694" t="s">
        <v>858</v>
      </c>
      <c r="D1694">
        <v>24013</v>
      </c>
      <c r="E1694" t="s">
        <v>516</v>
      </c>
      <c r="F1694" t="s">
        <v>851</v>
      </c>
      <c r="G1694" t="s">
        <v>1915</v>
      </c>
      <c r="H1694">
        <v>2270002042</v>
      </c>
      <c r="I1694" t="s">
        <v>1916</v>
      </c>
      <c r="J1694" t="s">
        <v>1919</v>
      </c>
      <c r="K1694" t="s">
        <v>1920</v>
      </c>
      <c r="L1694" t="s">
        <v>1933</v>
      </c>
      <c r="M1694" s="114">
        <v>2.7720784153473199E-5</v>
      </c>
      <c r="N1694" s="114">
        <v>2.6753219935926598E-4</v>
      </c>
      <c r="O1694" s="114">
        <v>1.10729410152999E-4</v>
      </c>
    </row>
    <row r="1695" spans="1:15" hidden="1" outlineLevel="2" x14ac:dyDescent="0.25">
      <c r="A1695">
        <v>2023</v>
      </c>
      <c r="B1695">
        <v>7</v>
      </c>
      <c r="C1695" t="s">
        <v>858</v>
      </c>
      <c r="D1695">
        <v>24013</v>
      </c>
      <c r="E1695" t="s">
        <v>516</v>
      </c>
      <c r="F1695" t="s">
        <v>851</v>
      </c>
      <c r="G1695" t="s">
        <v>1915</v>
      </c>
      <c r="H1695">
        <v>2270002045</v>
      </c>
      <c r="I1695" t="s">
        <v>1916</v>
      </c>
      <c r="J1695" t="s">
        <v>1919</v>
      </c>
      <c r="K1695" t="s">
        <v>1920</v>
      </c>
      <c r="L1695" t="s">
        <v>1282</v>
      </c>
      <c r="M1695" s="114">
        <v>1.6302601369488901E-4</v>
      </c>
      <c r="N1695" s="114">
        <v>3.0223875073716001E-3</v>
      </c>
      <c r="O1695" s="114">
        <v>7.1741580904927105E-4</v>
      </c>
    </row>
    <row r="1696" spans="1:15" hidden="1" outlineLevel="2" x14ac:dyDescent="0.25">
      <c r="A1696">
        <v>2023</v>
      </c>
      <c r="B1696">
        <v>7</v>
      </c>
      <c r="C1696" t="s">
        <v>858</v>
      </c>
      <c r="D1696">
        <v>24013</v>
      </c>
      <c r="E1696" t="s">
        <v>516</v>
      </c>
      <c r="F1696" t="s">
        <v>851</v>
      </c>
      <c r="G1696" t="s">
        <v>1915</v>
      </c>
      <c r="H1696">
        <v>2270002048</v>
      </c>
      <c r="I1696" t="s">
        <v>1916</v>
      </c>
      <c r="J1696" t="s">
        <v>1919</v>
      </c>
      <c r="K1696" t="s">
        <v>1920</v>
      </c>
      <c r="L1696" t="s">
        <v>1934</v>
      </c>
      <c r="M1696" s="114">
        <v>7.8649357590165905E-5</v>
      </c>
      <c r="N1696" s="114">
        <v>1.3261404528748201E-3</v>
      </c>
      <c r="O1696" s="114">
        <v>4.3336473754607098E-4</v>
      </c>
    </row>
    <row r="1697" spans="1:15" hidden="1" outlineLevel="2" x14ac:dyDescent="0.25">
      <c r="A1697">
        <v>2023</v>
      </c>
      <c r="B1697">
        <v>7</v>
      </c>
      <c r="C1697" t="s">
        <v>858</v>
      </c>
      <c r="D1697">
        <v>24013</v>
      </c>
      <c r="E1697" t="s">
        <v>516</v>
      </c>
      <c r="F1697" t="s">
        <v>851</v>
      </c>
      <c r="G1697" t="s">
        <v>1915</v>
      </c>
      <c r="H1697">
        <v>2270002051</v>
      </c>
      <c r="I1697" t="s">
        <v>1916</v>
      </c>
      <c r="J1697" t="s">
        <v>1919</v>
      </c>
      <c r="K1697" t="s">
        <v>1920</v>
      </c>
      <c r="L1697" t="s">
        <v>1284</v>
      </c>
      <c r="M1697" s="114">
        <v>4.2939884667703198E-4</v>
      </c>
      <c r="N1697" s="114">
        <v>1.8108329735696298E-2</v>
      </c>
      <c r="O1697" s="114">
        <v>1.5867778565734601E-3</v>
      </c>
    </row>
    <row r="1698" spans="1:15" hidden="1" outlineLevel="2" x14ac:dyDescent="0.25">
      <c r="A1698">
        <v>2023</v>
      </c>
      <c r="B1698">
        <v>7</v>
      </c>
      <c r="C1698" t="s">
        <v>858</v>
      </c>
      <c r="D1698">
        <v>24013</v>
      </c>
      <c r="E1698" t="s">
        <v>516</v>
      </c>
      <c r="F1698" t="s">
        <v>851</v>
      </c>
      <c r="G1698" t="s">
        <v>1915</v>
      </c>
      <c r="H1698">
        <v>2270002054</v>
      </c>
      <c r="I1698" t="s">
        <v>1916</v>
      </c>
      <c r="J1698" t="s">
        <v>1919</v>
      </c>
      <c r="K1698" t="s">
        <v>1920</v>
      </c>
      <c r="L1698" t="s">
        <v>1935</v>
      </c>
      <c r="M1698" s="114">
        <v>3.8604769549976902E-5</v>
      </c>
      <c r="N1698" s="114">
        <v>8.5381342796608795E-4</v>
      </c>
      <c r="O1698" s="114">
        <v>1.8427711256663299E-4</v>
      </c>
    </row>
    <row r="1699" spans="1:15" hidden="1" outlineLevel="2" x14ac:dyDescent="0.25">
      <c r="A1699">
        <v>2023</v>
      </c>
      <c r="B1699">
        <v>7</v>
      </c>
      <c r="C1699" t="s">
        <v>858</v>
      </c>
      <c r="D1699">
        <v>24013</v>
      </c>
      <c r="E1699" t="s">
        <v>516</v>
      </c>
      <c r="F1699" t="s">
        <v>851</v>
      </c>
      <c r="G1699" t="s">
        <v>1915</v>
      </c>
      <c r="H1699">
        <v>2270002057</v>
      </c>
      <c r="I1699" t="s">
        <v>1916</v>
      </c>
      <c r="J1699" t="s">
        <v>1919</v>
      </c>
      <c r="K1699" t="s">
        <v>1920</v>
      </c>
      <c r="L1699" t="s">
        <v>1936</v>
      </c>
      <c r="M1699" s="114">
        <v>2.5997112572895297E-4</v>
      </c>
      <c r="N1699" s="114">
        <v>5.4842686513438803E-3</v>
      </c>
      <c r="O1699" s="114">
        <v>1.93954195128754E-3</v>
      </c>
    </row>
    <row r="1700" spans="1:15" hidden="1" outlineLevel="2" x14ac:dyDescent="0.25">
      <c r="A1700">
        <v>2023</v>
      </c>
      <c r="B1700">
        <v>7</v>
      </c>
      <c r="C1700" t="s">
        <v>858</v>
      </c>
      <c r="D1700">
        <v>24013</v>
      </c>
      <c r="E1700" t="s">
        <v>516</v>
      </c>
      <c r="F1700" t="s">
        <v>851</v>
      </c>
      <c r="G1700" t="s">
        <v>1915</v>
      </c>
      <c r="H1700">
        <v>2270002060</v>
      </c>
      <c r="I1700" t="s">
        <v>1916</v>
      </c>
      <c r="J1700" t="s">
        <v>1919</v>
      </c>
      <c r="K1700" t="s">
        <v>1920</v>
      </c>
      <c r="L1700" t="s">
        <v>1283</v>
      </c>
      <c r="M1700" s="114">
        <v>8.2637829791565298E-4</v>
      </c>
      <c r="N1700" s="114">
        <v>1.6894230153411599E-2</v>
      </c>
      <c r="O1700" s="114">
        <v>5.0008698017336402E-3</v>
      </c>
    </row>
    <row r="1701" spans="1:15" hidden="1" outlineLevel="2" x14ac:dyDescent="0.25">
      <c r="A1701">
        <v>2023</v>
      </c>
      <c r="B1701">
        <v>7</v>
      </c>
      <c r="C1701" t="s">
        <v>858</v>
      </c>
      <c r="D1701">
        <v>24013</v>
      </c>
      <c r="E1701" t="s">
        <v>516</v>
      </c>
      <c r="F1701" t="s">
        <v>851</v>
      </c>
      <c r="G1701" t="s">
        <v>1915</v>
      </c>
      <c r="H1701">
        <v>2270002066</v>
      </c>
      <c r="I1701" t="s">
        <v>1916</v>
      </c>
      <c r="J1701" t="s">
        <v>1919</v>
      </c>
      <c r="K1701" t="s">
        <v>1920</v>
      </c>
      <c r="L1701" t="s">
        <v>1278</v>
      </c>
      <c r="M1701" s="114">
        <v>4.2668292371672604E-3</v>
      </c>
      <c r="N1701" s="114">
        <v>2.3693184833973601E-2</v>
      </c>
      <c r="O1701" s="114">
        <v>1.88360451720655E-2</v>
      </c>
    </row>
    <row r="1702" spans="1:15" hidden="1" outlineLevel="2" x14ac:dyDescent="0.25">
      <c r="A1702">
        <v>2023</v>
      </c>
      <c r="B1702">
        <v>7</v>
      </c>
      <c r="C1702" t="s">
        <v>858</v>
      </c>
      <c r="D1702">
        <v>24013</v>
      </c>
      <c r="E1702" t="s">
        <v>516</v>
      </c>
      <c r="F1702" t="s">
        <v>851</v>
      </c>
      <c r="G1702" t="s">
        <v>1915</v>
      </c>
      <c r="H1702">
        <v>2270002069</v>
      </c>
      <c r="I1702" t="s">
        <v>1916</v>
      </c>
      <c r="J1702" t="s">
        <v>1919</v>
      </c>
      <c r="K1702" t="s">
        <v>1920</v>
      </c>
      <c r="L1702" t="s">
        <v>1937</v>
      </c>
      <c r="M1702" s="114">
        <v>4.8469522766936301E-4</v>
      </c>
      <c r="N1702" s="114">
        <v>1.12410599831492E-2</v>
      </c>
      <c r="O1702" s="114">
        <v>2.9790918924845798E-3</v>
      </c>
    </row>
    <row r="1703" spans="1:15" hidden="1" outlineLevel="2" x14ac:dyDescent="0.25">
      <c r="A1703">
        <v>2023</v>
      </c>
      <c r="B1703">
        <v>7</v>
      </c>
      <c r="C1703" t="s">
        <v>858</v>
      </c>
      <c r="D1703">
        <v>24013</v>
      </c>
      <c r="E1703" t="s">
        <v>516</v>
      </c>
      <c r="F1703" t="s">
        <v>851</v>
      </c>
      <c r="G1703" t="s">
        <v>1915</v>
      </c>
      <c r="H1703">
        <v>2270002072</v>
      </c>
      <c r="I1703" t="s">
        <v>1916</v>
      </c>
      <c r="J1703" t="s">
        <v>1919</v>
      </c>
      <c r="K1703" t="s">
        <v>1920</v>
      </c>
      <c r="L1703" t="s">
        <v>1279</v>
      </c>
      <c r="M1703" s="114">
        <v>5.6531373666075498E-3</v>
      </c>
      <c r="N1703" s="114">
        <v>2.5945878587663201E-2</v>
      </c>
      <c r="O1703" s="114">
        <v>2.6021161582320901E-2</v>
      </c>
    </row>
    <row r="1704" spans="1:15" hidden="1" outlineLevel="2" x14ac:dyDescent="0.25">
      <c r="A1704">
        <v>2023</v>
      </c>
      <c r="B1704">
        <v>7</v>
      </c>
      <c r="C1704" t="s">
        <v>858</v>
      </c>
      <c r="D1704">
        <v>24013</v>
      </c>
      <c r="E1704" t="s">
        <v>516</v>
      </c>
      <c r="F1704" t="s">
        <v>851</v>
      </c>
      <c r="G1704" t="s">
        <v>1915</v>
      </c>
      <c r="H1704">
        <v>2270002075</v>
      </c>
      <c r="I1704" t="s">
        <v>1916</v>
      </c>
      <c r="J1704" t="s">
        <v>1919</v>
      </c>
      <c r="K1704" t="s">
        <v>1920</v>
      </c>
      <c r="L1704" t="s">
        <v>1938</v>
      </c>
      <c r="M1704" s="114">
        <v>9.4901965439930805E-5</v>
      </c>
      <c r="N1704" s="114">
        <v>2.5468059466220399E-3</v>
      </c>
      <c r="O1704" s="114">
        <v>5.3915665921522304E-4</v>
      </c>
    </row>
    <row r="1705" spans="1:15" hidden="1" outlineLevel="2" x14ac:dyDescent="0.25">
      <c r="A1705">
        <v>2023</v>
      </c>
      <c r="B1705">
        <v>7</v>
      </c>
      <c r="C1705" t="s">
        <v>858</v>
      </c>
      <c r="D1705">
        <v>24013</v>
      </c>
      <c r="E1705" t="s">
        <v>516</v>
      </c>
      <c r="F1705" t="s">
        <v>851</v>
      </c>
      <c r="G1705" t="s">
        <v>1915</v>
      </c>
      <c r="H1705">
        <v>2270002078</v>
      </c>
      <c r="I1705" t="s">
        <v>1916</v>
      </c>
      <c r="J1705" t="s">
        <v>1919</v>
      </c>
      <c r="K1705" t="s">
        <v>1920</v>
      </c>
      <c r="L1705" t="s">
        <v>1939</v>
      </c>
      <c r="M1705" s="114">
        <v>1.8583005150674099E-5</v>
      </c>
      <c r="N1705" s="114">
        <v>8.1382304415456006E-5</v>
      </c>
      <c r="O1705" s="114">
        <v>7.7592555498995407E-5</v>
      </c>
    </row>
    <row r="1706" spans="1:15" hidden="1" outlineLevel="2" x14ac:dyDescent="0.25">
      <c r="A1706">
        <v>2023</v>
      </c>
      <c r="B1706">
        <v>7</v>
      </c>
      <c r="C1706" t="s">
        <v>858</v>
      </c>
      <c r="D1706">
        <v>24013</v>
      </c>
      <c r="E1706" t="s">
        <v>516</v>
      </c>
      <c r="F1706" t="s">
        <v>851</v>
      </c>
      <c r="G1706" t="s">
        <v>1915</v>
      </c>
      <c r="H1706">
        <v>2270002081</v>
      </c>
      <c r="I1706" t="s">
        <v>1916</v>
      </c>
      <c r="J1706" t="s">
        <v>1919</v>
      </c>
      <c r="K1706" t="s">
        <v>1920</v>
      </c>
      <c r="L1706" t="s">
        <v>1940</v>
      </c>
      <c r="M1706" s="114">
        <v>1.6927851396531001E-4</v>
      </c>
      <c r="N1706" s="114">
        <v>2.90964992018417E-3</v>
      </c>
      <c r="O1706" s="114">
        <v>1.2121238833060499E-3</v>
      </c>
    </row>
    <row r="1707" spans="1:15" hidden="1" outlineLevel="2" x14ac:dyDescent="0.25">
      <c r="A1707">
        <v>2023</v>
      </c>
      <c r="B1707">
        <v>7</v>
      </c>
      <c r="C1707" t="s">
        <v>858</v>
      </c>
      <c r="D1707">
        <v>24013</v>
      </c>
      <c r="E1707" t="s">
        <v>516</v>
      </c>
      <c r="F1707" t="s">
        <v>851</v>
      </c>
      <c r="G1707" t="s">
        <v>1915</v>
      </c>
      <c r="H1707">
        <v>2270003010</v>
      </c>
      <c r="I1707" t="s">
        <v>1916</v>
      </c>
      <c r="J1707" t="s">
        <v>1941</v>
      </c>
      <c r="K1707" t="s">
        <v>696</v>
      </c>
      <c r="L1707" t="s">
        <v>1277</v>
      </c>
      <c r="M1707" s="114">
        <v>2.15829728858807E-4</v>
      </c>
      <c r="N1707" s="114">
        <v>1.2623810616787499E-3</v>
      </c>
      <c r="O1707" s="114">
        <v>9.6493512683082404E-4</v>
      </c>
    </row>
    <row r="1708" spans="1:15" hidden="1" outlineLevel="2" x14ac:dyDescent="0.25">
      <c r="A1708">
        <v>2023</v>
      </c>
      <c r="B1708">
        <v>7</v>
      </c>
      <c r="C1708" t="s">
        <v>858</v>
      </c>
      <c r="D1708">
        <v>24013</v>
      </c>
      <c r="E1708" t="s">
        <v>516</v>
      </c>
      <c r="F1708" t="s">
        <v>851</v>
      </c>
      <c r="G1708" t="s">
        <v>1915</v>
      </c>
      <c r="H1708">
        <v>2270003020</v>
      </c>
      <c r="I1708" t="s">
        <v>1916</v>
      </c>
      <c r="J1708" t="s">
        <v>1941</v>
      </c>
      <c r="K1708" t="s">
        <v>696</v>
      </c>
      <c r="L1708" t="s">
        <v>1275</v>
      </c>
      <c r="M1708" s="114">
        <v>1.2241236211707501E-4</v>
      </c>
      <c r="N1708" s="114">
        <v>6.0924649005755799E-3</v>
      </c>
      <c r="O1708" s="114">
        <v>5.8770069153979399E-4</v>
      </c>
    </row>
    <row r="1709" spans="1:15" hidden="1" outlineLevel="2" x14ac:dyDescent="0.25">
      <c r="A1709">
        <v>2023</v>
      </c>
      <c r="B1709">
        <v>7</v>
      </c>
      <c r="C1709" t="s">
        <v>858</v>
      </c>
      <c r="D1709">
        <v>24013</v>
      </c>
      <c r="E1709" t="s">
        <v>516</v>
      </c>
      <c r="F1709" t="s">
        <v>851</v>
      </c>
      <c r="G1709" t="s">
        <v>1915</v>
      </c>
      <c r="H1709">
        <v>2270003030</v>
      </c>
      <c r="I1709" t="s">
        <v>1916</v>
      </c>
      <c r="J1709" t="s">
        <v>1941</v>
      </c>
      <c r="K1709" t="s">
        <v>696</v>
      </c>
      <c r="L1709" t="s">
        <v>1273</v>
      </c>
      <c r="M1709" s="114">
        <v>9.5631937895746005E-5</v>
      </c>
      <c r="N1709" s="114">
        <v>2.3432624875567901E-3</v>
      </c>
      <c r="O1709" s="114">
        <v>5.0349660887150105E-4</v>
      </c>
    </row>
    <row r="1710" spans="1:15" hidden="1" outlineLevel="2" x14ac:dyDescent="0.25">
      <c r="A1710">
        <v>2023</v>
      </c>
      <c r="B1710">
        <v>7</v>
      </c>
      <c r="C1710" t="s">
        <v>858</v>
      </c>
      <c r="D1710">
        <v>24013</v>
      </c>
      <c r="E1710" t="s">
        <v>516</v>
      </c>
      <c r="F1710" t="s">
        <v>851</v>
      </c>
      <c r="G1710" t="s">
        <v>1915</v>
      </c>
      <c r="H1710">
        <v>2270003040</v>
      </c>
      <c r="I1710" t="s">
        <v>1916</v>
      </c>
      <c r="J1710" t="s">
        <v>1941</v>
      </c>
      <c r="K1710" t="s">
        <v>696</v>
      </c>
      <c r="L1710" t="s">
        <v>1276</v>
      </c>
      <c r="M1710" s="114">
        <v>1.4504269449844301E-4</v>
      </c>
      <c r="N1710" s="114">
        <v>2.82202224479988E-3</v>
      </c>
      <c r="O1710" s="114">
        <v>7.3496229015290705E-4</v>
      </c>
    </row>
    <row r="1711" spans="1:15" hidden="1" outlineLevel="2" x14ac:dyDescent="0.25">
      <c r="A1711">
        <v>2023</v>
      </c>
      <c r="B1711">
        <v>7</v>
      </c>
      <c r="C1711" t="s">
        <v>858</v>
      </c>
      <c r="D1711">
        <v>24013</v>
      </c>
      <c r="E1711" t="s">
        <v>516</v>
      </c>
      <c r="F1711" t="s">
        <v>851</v>
      </c>
      <c r="G1711" t="s">
        <v>1915</v>
      </c>
      <c r="H1711">
        <v>2270003050</v>
      </c>
      <c r="I1711" t="s">
        <v>1916</v>
      </c>
      <c r="J1711" t="s">
        <v>1941</v>
      </c>
      <c r="K1711" t="s">
        <v>696</v>
      </c>
      <c r="L1711" t="s">
        <v>1280</v>
      </c>
      <c r="M1711" s="114">
        <v>3.7457414634900501E-5</v>
      </c>
      <c r="N1711" s="114">
        <v>2.4770283198449799E-4</v>
      </c>
      <c r="O1711" s="114">
        <v>1.4421786727325501E-4</v>
      </c>
    </row>
    <row r="1712" spans="1:15" hidden="1" outlineLevel="2" x14ac:dyDescent="0.25">
      <c r="A1712">
        <v>2023</v>
      </c>
      <c r="B1712">
        <v>7</v>
      </c>
      <c r="C1712" t="s">
        <v>858</v>
      </c>
      <c r="D1712">
        <v>24013</v>
      </c>
      <c r="E1712" t="s">
        <v>516</v>
      </c>
      <c r="F1712" t="s">
        <v>851</v>
      </c>
      <c r="G1712" t="s">
        <v>1915</v>
      </c>
      <c r="H1712">
        <v>2270003060</v>
      </c>
      <c r="I1712" t="s">
        <v>1916</v>
      </c>
      <c r="J1712" t="s">
        <v>1941</v>
      </c>
      <c r="K1712" t="s">
        <v>696</v>
      </c>
      <c r="L1712" t="s">
        <v>1942</v>
      </c>
      <c r="M1712" s="114">
        <v>1.50439761102916E-3</v>
      </c>
      <c r="N1712" s="114">
        <v>4.39220238476992E-2</v>
      </c>
      <c r="O1712" s="114">
        <v>6.0106691671535399E-3</v>
      </c>
    </row>
    <row r="1713" spans="1:15" hidden="1" outlineLevel="2" x14ac:dyDescent="0.25">
      <c r="A1713">
        <v>2023</v>
      </c>
      <c r="B1713">
        <v>7</v>
      </c>
      <c r="C1713" t="s">
        <v>858</v>
      </c>
      <c r="D1713">
        <v>24013</v>
      </c>
      <c r="E1713" t="s">
        <v>516</v>
      </c>
      <c r="F1713" t="s">
        <v>851</v>
      </c>
      <c r="G1713" t="s">
        <v>1915</v>
      </c>
      <c r="H1713">
        <v>2270003070</v>
      </c>
      <c r="I1713" t="s">
        <v>1916</v>
      </c>
      <c r="J1713" t="s">
        <v>1941</v>
      </c>
      <c r="K1713" t="s">
        <v>696</v>
      </c>
      <c r="L1713" t="s">
        <v>1272</v>
      </c>
      <c r="M1713" s="114">
        <v>5.72182261606713E-5</v>
      </c>
      <c r="N1713" s="114">
        <v>1.3494396407622801E-3</v>
      </c>
      <c r="O1713" s="114">
        <v>2.7111534291179899E-4</v>
      </c>
    </row>
    <row r="1714" spans="1:15" hidden="1" outlineLevel="2" x14ac:dyDescent="0.25">
      <c r="A1714">
        <v>2023</v>
      </c>
      <c r="B1714">
        <v>7</v>
      </c>
      <c r="C1714" t="s">
        <v>858</v>
      </c>
      <c r="D1714">
        <v>24013</v>
      </c>
      <c r="E1714" t="s">
        <v>516</v>
      </c>
      <c r="F1714" t="s">
        <v>851</v>
      </c>
      <c r="G1714" t="s">
        <v>1915</v>
      </c>
      <c r="H1714">
        <v>2270004031</v>
      </c>
      <c r="I1714" t="s">
        <v>1916</v>
      </c>
      <c r="J1714" t="s">
        <v>1943</v>
      </c>
      <c r="K1714" t="s">
        <v>1944</v>
      </c>
      <c r="L1714" t="s">
        <v>1945</v>
      </c>
      <c r="M1714" s="114">
        <v>9.35858449624405E-7</v>
      </c>
      <c r="N1714" s="114">
        <v>6.2388459127760101E-6</v>
      </c>
      <c r="O1714" s="114">
        <v>3.2969091989798501E-6</v>
      </c>
    </row>
    <row r="1715" spans="1:15" hidden="1" outlineLevel="2" x14ac:dyDescent="0.25">
      <c r="A1715">
        <v>2023</v>
      </c>
      <c r="B1715">
        <v>7</v>
      </c>
      <c r="C1715" t="s">
        <v>858</v>
      </c>
      <c r="D1715">
        <v>24013</v>
      </c>
      <c r="E1715" t="s">
        <v>516</v>
      </c>
      <c r="F1715" t="s">
        <v>851</v>
      </c>
      <c r="G1715" t="s">
        <v>1915</v>
      </c>
      <c r="H1715">
        <v>2270004036</v>
      </c>
      <c r="I1715" t="s">
        <v>1916</v>
      </c>
      <c r="J1715" t="s">
        <v>1943</v>
      </c>
      <c r="K1715" t="s">
        <v>1944</v>
      </c>
      <c r="L1715" t="s">
        <v>1946</v>
      </c>
      <c r="M1715" s="114">
        <v>0</v>
      </c>
      <c r="N1715" s="114">
        <v>0</v>
      </c>
      <c r="O1715" s="114">
        <v>0</v>
      </c>
    </row>
    <row r="1716" spans="1:15" hidden="1" outlineLevel="2" x14ac:dyDescent="0.25">
      <c r="A1716">
        <v>2023</v>
      </c>
      <c r="B1716">
        <v>7</v>
      </c>
      <c r="C1716" t="s">
        <v>858</v>
      </c>
      <c r="D1716">
        <v>24013</v>
      </c>
      <c r="E1716" t="s">
        <v>516</v>
      </c>
      <c r="F1716" t="s">
        <v>851</v>
      </c>
      <c r="G1716" t="s">
        <v>1915</v>
      </c>
      <c r="H1716">
        <v>2270004046</v>
      </c>
      <c r="I1716" t="s">
        <v>1916</v>
      </c>
      <c r="J1716" t="s">
        <v>1943</v>
      </c>
      <c r="K1716" t="s">
        <v>1944</v>
      </c>
      <c r="L1716" t="s">
        <v>1947</v>
      </c>
      <c r="M1716" s="114">
        <v>2.5896747270053302E-3</v>
      </c>
      <c r="N1716" s="114">
        <v>3.1500854063779102E-2</v>
      </c>
      <c r="O1716" s="114">
        <v>1.07990473043174E-2</v>
      </c>
    </row>
    <row r="1717" spans="1:15" hidden="1" outlineLevel="2" x14ac:dyDescent="0.25">
      <c r="A1717">
        <v>2023</v>
      </c>
      <c r="B1717">
        <v>7</v>
      </c>
      <c r="C1717" t="s">
        <v>858</v>
      </c>
      <c r="D1717">
        <v>24013</v>
      </c>
      <c r="E1717" t="s">
        <v>516</v>
      </c>
      <c r="F1717" t="s">
        <v>851</v>
      </c>
      <c r="G1717" t="s">
        <v>1915</v>
      </c>
      <c r="H1717">
        <v>2270004056</v>
      </c>
      <c r="I1717" t="s">
        <v>1916</v>
      </c>
      <c r="J1717" t="s">
        <v>1943</v>
      </c>
      <c r="K1717" t="s">
        <v>1944</v>
      </c>
      <c r="L1717" t="s">
        <v>1948</v>
      </c>
      <c r="M1717" s="114">
        <v>6.5659083631430804E-4</v>
      </c>
      <c r="N1717" s="114">
        <v>6.8995498586446003E-3</v>
      </c>
      <c r="O1717" s="114">
        <v>2.7809358434751599E-3</v>
      </c>
    </row>
    <row r="1718" spans="1:15" hidden="1" outlineLevel="2" x14ac:dyDescent="0.25">
      <c r="A1718">
        <v>2023</v>
      </c>
      <c r="B1718">
        <v>7</v>
      </c>
      <c r="C1718" t="s">
        <v>858</v>
      </c>
      <c r="D1718">
        <v>24013</v>
      </c>
      <c r="E1718" t="s">
        <v>516</v>
      </c>
      <c r="F1718" t="s">
        <v>851</v>
      </c>
      <c r="G1718" t="s">
        <v>1915</v>
      </c>
      <c r="H1718">
        <v>2270004066</v>
      </c>
      <c r="I1718" t="s">
        <v>1916</v>
      </c>
      <c r="J1718" t="s">
        <v>1943</v>
      </c>
      <c r="K1718" t="s">
        <v>1944</v>
      </c>
      <c r="L1718" t="s">
        <v>1949</v>
      </c>
      <c r="M1718" s="114">
        <v>2.99665935108351E-3</v>
      </c>
      <c r="N1718" s="114">
        <v>3.9901480078697198E-2</v>
      </c>
      <c r="O1718" s="114">
        <v>1.33144238498062E-2</v>
      </c>
    </row>
    <row r="1719" spans="1:15" hidden="1" outlineLevel="2" x14ac:dyDescent="0.25">
      <c r="A1719">
        <v>2023</v>
      </c>
      <c r="B1719">
        <v>7</v>
      </c>
      <c r="C1719" t="s">
        <v>858</v>
      </c>
      <c r="D1719">
        <v>24013</v>
      </c>
      <c r="E1719" t="s">
        <v>516</v>
      </c>
      <c r="F1719" t="s">
        <v>851</v>
      </c>
      <c r="G1719" t="s">
        <v>1915</v>
      </c>
      <c r="H1719">
        <v>2270004071</v>
      </c>
      <c r="I1719" t="s">
        <v>1916</v>
      </c>
      <c r="J1719" t="s">
        <v>1943</v>
      </c>
      <c r="K1719" t="s">
        <v>1944</v>
      </c>
      <c r="L1719" t="s">
        <v>1950</v>
      </c>
      <c r="M1719" s="114">
        <v>1.3748151870629499E-4</v>
      </c>
      <c r="N1719" s="114">
        <v>2.7680632192641501E-3</v>
      </c>
      <c r="O1719" s="114">
        <v>6.2795961275696798E-4</v>
      </c>
    </row>
    <row r="1720" spans="1:15" hidden="1" outlineLevel="2" x14ac:dyDescent="0.25">
      <c r="A1720">
        <v>2023</v>
      </c>
      <c r="B1720">
        <v>7</v>
      </c>
      <c r="C1720" t="s">
        <v>858</v>
      </c>
      <c r="D1720">
        <v>24013</v>
      </c>
      <c r="E1720" t="s">
        <v>516</v>
      </c>
      <c r="F1720" t="s">
        <v>851</v>
      </c>
      <c r="G1720" t="s">
        <v>1915</v>
      </c>
      <c r="H1720">
        <v>2270004076</v>
      </c>
      <c r="I1720" t="s">
        <v>1916</v>
      </c>
      <c r="J1720" t="s">
        <v>1943</v>
      </c>
      <c r="K1720" t="s">
        <v>1944</v>
      </c>
      <c r="L1720" t="s">
        <v>1951</v>
      </c>
      <c r="M1720" s="114">
        <v>1.35078001015643E-5</v>
      </c>
      <c r="N1720" s="114">
        <v>1.4509595712297599E-4</v>
      </c>
      <c r="O1720" s="114">
        <v>5.9018870160798502E-5</v>
      </c>
    </row>
    <row r="1721" spans="1:15" hidden="1" outlineLevel="2" x14ac:dyDescent="0.25">
      <c r="A1721">
        <v>2023</v>
      </c>
      <c r="B1721">
        <v>7</v>
      </c>
      <c r="C1721" t="s">
        <v>858</v>
      </c>
      <c r="D1721">
        <v>24013</v>
      </c>
      <c r="E1721" t="s">
        <v>516</v>
      </c>
      <c r="F1721" t="s">
        <v>851</v>
      </c>
      <c r="G1721" t="s">
        <v>1915</v>
      </c>
      <c r="H1721">
        <v>2270005010</v>
      </c>
      <c r="I1721" t="s">
        <v>1916</v>
      </c>
      <c r="J1721" t="s">
        <v>1952</v>
      </c>
      <c r="K1721" t="s">
        <v>1953</v>
      </c>
      <c r="L1721" t="s">
        <v>1954</v>
      </c>
      <c r="M1721" s="114">
        <v>7.78774536929275E-7</v>
      </c>
      <c r="N1721" s="114">
        <v>3.9046474284987198E-6</v>
      </c>
      <c r="O1721" s="114">
        <v>2.3122136383335601E-6</v>
      </c>
    </row>
    <row r="1722" spans="1:15" hidden="1" outlineLevel="2" x14ac:dyDescent="0.25">
      <c r="A1722">
        <v>2023</v>
      </c>
      <c r="B1722">
        <v>7</v>
      </c>
      <c r="C1722" t="s">
        <v>858</v>
      </c>
      <c r="D1722">
        <v>24013</v>
      </c>
      <c r="E1722" t="s">
        <v>516</v>
      </c>
      <c r="F1722" t="s">
        <v>851</v>
      </c>
      <c r="G1722" t="s">
        <v>1915</v>
      </c>
      <c r="H1722">
        <v>2270005015</v>
      </c>
      <c r="I1722" t="s">
        <v>1916</v>
      </c>
      <c r="J1722" t="s">
        <v>1952</v>
      </c>
      <c r="K1722" t="s">
        <v>1953</v>
      </c>
      <c r="L1722" t="s">
        <v>1271</v>
      </c>
      <c r="M1722" s="114">
        <v>6.7998543672729301E-3</v>
      </c>
      <c r="N1722" s="114">
        <v>9.0712824836373301E-2</v>
      </c>
      <c r="O1722" s="114">
        <v>3.8896637503057697E-2</v>
      </c>
    </row>
    <row r="1723" spans="1:15" hidden="1" outlineLevel="2" x14ac:dyDescent="0.25">
      <c r="A1723">
        <v>2023</v>
      </c>
      <c r="B1723">
        <v>7</v>
      </c>
      <c r="C1723" t="s">
        <v>858</v>
      </c>
      <c r="D1723">
        <v>24013</v>
      </c>
      <c r="E1723" t="s">
        <v>516</v>
      </c>
      <c r="F1723" t="s">
        <v>851</v>
      </c>
      <c r="G1723" t="s">
        <v>1915</v>
      </c>
      <c r="H1723">
        <v>2270005020</v>
      </c>
      <c r="I1723" t="s">
        <v>1916</v>
      </c>
      <c r="J1723" t="s">
        <v>1952</v>
      </c>
      <c r="K1723" t="s">
        <v>1953</v>
      </c>
      <c r="L1723" t="s">
        <v>1955</v>
      </c>
      <c r="M1723" s="114">
        <v>1.0044168734566501E-3</v>
      </c>
      <c r="N1723" s="114">
        <v>1.15820716600865E-2</v>
      </c>
      <c r="O1723" s="114">
        <v>4.6403112355619704E-3</v>
      </c>
    </row>
    <row r="1724" spans="1:15" hidden="1" outlineLevel="2" x14ac:dyDescent="0.25">
      <c r="A1724">
        <v>2023</v>
      </c>
      <c r="B1724">
        <v>7</v>
      </c>
      <c r="C1724" t="s">
        <v>858</v>
      </c>
      <c r="D1724">
        <v>24013</v>
      </c>
      <c r="E1724" t="s">
        <v>516</v>
      </c>
      <c r="F1724" t="s">
        <v>851</v>
      </c>
      <c r="G1724" t="s">
        <v>1915</v>
      </c>
      <c r="H1724">
        <v>2270005025</v>
      </c>
      <c r="I1724" t="s">
        <v>1916</v>
      </c>
      <c r="J1724" t="s">
        <v>1952</v>
      </c>
      <c r="K1724" t="s">
        <v>1953</v>
      </c>
      <c r="L1724" t="s">
        <v>1956</v>
      </c>
      <c r="M1724" s="114">
        <v>9.1031381366235598E-6</v>
      </c>
      <c r="N1724" s="114">
        <v>6.83359085087432E-5</v>
      </c>
      <c r="O1724" s="114">
        <v>3.8336979741870898E-5</v>
      </c>
    </row>
    <row r="1725" spans="1:15" hidden="1" outlineLevel="2" x14ac:dyDescent="0.25">
      <c r="A1725">
        <v>2023</v>
      </c>
      <c r="B1725">
        <v>7</v>
      </c>
      <c r="C1725" t="s">
        <v>858</v>
      </c>
      <c r="D1725">
        <v>24013</v>
      </c>
      <c r="E1725" t="s">
        <v>516</v>
      </c>
      <c r="F1725" t="s">
        <v>851</v>
      </c>
      <c r="G1725" t="s">
        <v>1915</v>
      </c>
      <c r="H1725">
        <v>2270005030</v>
      </c>
      <c r="I1725" t="s">
        <v>1916</v>
      </c>
      <c r="J1725" t="s">
        <v>1952</v>
      </c>
      <c r="K1725" t="s">
        <v>1953</v>
      </c>
      <c r="L1725" t="s">
        <v>1957</v>
      </c>
      <c r="M1725" s="114">
        <v>1.12299029408902E-6</v>
      </c>
      <c r="N1725" s="114">
        <v>1.04756725249899E-5</v>
      </c>
      <c r="O1725" s="114">
        <v>6.7665366714209102E-6</v>
      </c>
    </row>
    <row r="1726" spans="1:15" hidden="1" outlineLevel="2" x14ac:dyDescent="0.25">
      <c r="A1726">
        <v>2023</v>
      </c>
      <c r="B1726">
        <v>7</v>
      </c>
      <c r="C1726" t="s">
        <v>858</v>
      </c>
      <c r="D1726">
        <v>24013</v>
      </c>
      <c r="E1726" t="s">
        <v>516</v>
      </c>
      <c r="F1726" t="s">
        <v>851</v>
      </c>
      <c r="G1726" t="s">
        <v>1915</v>
      </c>
      <c r="H1726">
        <v>2270005035</v>
      </c>
      <c r="I1726" t="s">
        <v>1916</v>
      </c>
      <c r="J1726" t="s">
        <v>1952</v>
      </c>
      <c r="K1726" t="s">
        <v>1953</v>
      </c>
      <c r="L1726" t="s">
        <v>1958</v>
      </c>
      <c r="M1726" s="114">
        <v>1.1972250769076699E-4</v>
      </c>
      <c r="N1726" s="114">
        <v>9.09708047402091E-4</v>
      </c>
      <c r="O1726" s="114">
        <v>4.6738029050175101E-4</v>
      </c>
    </row>
    <row r="1727" spans="1:15" hidden="1" outlineLevel="2" x14ac:dyDescent="0.25">
      <c r="A1727">
        <v>2023</v>
      </c>
      <c r="B1727">
        <v>7</v>
      </c>
      <c r="C1727" t="s">
        <v>858</v>
      </c>
      <c r="D1727">
        <v>24013</v>
      </c>
      <c r="E1727" t="s">
        <v>516</v>
      </c>
      <c r="F1727" t="s">
        <v>851</v>
      </c>
      <c r="G1727" t="s">
        <v>1915</v>
      </c>
      <c r="H1727">
        <v>2270005040</v>
      </c>
      <c r="I1727" t="s">
        <v>1916</v>
      </c>
      <c r="J1727" t="s">
        <v>1952</v>
      </c>
      <c r="K1727" t="s">
        <v>1953</v>
      </c>
      <c r="L1727" t="s">
        <v>1959</v>
      </c>
      <c r="M1727" s="114">
        <v>2.3948255417627399E-7</v>
      </c>
      <c r="N1727" s="114">
        <v>2.5535949248478599E-6</v>
      </c>
      <c r="O1727" s="114">
        <v>1.48338099847933E-6</v>
      </c>
    </row>
    <row r="1728" spans="1:15" hidden="1" outlineLevel="2" x14ac:dyDescent="0.25">
      <c r="A1728">
        <v>2023</v>
      </c>
      <c r="B1728">
        <v>7</v>
      </c>
      <c r="C1728" t="s">
        <v>858</v>
      </c>
      <c r="D1728">
        <v>24013</v>
      </c>
      <c r="E1728" t="s">
        <v>516</v>
      </c>
      <c r="F1728" t="s">
        <v>851</v>
      </c>
      <c r="G1728" t="s">
        <v>1915</v>
      </c>
      <c r="H1728">
        <v>2270005045</v>
      </c>
      <c r="I1728" t="s">
        <v>1916</v>
      </c>
      <c r="J1728" t="s">
        <v>1952</v>
      </c>
      <c r="K1728" t="s">
        <v>1953</v>
      </c>
      <c r="L1728" t="s">
        <v>1960</v>
      </c>
      <c r="M1728" s="114">
        <v>9.9421392917520306E-5</v>
      </c>
      <c r="N1728" s="114">
        <v>9.4300546334125102E-4</v>
      </c>
      <c r="O1728" s="114">
        <v>5.0884572556242303E-4</v>
      </c>
    </row>
    <row r="1729" spans="1:15" hidden="1" outlineLevel="2" x14ac:dyDescent="0.25">
      <c r="A1729">
        <v>2023</v>
      </c>
      <c r="B1729">
        <v>7</v>
      </c>
      <c r="C1729" t="s">
        <v>858</v>
      </c>
      <c r="D1729">
        <v>24013</v>
      </c>
      <c r="E1729" t="s">
        <v>516</v>
      </c>
      <c r="F1729" t="s">
        <v>851</v>
      </c>
      <c r="G1729" t="s">
        <v>1915</v>
      </c>
      <c r="H1729">
        <v>2270005055</v>
      </c>
      <c r="I1729" t="s">
        <v>1916</v>
      </c>
      <c r="J1729" t="s">
        <v>1952</v>
      </c>
      <c r="K1729" t="s">
        <v>1953</v>
      </c>
      <c r="L1729" t="s">
        <v>1961</v>
      </c>
      <c r="M1729" s="114">
        <v>1.7813634650565299E-4</v>
      </c>
      <c r="N1729" s="114">
        <v>1.92749543930404E-3</v>
      </c>
      <c r="O1729" s="114">
        <v>9.3683609156869395E-4</v>
      </c>
    </row>
    <row r="1730" spans="1:15" hidden="1" outlineLevel="2" x14ac:dyDescent="0.25">
      <c r="A1730">
        <v>2023</v>
      </c>
      <c r="B1730">
        <v>7</v>
      </c>
      <c r="C1730" t="s">
        <v>858</v>
      </c>
      <c r="D1730">
        <v>24013</v>
      </c>
      <c r="E1730" t="s">
        <v>516</v>
      </c>
      <c r="F1730" t="s">
        <v>851</v>
      </c>
      <c r="G1730" t="s">
        <v>1915</v>
      </c>
      <c r="H1730">
        <v>2270005060</v>
      </c>
      <c r="I1730" t="s">
        <v>1916</v>
      </c>
      <c r="J1730" t="s">
        <v>1952</v>
      </c>
      <c r="K1730" t="s">
        <v>1953</v>
      </c>
      <c r="L1730" t="s">
        <v>1962</v>
      </c>
      <c r="M1730" s="114">
        <v>5.6470779739470297E-5</v>
      </c>
      <c r="N1730" s="114">
        <v>1.0818814043887001E-3</v>
      </c>
      <c r="O1730" s="114">
        <v>3.1405214394908398E-4</v>
      </c>
    </row>
    <row r="1731" spans="1:15" hidden="1" outlineLevel="2" x14ac:dyDescent="0.25">
      <c r="A1731">
        <v>2023</v>
      </c>
      <c r="B1731">
        <v>7</v>
      </c>
      <c r="C1731" t="s">
        <v>858</v>
      </c>
      <c r="D1731">
        <v>24013</v>
      </c>
      <c r="E1731" t="s">
        <v>516</v>
      </c>
      <c r="F1731" t="s">
        <v>851</v>
      </c>
      <c r="G1731" t="s">
        <v>1915</v>
      </c>
      <c r="H1731">
        <v>2270006005</v>
      </c>
      <c r="I1731" t="s">
        <v>1916</v>
      </c>
      <c r="J1731" t="s">
        <v>1963</v>
      </c>
      <c r="K1731" t="s">
        <v>1964</v>
      </c>
      <c r="L1731" t="s">
        <v>1274</v>
      </c>
      <c r="M1731" s="114">
        <v>1.64047987664162E-3</v>
      </c>
      <c r="N1731" s="114">
        <v>1.7990361433476199E-2</v>
      </c>
      <c r="O1731" s="114">
        <v>6.7154190037399496E-3</v>
      </c>
    </row>
    <row r="1732" spans="1:15" hidden="1" outlineLevel="2" x14ac:dyDescent="0.25">
      <c r="A1732">
        <v>2023</v>
      </c>
      <c r="B1732">
        <v>7</v>
      </c>
      <c r="C1732" t="s">
        <v>858</v>
      </c>
      <c r="D1732">
        <v>24013</v>
      </c>
      <c r="E1732" t="s">
        <v>516</v>
      </c>
      <c r="F1732" t="s">
        <v>851</v>
      </c>
      <c r="G1732" t="s">
        <v>1915</v>
      </c>
      <c r="H1732">
        <v>2270006010</v>
      </c>
      <c r="I1732" t="s">
        <v>1916</v>
      </c>
      <c r="J1732" t="s">
        <v>1963</v>
      </c>
      <c r="K1732" t="s">
        <v>1964</v>
      </c>
      <c r="L1732" t="s">
        <v>1965</v>
      </c>
      <c r="M1732" s="114">
        <v>3.9242650598225699E-4</v>
      </c>
      <c r="N1732" s="114">
        <v>4.2431101901456696E-3</v>
      </c>
      <c r="O1732" s="114">
        <v>1.6391005483455999E-3</v>
      </c>
    </row>
    <row r="1733" spans="1:15" hidden="1" outlineLevel="2" x14ac:dyDescent="0.25">
      <c r="A1733">
        <v>2023</v>
      </c>
      <c r="B1733">
        <v>7</v>
      </c>
      <c r="C1733" t="s">
        <v>858</v>
      </c>
      <c r="D1733">
        <v>24013</v>
      </c>
      <c r="E1733" t="s">
        <v>516</v>
      </c>
      <c r="F1733" t="s">
        <v>851</v>
      </c>
      <c r="G1733" t="s">
        <v>1915</v>
      </c>
      <c r="H1733">
        <v>2270006015</v>
      </c>
      <c r="I1733" t="s">
        <v>1916</v>
      </c>
      <c r="J1733" t="s">
        <v>1963</v>
      </c>
      <c r="K1733" t="s">
        <v>1964</v>
      </c>
      <c r="L1733" t="s">
        <v>1966</v>
      </c>
      <c r="M1733" s="114">
        <v>3.37152755321313E-4</v>
      </c>
      <c r="N1733" s="114">
        <v>6.9147369358688602E-3</v>
      </c>
      <c r="O1733" s="114">
        <v>2.00306510669179E-3</v>
      </c>
    </row>
    <row r="1734" spans="1:15" hidden="1" outlineLevel="2" x14ac:dyDescent="0.25">
      <c r="A1734">
        <v>2023</v>
      </c>
      <c r="B1734">
        <v>7</v>
      </c>
      <c r="C1734" t="s">
        <v>858</v>
      </c>
      <c r="D1734">
        <v>24013</v>
      </c>
      <c r="E1734" t="s">
        <v>516</v>
      </c>
      <c r="F1734" t="s">
        <v>851</v>
      </c>
      <c r="G1734" t="s">
        <v>1915</v>
      </c>
      <c r="H1734">
        <v>2270006025</v>
      </c>
      <c r="I1734" t="s">
        <v>1916</v>
      </c>
      <c r="J1734" t="s">
        <v>1963</v>
      </c>
      <c r="K1734" t="s">
        <v>1964</v>
      </c>
      <c r="L1734" t="s">
        <v>1967</v>
      </c>
      <c r="M1734" s="114">
        <v>9.7840913190339095E-4</v>
      </c>
      <c r="N1734" s="114">
        <v>5.8761531254276599E-3</v>
      </c>
      <c r="O1734" s="114">
        <v>4.5243580825626902E-3</v>
      </c>
    </row>
    <row r="1735" spans="1:15" hidden="1" outlineLevel="2" x14ac:dyDescent="0.25">
      <c r="A1735">
        <v>2023</v>
      </c>
      <c r="B1735">
        <v>7</v>
      </c>
      <c r="C1735" t="s">
        <v>858</v>
      </c>
      <c r="D1735">
        <v>24013</v>
      </c>
      <c r="E1735" t="s">
        <v>516</v>
      </c>
      <c r="F1735" t="s">
        <v>851</v>
      </c>
      <c r="G1735" t="s">
        <v>1915</v>
      </c>
      <c r="H1735">
        <v>2270006030</v>
      </c>
      <c r="I1735" t="s">
        <v>1916</v>
      </c>
      <c r="J1735" t="s">
        <v>1963</v>
      </c>
      <c r="K1735" t="s">
        <v>1964</v>
      </c>
      <c r="L1735" t="s">
        <v>1968</v>
      </c>
      <c r="M1735" s="114">
        <v>6.0409383223714003E-5</v>
      </c>
      <c r="N1735" s="114">
        <v>5.9730231441790195E-4</v>
      </c>
      <c r="O1735" s="114">
        <v>2.17711403820431E-4</v>
      </c>
    </row>
    <row r="1736" spans="1:15" hidden="1" outlineLevel="2" x14ac:dyDescent="0.25">
      <c r="A1736">
        <v>2023</v>
      </c>
      <c r="B1736">
        <v>7</v>
      </c>
      <c r="C1736" t="s">
        <v>858</v>
      </c>
      <c r="D1736">
        <v>24013</v>
      </c>
      <c r="E1736" t="s">
        <v>516</v>
      </c>
      <c r="F1736" t="s">
        <v>851</v>
      </c>
      <c r="G1736" t="s">
        <v>1915</v>
      </c>
      <c r="H1736">
        <v>2270006035</v>
      </c>
      <c r="I1736" t="s">
        <v>1916</v>
      </c>
      <c r="J1736" t="s">
        <v>1963</v>
      </c>
      <c r="K1736" t="s">
        <v>1964</v>
      </c>
      <c r="L1736" t="s">
        <v>1969</v>
      </c>
      <c r="M1736" s="114">
        <v>1.7477629523199302E-5</v>
      </c>
      <c r="N1736" s="114">
        <v>3.2705812191125E-4</v>
      </c>
      <c r="O1736" s="114">
        <v>9.4457331215380705E-5</v>
      </c>
    </row>
    <row r="1737" spans="1:15" hidden="1" outlineLevel="2" x14ac:dyDescent="0.25">
      <c r="A1737">
        <v>2023</v>
      </c>
      <c r="B1737">
        <v>7</v>
      </c>
      <c r="C1737" t="s">
        <v>858</v>
      </c>
      <c r="D1737">
        <v>24013</v>
      </c>
      <c r="E1737" t="s">
        <v>516</v>
      </c>
      <c r="F1737" t="s">
        <v>851</v>
      </c>
      <c r="G1737" t="s">
        <v>1915</v>
      </c>
      <c r="H1737">
        <v>2270007015</v>
      </c>
      <c r="I1737" t="s">
        <v>1916</v>
      </c>
      <c r="J1737" t="s">
        <v>1970</v>
      </c>
      <c r="K1737" t="s">
        <v>697</v>
      </c>
      <c r="L1737" t="s">
        <v>1971</v>
      </c>
      <c r="M1737" s="114">
        <v>1.59149375189571E-5</v>
      </c>
      <c r="N1737" s="114">
        <v>2.5180957527482E-4</v>
      </c>
      <c r="O1737" s="114">
        <v>8.3477405496523702E-5</v>
      </c>
    </row>
    <row r="1738" spans="1:15" hidden="1" outlineLevel="2" x14ac:dyDescent="0.25">
      <c r="A1738">
        <v>2023</v>
      </c>
      <c r="B1738">
        <v>7</v>
      </c>
      <c r="C1738" t="s">
        <v>858</v>
      </c>
      <c r="D1738">
        <v>24013</v>
      </c>
      <c r="E1738" t="s">
        <v>516</v>
      </c>
      <c r="F1738" t="s">
        <v>851</v>
      </c>
      <c r="G1738" t="s">
        <v>1915</v>
      </c>
      <c r="H1738">
        <v>2270010010</v>
      </c>
      <c r="I1738" t="s">
        <v>1916</v>
      </c>
      <c r="J1738" t="s">
        <v>1941</v>
      </c>
      <c r="K1738" t="s">
        <v>696</v>
      </c>
      <c r="L1738" t="s">
        <v>2009</v>
      </c>
      <c r="M1738" s="114">
        <v>6.1357814018947506E-5</v>
      </c>
      <c r="N1738" s="114">
        <v>1.1290424445178401E-3</v>
      </c>
      <c r="O1738" s="114">
        <v>3.0141931347316098E-4</v>
      </c>
    </row>
    <row r="1739" spans="1:15" hidden="1" outlineLevel="2" x14ac:dyDescent="0.25">
      <c r="A1739">
        <v>2023</v>
      </c>
      <c r="B1739">
        <v>7</v>
      </c>
      <c r="C1739" t="s">
        <v>858</v>
      </c>
      <c r="D1739">
        <v>24013</v>
      </c>
      <c r="E1739" t="s">
        <v>516</v>
      </c>
      <c r="F1739" t="s">
        <v>851</v>
      </c>
      <c r="G1739" t="s">
        <v>1915</v>
      </c>
      <c r="H1739">
        <v>2282020005</v>
      </c>
      <c r="I1739" t="s">
        <v>698</v>
      </c>
      <c r="J1739" t="s">
        <v>1972</v>
      </c>
      <c r="K1739" t="s">
        <v>1972</v>
      </c>
      <c r="L1739" t="s">
        <v>1973</v>
      </c>
      <c r="M1739" s="114">
        <v>3.4554423231725201E-4</v>
      </c>
      <c r="N1739" s="114">
        <v>5.5261818924918797E-3</v>
      </c>
      <c r="O1739" s="114">
        <v>1.25227769603953E-3</v>
      </c>
    </row>
    <row r="1740" spans="1:15" hidden="1" outlineLevel="2" x14ac:dyDescent="0.25">
      <c r="A1740">
        <v>2023</v>
      </c>
      <c r="B1740">
        <v>7</v>
      </c>
      <c r="C1740" t="s">
        <v>858</v>
      </c>
      <c r="D1740">
        <v>24013</v>
      </c>
      <c r="E1740" t="s">
        <v>516</v>
      </c>
      <c r="F1740" t="s">
        <v>851</v>
      </c>
      <c r="G1740" t="s">
        <v>1915</v>
      </c>
      <c r="H1740">
        <v>2282020010</v>
      </c>
      <c r="I1740" t="s">
        <v>698</v>
      </c>
      <c r="J1740" t="s">
        <v>1972</v>
      </c>
      <c r="K1740" t="s">
        <v>1972</v>
      </c>
      <c r="L1740" t="s">
        <v>1974</v>
      </c>
      <c r="M1740" s="114">
        <v>5.4646008909031698E-6</v>
      </c>
      <c r="N1740" s="114">
        <v>2.95595264105941E-5</v>
      </c>
      <c r="O1740" s="114">
        <v>1.7698156625556301E-5</v>
      </c>
    </row>
    <row r="1741" spans="1:15" hidden="1" outlineLevel="2" x14ac:dyDescent="0.25">
      <c r="A1741">
        <v>2023</v>
      </c>
      <c r="B1741">
        <v>7</v>
      </c>
      <c r="C1741" t="s">
        <v>858</v>
      </c>
      <c r="D1741">
        <v>24013</v>
      </c>
      <c r="E1741" t="s">
        <v>516</v>
      </c>
      <c r="F1741" t="s">
        <v>851</v>
      </c>
      <c r="G1741" t="s">
        <v>1915</v>
      </c>
      <c r="H1741">
        <v>2285002015</v>
      </c>
      <c r="I1741" t="s">
        <v>1975</v>
      </c>
      <c r="J1741" t="s">
        <v>1976</v>
      </c>
      <c r="K1741" t="s">
        <v>1976</v>
      </c>
      <c r="L1741" t="s">
        <v>1976</v>
      </c>
      <c r="M1741" s="114">
        <v>1.5090114945337499E-4</v>
      </c>
      <c r="N1741" s="114">
        <v>1.00997654953972E-3</v>
      </c>
      <c r="O1741" s="114">
        <v>6.1420973361236996E-4</v>
      </c>
    </row>
    <row r="1742" spans="1:15" hidden="1" outlineLevel="2" x14ac:dyDescent="0.25">
      <c r="A1742">
        <v>2023</v>
      </c>
      <c r="B1742">
        <v>7</v>
      </c>
      <c r="C1742" t="s">
        <v>858</v>
      </c>
      <c r="D1742">
        <v>24013</v>
      </c>
      <c r="E1742" t="s">
        <v>516</v>
      </c>
      <c r="F1742" t="s">
        <v>851</v>
      </c>
      <c r="G1742" t="s">
        <v>1977</v>
      </c>
      <c r="H1742">
        <v>2260001010</v>
      </c>
      <c r="I1742" t="s">
        <v>1978</v>
      </c>
      <c r="J1742" t="s">
        <v>1917</v>
      </c>
      <c r="K1742" t="s">
        <v>695</v>
      </c>
      <c r="L1742" t="s">
        <v>1979</v>
      </c>
      <c r="M1742" s="114">
        <v>0.115987303604925</v>
      </c>
      <c r="N1742" s="114">
        <v>1.53673841850832E-3</v>
      </c>
      <c r="O1742" s="114">
        <v>0.13106565177440599</v>
      </c>
    </row>
    <row r="1743" spans="1:15" hidden="1" outlineLevel="2" x14ac:dyDescent="0.25">
      <c r="A1743">
        <v>2023</v>
      </c>
      <c r="B1743">
        <v>7</v>
      </c>
      <c r="C1743" t="s">
        <v>858</v>
      </c>
      <c r="D1743">
        <v>24013</v>
      </c>
      <c r="E1743" t="s">
        <v>516</v>
      </c>
      <c r="F1743" t="s">
        <v>851</v>
      </c>
      <c r="G1743" t="s">
        <v>1977</v>
      </c>
      <c r="H1743">
        <v>2260001030</v>
      </c>
      <c r="I1743" t="s">
        <v>1978</v>
      </c>
      <c r="J1743" t="s">
        <v>1917</v>
      </c>
      <c r="K1743" t="s">
        <v>695</v>
      </c>
      <c r="L1743" t="s">
        <v>1980</v>
      </c>
      <c r="M1743" s="114">
        <v>1.23836891289102E-2</v>
      </c>
      <c r="N1743" s="114">
        <v>7.9783261753618696E-4</v>
      </c>
      <c r="O1743" s="114">
        <v>6.9480463862419101E-2</v>
      </c>
    </row>
    <row r="1744" spans="1:15" hidden="1" outlineLevel="2" x14ac:dyDescent="0.25">
      <c r="A1744">
        <v>2023</v>
      </c>
      <c r="B1744">
        <v>7</v>
      </c>
      <c r="C1744" t="s">
        <v>858</v>
      </c>
      <c r="D1744">
        <v>24013</v>
      </c>
      <c r="E1744" t="s">
        <v>516</v>
      </c>
      <c r="F1744" t="s">
        <v>851</v>
      </c>
      <c r="G1744" t="s">
        <v>1977</v>
      </c>
      <c r="H1744">
        <v>2260001060</v>
      </c>
      <c r="I1744" t="s">
        <v>1978</v>
      </c>
      <c r="J1744" t="s">
        <v>1917</v>
      </c>
      <c r="K1744" t="s">
        <v>695</v>
      </c>
      <c r="L1744" t="s">
        <v>1918</v>
      </c>
      <c r="M1744" s="114">
        <v>3.8932183188080702E-3</v>
      </c>
      <c r="N1744" s="114">
        <v>1.0715643293224299E-3</v>
      </c>
      <c r="O1744" s="114">
        <v>0.13310408592224099</v>
      </c>
    </row>
    <row r="1745" spans="1:15" hidden="1" outlineLevel="2" x14ac:dyDescent="0.25">
      <c r="A1745">
        <v>2023</v>
      </c>
      <c r="B1745">
        <v>7</v>
      </c>
      <c r="C1745" t="s">
        <v>858</v>
      </c>
      <c r="D1745">
        <v>24013</v>
      </c>
      <c r="E1745" t="s">
        <v>516</v>
      </c>
      <c r="F1745" t="s">
        <v>851</v>
      </c>
      <c r="G1745" t="s">
        <v>1977</v>
      </c>
      <c r="H1745">
        <v>2260002006</v>
      </c>
      <c r="I1745" t="s">
        <v>1978</v>
      </c>
      <c r="J1745" t="s">
        <v>1919</v>
      </c>
      <c r="K1745" t="s">
        <v>1920</v>
      </c>
      <c r="L1745" t="s">
        <v>1922</v>
      </c>
      <c r="M1745" s="114">
        <v>4.2550568583408204E-3</v>
      </c>
      <c r="N1745" s="114">
        <v>1.06426932688919E-4</v>
      </c>
      <c r="O1745" s="114">
        <v>1.7693971050903201E-2</v>
      </c>
    </row>
    <row r="1746" spans="1:15" hidden="1" outlineLevel="2" x14ac:dyDescent="0.25">
      <c r="A1746">
        <v>2023</v>
      </c>
      <c r="B1746">
        <v>7</v>
      </c>
      <c r="C1746" t="s">
        <v>858</v>
      </c>
      <c r="D1746">
        <v>24013</v>
      </c>
      <c r="E1746" t="s">
        <v>516</v>
      </c>
      <c r="F1746" t="s">
        <v>851</v>
      </c>
      <c r="G1746" t="s">
        <v>1977</v>
      </c>
      <c r="H1746">
        <v>2260002009</v>
      </c>
      <c r="I1746" t="s">
        <v>1978</v>
      </c>
      <c r="J1746" t="s">
        <v>1919</v>
      </c>
      <c r="K1746" t="s">
        <v>1920</v>
      </c>
      <c r="L1746" t="s">
        <v>1923</v>
      </c>
      <c r="M1746" s="114">
        <v>1.4864061973263201E-4</v>
      </c>
      <c r="N1746" s="114">
        <v>7.1087558808358204E-6</v>
      </c>
      <c r="O1746" s="114">
        <v>6.6394907480571397E-4</v>
      </c>
    </row>
    <row r="1747" spans="1:15" hidden="1" outlineLevel="2" x14ac:dyDescent="0.25">
      <c r="A1747">
        <v>2023</v>
      </c>
      <c r="B1747">
        <v>7</v>
      </c>
      <c r="C1747" t="s">
        <v>858</v>
      </c>
      <c r="D1747">
        <v>24013</v>
      </c>
      <c r="E1747" t="s">
        <v>516</v>
      </c>
      <c r="F1747" t="s">
        <v>851</v>
      </c>
      <c r="G1747" t="s">
        <v>1977</v>
      </c>
      <c r="H1747">
        <v>2260002021</v>
      </c>
      <c r="I1747" t="s">
        <v>1978</v>
      </c>
      <c r="J1747" t="s">
        <v>1919</v>
      </c>
      <c r="K1747" t="s">
        <v>1920</v>
      </c>
      <c r="L1747" t="s">
        <v>1926</v>
      </c>
      <c r="M1747" s="114">
        <v>1.7727225871588801E-4</v>
      </c>
      <c r="N1747" s="114">
        <v>8.5128476712270606E-6</v>
      </c>
      <c r="O1747" s="114">
        <v>8.0113619333133101E-4</v>
      </c>
    </row>
    <row r="1748" spans="1:15" hidden="1" outlineLevel="2" x14ac:dyDescent="0.25">
      <c r="A1748">
        <v>2023</v>
      </c>
      <c r="B1748">
        <v>7</v>
      </c>
      <c r="C1748" t="s">
        <v>858</v>
      </c>
      <c r="D1748">
        <v>24013</v>
      </c>
      <c r="E1748" t="s">
        <v>516</v>
      </c>
      <c r="F1748" t="s">
        <v>851</v>
      </c>
      <c r="G1748" t="s">
        <v>1977</v>
      </c>
      <c r="H1748">
        <v>2260002027</v>
      </c>
      <c r="I1748" t="s">
        <v>1978</v>
      </c>
      <c r="J1748" t="s">
        <v>1919</v>
      </c>
      <c r="K1748" t="s">
        <v>1920</v>
      </c>
      <c r="L1748" t="s">
        <v>1928</v>
      </c>
      <c r="M1748" s="114">
        <v>1.46151246248685E-6</v>
      </c>
      <c r="N1748" s="114">
        <v>5.9559296161637602E-8</v>
      </c>
      <c r="O1748" s="114">
        <v>5.8150774293608299E-6</v>
      </c>
    </row>
    <row r="1749" spans="1:15" hidden="1" outlineLevel="2" x14ac:dyDescent="0.25">
      <c r="A1749">
        <v>2023</v>
      </c>
      <c r="B1749">
        <v>7</v>
      </c>
      <c r="C1749" t="s">
        <v>858</v>
      </c>
      <c r="D1749">
        <v>24013</v>
      </c>
      <c r="E1749" t="s">
        <v>516</v>
      </c>
      <c r="F1749" t="s">
        <v>851</v>
      </c>
      <c r="G1749" t="s">
        <v>1977</v>
      </c>
      <c r="H1749">
        <v>2260002039</v>
      </c>
      <c r="I1749" t="s">
        <v>1978</v>
      </c>
      <c r="J1749" t="s">
        <v>1919</v>
      </c>
      <c r="K1749" t="s">
        <v>1920</v>
      </c>
      <c r="L1749" t="s">
        <v>1932</v>
      </c>
      <c r="M1749" s="114">
        <v>1.0852451925274001E-2</v>
      </c>
      <c r="N1749" s="114">
        <v>2.7973787291557501E-4</v>
      </c>
      <c r="O1749" s="114">
        <v>4.6131965704262298E-2</v>
      </c>
    </row>
    <row r="1750" spans="1:15" hidden="1" outlineLevel="2" x14ac:dyDescent="0.25">
      <c r="A1750">
        <v>2023</v>
      </c>
      <c r="B1750">
        <v>7</v>
      </c>
      <c r="C1750" t="s">
        <v>858</v>
      </c>
      <c r="D1750">
        <v>24013</v>
      </c>
      <c r="E1750" t="s">
        <v>516</v>
      </c>
      <c r="F1750" t="s">
        <v>851</v>
      </c>
      <c r="G1750" t="s">
        <v>1977</v>
      </c>
      <c r="H1750">
        <v>2260002054</v>
      </c>
      <c r="I1750" t="s">
        <v>1978</v>
      </c>
      <c r="J1750" t="s">
        <v>1919</v>
      </c>
      <c r="K1750" t="s">
        <v>1920</v>
      </c>
      <c r="L1750" t="s">
        <v>1935</v>
      </c>
      <c r="M1750" s="114">
        <v>3.60932870104858E-5</v>
      </c>
      <c r="N1750" s="114">
        <v>1.67855526456151E-6</v>
      </c>
      <c r="O1750" s="114">
        <v>1.63886288646609E-4</v>
      </c>
    </row>
    <row r="1751" spans="1:15" hidden="1" outlineLevel="2" x14ac:dyDescent="0.25">
      <c r="A1751">
        <v>2023</v>
      </c>
      <c r="B1751">
        <v>7</v>
      </c>
      <c r="C1751" t="s">
        <v>858</v>
      </c>
      <c r="D1751">
        <v>24013</v>
      </c>
      <c r="E1751" t="s">
        <v>516</v>
      </c>
      <c r="F1751" t="s">
        <v>851</v>
      </c>
      <c r="G1751" t="s">
        <v>1977</v>
      </c>
      <c r="H1751">
        <v>2260003030</v>
      </c>
      <c r="I1751" t="s">
        <v>1978</v>
      </c>
      <c r="J1751" t="s">
        <v>1941</v>
      </c>
      <c r="K1751" t="s">
        <v>696</v>
      </c>
      <c r="L1751" t="s">
        <v>1273</v>
      </c>
      <c r="M1751" s="114">
        <v>1.2406308222656599E-4</v>
      </c>
      <c r="N1751" s="114">
        <v>5.2961482879254601E-6</v>
      </c>
      <c r="O1751" s="114">
        <v>5.1709100080188396E-4</v>
      </c>
    </row>
    <row r="1752" spans="1:15" hidden="1" outlineLevel="2" x14ac:dyDescent="0.25">
      <c r="A1752">
        <v>2023</v>
      </c>
      <c r="B1752">
        <v>7</v>
      </c>
      <c r="C1752" t="s">
        <v>858</v>
      </c>
      <c r="D1752">
        <v>24013</v>
      </c>
      <c r="E1752" t="s">
        <v>516</v>
      </c>
      <c r="F1752" t="s">
        <v>851</v>
      </c>
      <c r="G1752" t="s">
        <v>1977</v>
      </c>
      <c r="H1752">
        <v>2260003040</v>
      </c>
      <c r="I1752" t="s">
        <v>1978</v>
      </c>
      <c r="J1752" t="s">
        <v>1941</v>
      </c>
      <c r="K1752" t="s">
        <v>696</v>
      </c>
      <c r="L1752" t="s">
        <v>1276</v>
      </c>
      <c r="M1752" s="114">
        <v>9.1544004536814293E-6</v>
      </c>
      <c r="N1752" s="114">
        <v>4.0526879274693799E-7</v>
      </c>
      <c r="O1752" s="114">
        <v>3.9568456486449597E-5</v>
      </c>
    </row>
    <row r="1753" spans="1:15" hidden="1" outlineLevel="2" x14ac:dyDescent="0.25">
      <c r="A1753">
        <v>2023</v>
      </c>
      <c r="B1753">
        <v>7</v>
      </c>
      <c r="C1753" t="s">
        <v>858</v>
      </c>
      <c r="D1753">
        <v>24013</v>
      </c>
      <c r="E1753" t="s">
        <v>516</v>
      </c>
      <c r="F1753" t="s">
        <v>851</v>
      </c>
      <c r="G1753" t="s">
        <v>1977</v>
      </c>
      <c r="H1753">
        <v>2260004015</v>
      </c>
      <c r="I1753" t="s">
        <v>1978</v>
      </c>
      <c r="J1753" t="s">
        <v>1943</v>
      </c>
      <c r="K1753" t="s">
        <v>1944</v>
      </c>
      <c r="L1753" t="s">
        <v>1981</v>
      </c>
      <c r="M1753" s="114">
        <v>1.1574998065953001E-3</v>
      </c>
      <c r="N1753" s="114">
        <v>5.1195593187003403E-5</v>
      </c>
      <c r="O1753" s="114">
        <v>4.4227237813174699E-3</v>
      </c>
    </row>
    <row r="1754" spans="1:15" hidden="1" outlineLevel="2" x14ac:dyDescent="0.25">
      <c r="A1754">
        <v>2023</v>
      </c>
      <c r="B1754">
        <v>7</v>
      </c>
      <c r="C1754" t="s">
        <v>858</v>
      </c>
      <c r="D1754">
        <v>24013</v>
      </c>
      <c r="E1754" t="s">
        <v>516</v>
      </c>
      <c r="F1754" t="s">
        <v>851</v>
      </c>
      <c r="G1754" t="s">
        <v>1977</v>
      </c>
      <c r="H1754">
        <v>2260004016</v>
      </c>
      <c r="I1754" t="s">
        <v>1978</v>
      </c>
      <c r="J1754" t="s">
        <v>1943</v>
      </c>
      <c r="K1754" t="s">
        <v>1944</v>
      </c>
      <c r="L1754" t="s">
        <v>1982</v>
      </c>
      <c r="M1754" s="114">
        <v>1.3044422861696599E-2</v>
      </c>
      <c r="N1754" s="114">
        <v>6.1934547557029895E-4</v>
      </c>
      <c r="O1754" s="114">
        <v>5.4102591238915899E-2</v>
      </c>
    </row>
    <row r="1755" spans="1:15" hidden="1" outlineLevel="2" x14ac:dyDescent="0.25">
      <c r="A1755">
        <v>2023</v>
      </c>
      <c r="B1755">
        <v>7</v>
      </c>
      <c r="C1755" t="s">
        <v>858</v>
      </c>
      <c r="D1755">
        <v>24013</v>
      </c>
      <c r="E1755" t="s">
        <v>516</v>
      </c>
      <c r="F1755" t="s">
        <v>851</v>
      </c>
      <c r="G1755" t="s">
        <v>1977</v>
      </c>
      <c r="H1755">
        <v>2260004020</v>
      </c>
      <c r="I1755" t="s">
        <v>1978</v>
      </c>
      <c r="J1755" t="s">
        <v>1943</v>
      </c>
      <c r="K1755" t="s">
        <v>1944</v>
      </c>
      <c r="L1755" t="s">
        <v>1983</v>
      </c>
      <c r="M1755" s="114">
        <v>1.4254809851991001E-2</v>
      </c>
      <c r="N1755" s="114">
        <v>4.2779323121067099E-4</v>
      </c>
      <c r="O1755" s="114">
        <v>3.8301529362797702E-2</v>
      </c>
    </row>
    <row r="1756" spans="1:15" hidden="1" outlineLevel="2" x14ac:dyDescent="0.25">
      <c r="A1756">
        <v>2023</v>
      </c>
      <c r="B1756">
        <v>7</v>
      </c>
      <c r="C1756" t="s">
        <v>858</v>
      </c>
      <c r="D1756">
        <v>24013</v>
      </c>
      <c r="E1756" t="s">
        <v>516</v>
      </c>
      <c r="F1756" t="s">
        <v>851</v>
      </c>
      <c r="G1756" t="s">
        <v>1977</v>
      </c>
      <c r="H1756">
        <v>2260004021</v>
      </c>
      <c r="I1756" t="s">
        <v>1978</v>
      </c>
      <c r="J1756" t="s">
        <v>1943</v>
      </c>
      <c r="K1756" t="s">
        <v>1944</v>
      </c>
      <c r="L1756" t="s">
        <v>1984</v>
      </c>
      <c r="M1756" s="114">
        <v>0.166518988648022</v>
      </c>
      <c r="N1756" s="114">
        <v>3.7199108628556102E-3</v>
      </c>
      <c r="O1756" s="114">
        <v>0.59274220466613803</v>
      </c>
    </row>
    <row r="1757" spans="1:15" hidden="1" outlineLevel="2" x14ac:dyDescent="0.25">
      <c r="A1757">
        <v>2023</v>
      </c>
      <c r="B1757">
        <v>7</v>
      </c>
      <c r="C1757" t="s">
        <v>858</v>
      </c>
      <c r="D1757">
        <v>24013</v>
      </c>
      <c r="E1757" t="s">
        <v>516</v>
      </c>
      <c r="F1757" t="s">
        <v>851</v>
      </c>
      <c r="G1757" t="s">
        <v>1977</v>
      </c>
      <c r="H1757">
        <v>2260004025</v>
      </c>
      <c r="I1757" t="s">
        <v>1978</v>
      </c>
      <c r="J1757" t="s">
        <v>1943</v>
      </c>
      <c r="K1757" t="s">
        <v>1944</v>
      </c>
      <c r="L1757" t="s">
        <v>1985</v>
      </c>
      <c r="M1757" s="114">
        <v>2.3279021941561999E-2</v>
      </c>
      <c r="N1757" s="114">
        <v>9.5813671941869004E-4</v>
      </c>
      <c r="O1757" s="114">
        <v>7.8450463712215396E-2</v>
      </c>
    </row>
    <row r="1758" spans="1:15" hidden="1" outlineLevel="2" x14ac:dyDescent="0.25">
      <c r="A1758">
        <v>2023</v>
      </c>
      <c r="B1758">
        <v>7</v>
      </c>
      <c r="C1758" t="s">
        <v>858</v>
      </c>
      <c r="D1758">
        <v>24013</v>
      </c>
      <c r="E1758" t="s">
        <v>516</v>
      </c>
      <c r="F1758" t="s">
        <v>851</v>
      </c>
      <c r="G1758" t="s">
        <v>1977</v>
      </c>
      <c r="H1758">
        <v>2260004026</v>
      </c>
      <c r="I1758" t="s">
        <v>1978</v>
      </c>
      <c r="J1758" t="s">
        <v>1943</v>
      </c>
      <c r="K1758" t="s">
        <v>1944</v>
      </c>
      <c r="L1758" t="s">
        <v>1986</v>
      </c>
      <c r="M1758" s="114">
        <v>0.132887689140262</v>
      </c>
      <c r="N1758" s="114">
        <v>5.2169621922075696E-3</v>
      </c>
      <c r="O1758" s="114">
        <v>0.51775325834751096</v>
      </c>
    </row>
    <row r="1759" spans="1:15" hidden="1" outlineLevel="2" x14ac:dyDescent="0.25">
      <c r="A1759">
        <v>2023</v>
      </c>
      <c r="B1759">
        <v>7</v>
      </c>
      <c r="C1759" t="s">
        <v>858</v>
      </c>
      <c r="D1759">
        <v>24013</v>
      </c>
      <c r="E1759" t="s">
        <v>516</v>
      </c>
      <c r="F1759" t="s">
        <v>851</v>
      </c>
      <c r="G1759" t="s">
        <v>1977</v>
      </c>
      <c r="H1759">
        <v>2260004030</v>
      </c>
      <c r="I1759" t="s">
        <v>1978</v>
      </c>
      <c r="J1759" t="s">
        <v>1943</v>
      </c>
      <c r="K1759" t="s">
        <v>1944</v>
      </c>
      <c r="L1759" t="s">
        <v>1987</v>
      </c>
      <c r="M1759" s="114">
        <v>1.4030879805432101E-2</v>
      </c>
      <c r="N1759" s="114">
        <v>6.1248210840858497E-4</v>
      </c>
      <c r="O1759" s="114">
        <v>5.3555315360426903E-2</v>
      </c>
    </row>
    <row r="1760" spans="1:15" hidden="1" outlineLevel="2" x14ac:dyDescent="0.25">
      <c r="A1760">
        <v>2023</v>
      </c>
      <c r="B1760">
        <v>7</v>
      </c>
      <c r="C1760" t="s">
        <v>858</v>
      </c>
      <c r="D1760">
        <v>24013</v>
      </c>
      <c r="E1760" t="s">
        <v>516</v>
      </c>
      <c r="F1760" t="s">
        <v>851</v>
      </c>
      <c r="G1760" t="s">
        <v>1977</v>
      </c>
      <c r="H1760">
        <v>2260004031</v>
      </c>
      <c r="I1760" t="s">
        <v>1978</v>
      </c>
      <c r="J1760" t="s">
        <v>1943</v>
      </c>
      <c r="K1760" t="s">
        <v>1944</v>
      </c>
      <c r="L1760" t="s">
        <v>1945</v>
      </c>
      <c r="M1760" s="114">
        <v>0.1328190953991</v>
      </c>
      <c r="N1760" s="114">
        <v>4.8365471884608303E-3</v>
      </c>
      <c r="O1760" s="114">
        <v>0.57693289220333099</v>
      </c>
    </row>
    <row r="1761" spans="1:15" hidden="1" outlineLevel="2" x14ac:dyDescent="0.25">
      <c r="A1761">
        <v>2023</v>
      </c>
      <c r="B1761">
        <v>7</v>
      </c>
      <c r="C1761" t="s">
        <v>858</v>
      </c>
      <c r="D1761">
        <v>24013</v>
      </c>
      <c r="E1761" t="s">
        <v>516</v>
      </c>
      <c r="F1761" t="s">
        <v>851</v>
      </c>
      <c r="G1761" t="s">
        <v>1977</v>
      </c>
      <c r="H1761">
        <v>2260004035</v>
      </c>
      <c r="I1761" t="s">
        <v>1978</v>
      </c>
      <c r="J1761" t="s">
        <v>1943</v>
      </c>
      <c r="K1761" t="s">
        <v>1944</v>
      </c>
      <c r="L1761" t="s">
        <v>1988</v>
      </c>
      <c r="M1761" s="114">
        <v>7.3897263428079896E-4</v>
      </c>
      <c r="N1761" s="114">
        <v>0</v>
      </c>
      <c r="O1761" s="114">
        <v>0</v>
      </c>
    </row>
    <row r="1762" spans="1:15" hidden="1" outlineLevel="2" x14ac:dyDescent="0.25">
      <c r="A1762">
        <v>2023</v>
      </c>
      <c r="B1762">
        <v>7</v>
      </c>
      <c r="C1762" t="s">
        <v>858</v>
      </c>
      <c r="D1762">
        <v>24013</v>
      </c>
      <c r="E1762" t="s">
        <v>516</v>
      </c>
      <c r="F1762" t="s">
        <v>851</v>
      </c>
      <c r="G1762" t="s">
        <v>1977</v>
      </c>
      <c r="H1762">
        <v>2260004036</v>
      </c>
      <c r="I1762" t="s">
        <v>1978</v>
      </c>
      <c r="J1762" t="s">
        <v>1943</v>
      </c>
      <c r="K1762" t="s">
        <v>1944</v>
      </c>
      <c r="L1762" t="s">
        <v>1946</v>
      </c>
      <c r="M1762" s="114">
        <v>2.7158276679983801E-4</v>
      </c>
      <c r="N1762" s="114">
        <v>0</v>
      </c>
      <c r="O1762" s="114">
        <v>0</v>
      </c>
    </row>
    <row r="1763" spans="1:15" hidden="1" outlineLevel="2" x14ac:dyDescent="0.25">
      <c r="A1763">
        <v>2023</v>
      </c>
      <c r="B1763">
        <v>7</v>
      </c>
      <c r="C1763" t="s">
        <v>858</v>
      </c>
      <c r="D1763">
        <v>24013</v>
      </c>
      <c r="E1763" t="s">
        <v>516</v>
      </c>
      <c r="F1763" t="s">
        <v>851</v>
      </c>
      <c r="G1763" t="s">
        <v>1977</v>
      </c>
      <c r="H1763">
        <v>2260004071</v>
      </c>
      <c r="I1763" t="s">
        <v>1978</v>
      </c>
      <c r="J1763" t="s">
        <v>1943</v>
      </c>
      <c r="K1763" t="s">
        <v>1944</v>
      </c>
      <c r="L1763" t="s">
        <v>1950</v>
      </c>
      <c r="M1763" s="114">
        <v>4.9456114180834698E-5</v>
      </c>
      <c r="N1763" s="114">
        <v>2.6038850933218799E-6</v>
      </c>
      <c r="O1763" s="114">
        <v>2.3875850820331799E-4</v>
      </c>
    </row>
    <row r="1764" spans="1:15" hidden="1" outlineLevel="2" x14ac:dyDescent="0.25">
      <c r="A1764">
        <v>2023</v>
      </c>
      <c r="B1764">
        <v>7</v>
      </c>
      <c r="C1764" t="s">
        <v>858</v>
      </c>
      <c r="D1764">
        <v>24013</v>
      </c>
      <c r="E1764" t="s">
        <v>516</v>
      </c>
      <c r="F1764" t="s">
        <v>851</v>
      </c>
      <c r="G1764" t="s">
        <v>1977</v>
      </c>
      <c r="H1764">
        <v>2260005035</v>
      </c>
      <c r="I1764" t="s">
        <v>1978</v>
      </c>
      <c r="J1764" t="s">
        <v>1952</v>
      </c>
      <c r="K1764" t="s">
        <v>1953</v>
      </c>
      <c r="L1764" t="s">
        <v>1958</v>
      </c>
      <c r="M1764" s="114">
        <v>1.28553317546576E-4</v>
      </c>
      <c r="N1764" s="114">
        <v>6.7133044012734899E-6</v>
      </c>
      <c r="O1764" s="114">
        <v>5.3407970699481699E-4</v>
      </c>
    </row>
    <row r="1765" spans="1:15" hidden="1" outlineLevel="2" x14ac:dyDescent="0.25">
      <c r="A1765">
        <v>2023</v>
      </c>
      <c r="B1765">
        <v>7</v>
      </c>
      <c r="C1765" t="s">
        <v>858</v>
      </c>
      <c r="D1765">
        <v>24013</v>
      </c>
      <c r="E1765" t="s">
        <v>516</v>
      </c>
      <c r="F1765" t="s">
        <v>851</v>
      </c>
      <c r="G1765" t="s">
        <v>1977</v>
      </c>
      <c r="H1765">
        <v>2260006005</v>
      </c>
      <c r="I1765" t="s">
        <v>1978</v>
      </c>
      <c r="J1765" t="s">
        <v>1963</v>
      </c>
      <c r="K1765" t="s">
        <v>1964</v>
      </c>
      <c r="L1765" t="s">
        <v>1274</v>
      </c>
      <c r="M1765" s="114">
        <v>1.25045187917294E-3</v>
      </c>
      <c r="N1765" s="114">
        <v>4.78189876957913E-5</v>
      </c>
      <c r="O1765" s="114">
        <v>4.3966909870505298E-3</v>
      </c>
    </row>
    <row r="1766" spans="1:15" hidden="1" outlineLevel="2" x14ac:dyDescent="0.25">
      <c r="A1766">
        <v>2023</v>
      </c>
      <c r="B1766">
        <v>7</v>
      </c>
      <c r="C1766" t="s">
        <v>858</v>
      </c>
      <c r="D1766">
        <v>24013</v>
      </c>
      <c r="E1766" t="s">
        <v>516</v>
      </c>
      <c r="F1766" t="s">
        <v>851</v>
      </c>
      <c r="G1766" t="s">
        <v>1977</v>
      </c>
      <c r="H1766">
        <v>2260006010</v>
      </c>
      <c r="I1766" t="s">
        <v>1978</v>
      </c>
      <c r="J1766" t="s">
        <v>1963</v>
      </c>
      <c r="K1766" t="s">
        <v>1964</v>
      </c>
      <c r="L1766" t="s">
        <v>1965</v>
      </c>
      <c r="M1766" s="114">
        <v>8.7689529303815999E-3</v>
      </c>
      <c r="N1766" s="114">
        <v>3.2577944512013303E-4</v>
      </c>
      <c r="O1766" s="114">
        <v>2.8448820114135701E-2</v>
      </c>
    </row>
    <row r="1767" spans="1:15" hidden="1" outlineLevel="2" x14ac:dyDescent="0.25">
      <c r="A1767">
        <v>2023</v>
      </c>
      <c r="B1767">
        <v>7</v>
      </c>
      <c r="C1767" t="s">
        <v>858</v>
      </c>
      <c r="D1767">
        <v>24013</v>
      </c>
      <c r="E1767" t="s">
        <v>516</v>
      </c>
      <c r="F1767" t="s">
        <v>851</v>
      </c>
      <c r="G1767" t="s">
        <v>1977</v>
      </c>
      <c r="H1767">
        <v>2260006015</v>
      </c>
      <c r="I1767" t="s">
        <v>1978</v>
      </c>
      <c r="J1767" t="s">
        <v>1963</v>
      </c>
      <c r="K1767" t="s">
        <v>1964</v>
      </c>
      <c r="L1767" t="s">
        <v>1966</v>
      </c>
      <c r="M1767" s="114">
        <v>2.9648765319800801E-6</v>
      </c>
      <c r="N1767" s="114">
        <v>1.11962977555891E-7</v>
      </c>
      <c r="O1767" s="114">
        <v>1.09315383269859E-5</v>
      </c>
    </row>
    <row r="1768" spans="1:15" hidden="1" outlineLevel="2" x14ac:dyDescent="0.25">
      <c r="A1768">
        <v>2023</v>
      </c>
      <c r="B1768">
        <v>7</v>
      </c>
      <c r="C1768" t="s">
        <v>858</v>
      </c>
      <c r="D1768">
        <v>24013</v>
      </c>
      <c r="E1768" t="s">
        <v>516</v>
      </c>
      <c r="F1768" t="s">
        <v>851</v>
      </c>
      <c r="G1768" t="s">
        <v>1977</v>
      </c>
      <c r="H1768">
        <v>2260006035</v>
      </c>
      <c r="I1768" t="s">
        <v>1978</v>
      </c>
      <c r="J1768" t="s">
        <v>1963</v>
      </c>
      <c r="K1768" t="s">
        <v>1964</v>
      </c>
      <c r="L1768" t="s">
        <v>1969</v>
      </c>
      <c r="M1768" s="114">
        <v>5.41382873719964E-5</v>
      </c>
      <c r="N1768" s="114">
        <v>1.95298679273037E-6</v>
      </c>
      <c r="O1768" s="114">
        <v>1.90680453670211E-4</v>
      </c>
    </row>
    <row r="1769" spans="1:15" hidden="1" outlineLevel="2" x14ac:dyDescent="0.25">
      <c r="A1769">
        <v>2023</v>
      </c>
      <c r="B1769">
        <v>7</v>
      </c>
      <c r="C1769" t="s">
        <v>858</v>
      </c>
      <c r="D1769">
        <v>24013</v>
      </c>
      <c r="E1769" t="s">
        <v>516</v>
      </c>
      <c r="F1769" t="s">
        <v>851</v>
      </c>
      <c r="G1769" t="s">
        <v>1977</v>
      </c>
      <c r="H1769">
        <v>2260007005</v>
      </c>
      <c r="I1769" t="s">
        <v>1978</v>
      </c>
      <c r="J1769" t="s">
        <v>1970</v>
      </c>
      <c r="K1769" t="s">
        <v>697</v>
      </c>
      <c r="L1769" t="s">
        <v>1989</v>
      </c>
      <c r="M1769" s="114">
        <v>1.0322675507765701E-3</v>
      </c>
      <c r="N1769" s="114">
        <v>2.30812747759046E-5</v>
      </c>
      <c r="O1769" s="114">
        <v>4.0177136543206897E-3</v>
      </c>
    </row>
    <row r="1770" spans="1:15" hidden="1" outlineLevel="2" x14ac:dyDescent="0.25">
      <c r="A1770">
        <v>2023</v>
      </c>
      <c r="B1770">
        <v>7</v>
      </c>
      <c r="C1770" t="s">
        <v>858</v>
      </c>
      <c r="D1770">
        <v>24013</v>
      </c>
      <c r="E1770" t="s">
        <v>516</v>
      </c>
      <c r="F1770" t="s">
        <v>851</v>
      </c>
      <c r="G1770" t="s">
        <v>1977</v>
      </c>
      <c r="H1770">
        <v>2265001010</v>
      </c>
      <c r="I1770" t="s">
        <v>1990</v>
      </c>
      <c r="J1770" t="s">
        <v>1917</v>
      </c>
      <c r="K1770" t="s">
        <v>695</v>
      </c>
      <c r="L1770" t="s">
        <v>1979</v>
      </c>
      <c r="M1770" s="114">
        <v>5.3731262876226503E-3</v>
      </c>
      <c r="N1770" s="114">
        <v>8.4769728709943603E-4</v>
      </c>
      <c r="O1770" s="114">
        <v>4.9804534763097798E-2</v>
      </c>
    </row>
    <row r="1771" spans="1:15" hidden="1" outlineLevel="2" x14ac:dyDescent="0.25">
      <c r="A1771">
        <v>2023</v>
      </c>
      <c r="B1771">
        <v>7</v>
      </c>
      <c r="C1771" t="s">
        <v>858</v>
      </c>
      <c r="D1771">
        <v>24013</v>
      </c>
      <c r="E1771" t="s">
        <v>516</v>
      </c>
      <c r="F1771" t="s">
        <v>851</v>
      </c>
      <c r="G1771" t="s">
        <v>1977</v>
      </c>
      <c r="H1771">
        <v>2265001030</v>
      </c>
      <c r="I1771" t="s">
        <v>1990</v>
      </c>
      <c r="J1771" t="s">
        <v>1917</v>
      </c>
      <c r="K1771" t="s">
        <v>695</v>
      </c>
      <c r="L1771" t="s">
        <v>1980</v>
      </c>
      <c r="M1771" s="114">
        <v>5.4865449037606602E-2</v>
      </c>
      <c r="N1771" s="114">
        <v>5.8800701517611699E-3</v>
      </c>
      <c r="O1771" s="114">
        <v>0.61398839950561501</v>
      </c>
    </row>
    <row r="1772" spans="1:15" hidden="1" outlineLevel="2" x14ac:dyDescent="0.25">
      <c r="A1772">
        <v>2023</v>
      </c>
      <c r="B1772">
        <v>7</v>
      </c>
      <c r="C1772" t="s">
        <v>858</v>
      </c>
      <c r="D1772">
        <v>24013</v>
      </c>
      <c r="E1772" t="s">
        <v>516</v>
      </c>
      <c r="F1772" t="s">
        <v>851</v>
      </c>
      <c r="G1772" t="s">
        <v>1977</v>
      </c>
      <c r="H1772">
        <v>2265001050</v>
      </c>
      <c r="I1772" t="s">
        <v>1990</v>
      </c>
      <c r="J1772" t="s">
        <v>1917</v>
      </c>
      <c r="K1772" t="s">
        <v>695</v>
      </c>
      <c r="L1772" t="s">
        <v>1991</v>
      </c>
      <c r="M1772" s="114">
        <v>1.6167813429547099E-2</v>
      </c>
      <c r="N1772" s="114">
        <v>5.4111666977405496E-3</v>
      </c>
      <c r="O1772" s="114">
        <v>0.80289953947067305</v>
      </c>
    </row>
    <row r="1773" spans="1:15" hidden="1" outlineLevel="2" x14ac:dyDescent="0.25">
      <c r="A1773">
        <v>2023</v>
      </c>
      <c r="B1773">
        <v>7</v>
      </c>
      <c r="C1773" t="s">
        <v>858</v>
      </c>
      <c r="D1773">
        <v>24013</v>
      </c>
      <c r="E1773" t="s">
        <v>516</v>
      </c>
      <c r="F1773" t="s">
        <v>851</v>
      </c>
      <c r="G1773" t="s">
        <v>1977</v>
      </c>
      <c r="H1773">
        <v>2265001060</v>
      </c>
      <c r="I1773" t="s">
        <v>1990</v>
      </c>
      <c r="J1773" t="s">
        <v>1917</v>
      </c>
      <c r="K1773" t="s">
        <v>695</v>
      </c>
      <c r="L1773" t="s">
        <v>1918</v>
      </c>
      <c r="M1773" s="114">
        <v>3.8207556153793099E-3</v>
      </c>
      <c r="N1773" s="114">
        <v>1.2942910543642899E-3</v>
      </c>
      <c r="O1773" s="114">
        <v>0.132847771048546</v>
      </c>
    </row>
    <row r="1774" spans="1:15" hidden="1" outlineLevel="2" x14ac:dyDescent="0.25">
      <c r="A1774">
        <v>2023</v>
      </c>
      <c r="B1774">
        <v>7</v>
      </c>
      <c r="C1774" t="s">
        <v>858</v>
      </c>
      <c r="D1774">
        <v>24013</v>
      </c>
      <c r="E1774" t="s">
        <v>516</v>
      </c>
      <c r="F1774" t="s">
        <v>851</v>
      </c>
      <c r="G1774" t="s">
        <v>1977</v>
      </c>
      <c r="H1774">
        <v>2265002003</v>
      </c>
      <c r="I1774" t="s">
        <v>1990</v>
      </c>
      <c r="J1774" t="s">
        <v>1919</v>
      </c>
      <c r="K1774" t="s">
        <v>1920</v>
      </c>
      <c r="L1774" t="s">
        <v>1921</v>
      </c>
      <c r="M1774" s="114">
        <v>1.7966281599868201E-4</v>
      </c>
      <c r="N1774" s="114">
        <v>7.2947999797179404E-5</v>
      </c>
      <c r="O1774" s="114">
        <v>9.1013340279460005E-3</v>
      </c>
    </row>
    <row r="1775" spans="1:15" hidden="1" outlineLevel="2" x14ac:dyDescent="0.25">
      <c r="A1775">
        <v>2023</v>
      </c>
      <c r="B1775">
        <v>7</v>
      </c>
      <c r="C1775" t="s">
        <v>858</v>
      </c>
      <c r="D1775">
        <v>24013</v>
      </c>
      <c r="E1775" t="s">
        <v>516</v>
      </c>
      <c r="F1775" t="s">
        <v>851</v>
      </c>
      <c r="G1775" t="s">
        <v>1977</v>
      </c>
      <c r="H1775">
        <v>2265002006</v>
      </c>
      <c r="I1775" t="s">
        <v>1990</v>
      </c>
      <c r="J1775" t="s">
        <v>1919</v>
      </c>
      <c r="K1775" t="s">
        <v>1920</v>
      </c>
      <c r="L1775" t="s">
        <v>1922</v>
      </c>
      <c r="M1775" s="114">
        <v>1.7316195068950399E-6</v>
      </c>
      <c r="N1775" s="114">
        <v>5.27025264318581E-7</v>
      </c>
      <c r="O1775" s="114">
        <v>8.2601058238651603E-5</v>
      </c>
    </row>
    <row r="1776" spans="1:15" hidden="1" outlineLevel="2" x14ac:dyDescent="0.25">
      <c r="A1776">
        <v>2023</v>
      </c>
      <c r="B1776">
        <v>7</v>
      </c>
      <c r="C1776" t="s">
        <v>858</v>
      </c>
      <c r="D1776">
        <v>24013</v>
      </c>
      <c r="E1776" t="s">
        <v>516</v>
      </c>
      <c r="F1776" t="s">
        <v>851</v>
      </c>
      <c r="G1776" t="s">
        <v>1977</v>
      </c>
      <c r="H1776">
        <v>2265002009</v>
      </c>
      <c r="I1776" t="s">
        <v>1990</v>
      </c>
      <c r="J1776" t="s">
        <v>1919</v>
      </c>
      <c r="K1776" t="s">
        <v>1920</v>
      </c>
      <c r="L1776" t="s">
        <v>1923</v>
      </c>
      <c r="M1776" s="114">
        <v>4.7064635930382798E-4</v>
      </c>
      <c r="N1776" s="114">
        <v>1.3602756916952799E-4</v>
      </c>
      <c r="O1776" s="114">
        <v>1.6117656603455498E-2</v>
      </c>
    </row>
    <row r="1777" spans="1:15" hidden="1" outlineLevel="2" x14ac:dyDescent="0.25">
      <c r="A1777">
        <v>2023</v>
      </c>
      <c r="B1777">
        <v>7</v>
      </c>
      <c r="C1777" t="s">
        <v>858</v>
      </c>
      <c r="D1777">
        <v>24013</v>
      </c>
      <c r="E1777" t="s">
        <v>516</v>
      </c>
      <c r="F1777" t="s">
        <v>851</v>
      </c>
      <c r="G1777" t="s">
        <v>1977</v>
      </c>
      <c r="H1777">
        <v>2265002015</v>
      </c>
      <c r="I1777" t="s">
        <v>1990</v>
      </c>
      <c r="J1777" t="s">
        <v>1919</v>
      </c>
      <c r="K1777" t="s">
        <v>1920</v>
      </c>
      <c r="L1777" t="s">
        <v>1924</v>
      </c>
      <c r="M1777" s="114">
        <v>3.20802319407676E-4</v>
      </c>
      <c r="N1777" s="114">
        <v>1.28815534480964E-4</v>
      </c>
      <c r="O1777" s="114">
        <v>1.6671390738338201E-2</v>
      </c>
    </row>
    <row r="1778" spans="1:15" hidden="1" outlineLevel="2" x14ac:dyDescent="0.25">
      <c r="A1778">
        <v>2023</v>
      </c>
      <c r="B1778">
        <v>7</v>
      </c>
      <c r="C1778" t="s">
        <v>858</v>
      </c>
      <c r="D1778">
        <v>24013</v>
      </c>
      <c r="E1778" t="s">
        <v>516</v>
      </c>
      <c r="F1778" t="s">
        <v>851</v>
      </c>
      <c r="G1778" t="s">
        <v>1977</v>
      </c>
      <c r="H1778">
        <v>2265002021</v>
      </c>
      <c r="I1778" t="s">
        <v>1990</v>
      </c>
      <c r="J1778" t="s">
        <v>1919</v>
      </c>
      <c r="K1778" t="s">
        <v>1920</v>
      </c>
      <c r="L1778" t="s">
        <v>1926</v>
      </c>
      <c r="M1778" s="114">
        <v>8.1928997275326797E-4</v>
      </c>
      <c r="N1778" s="114">
        <v>2.5706531596369998E-4</v>
      </c>
      <c r="O1778" s="114">
        <v>3.5182070452719899E-2</v>
      </c>
    </row>
    <row r="1779" spans="1:15" hidden="1" outlineLevel="2" x14ac:dyDescent="0.25">
      <c r="A1779">
        <v>2023</v>
      </c>
      <c r="B1779">
        <v>7</v>
      </c>
      <c r="C1779" t="s">
        <v>858</v>
      </c>
      <c r="D1779">
        <v>24013</v>
      </c>
      <c r="E1779" t="s">
        <v>516</v>
      </c>
      <c r="F1779" t="s">
        <v>851</v>
      </c>
      <c r="G1779" t="s">
        <v>1977</v>
      </c>
      <c r="H1779">
        <v>2265002024</v>
      </c>
      <c r="I1779" t="s">
        <v>1990</v>
      </c>
      <c r="J1779" t="s">
        <v>1919</v>
      </c>
      <c r="K1779" t="s">
        <v>1920</v>
      </c>
      <c r="L1779" t="s">
        <v>1927</v>
      </c>
      <c r="M1779" s="114">
        <v>3.3759182898407397E-4</v>
      </c>
      <c r="N1779" s="114">
        <v>1.0994208969350401E-4</v>
      </c>
      <c r="O1779" s="114">
        <v>1.51356963906437E-2</v>
      </c>
    </row>
    <row r="1780" spans="1:15" hidden="1" outlineLevel="2" x14ac:dyDescent="0.25">
      <c r="A1780">
        <v>2023</v>
      </c>
      <c r="B1780">
        <v>7</v>
      </c>
      <c r="C1780" t="s">
        <v>858</v>
      </c>
      <c r="D1780">
        <v>24013</v>
      </c>
      <c r="E1780" t="s">
        <v>516</v>
      </c>
      <c r="F1780" t="s">
        <v>851</v>
      </c>
      <c r="G1780" t="s">
        <v>1977</v>
      </c>
      <c r="H1780">
        <v>2265002027</v>
      </c>
      <c r="I1780" t="s">
        <v>1990</v>
      </c>
      <c r="J1780" t="s">
        <v>1919</v>
      </c>
      <c r="K1780" t="s">
        <v>1920</v>
      </c>
      <c r="L1780" t="s">
        <v>1928</v>
      </c>
      <c r="M1780" s="114">
        <v>1.7054830166784999E-5</v>
      </c>
      <c r="N1780" s="114">
        <v>5.7809401141639699E-6</v>
      </c>
      <c r="O1780" s="114">
        <v>7.4219124508090296E-4</v>
      </c>
    </row>
    <row r="1781" spans="1:15" hidden="1" outlineLevel="2" x14ac:dyDescent="0.25">
      <c r="A1781">
        <v>2023</v>
      </c>
      <c r="B1781">
        <v>7</v>
      </c>
      <c r="C1781" t="s">
        <v>858</v>
      </c>
      <c r="D1781">
        <v>24013</v>
      </c>
      <c r="E1781" t="s">
        <v>516</v>
      </c>
      <c r="F1781" t="s">
        <v>851</v>
      </c>
      <c r="G1781" t="s">
        <v>1977</v>
      </c>
      <c r="H1781">
        <v>2265002030</v>
      </c>
      <c r="I1781" t="s">
        <v>1990</v>
      </c>
      <c r="J1781" t="s">
        <v>1919</v>
      </c>
      <c r="K1781" t="s">
        <v>1920</v>
      </c>
      <c r="L1781" t="s">
        <v>1929</v>
      </c>
      <c r="M1781" s="114">
        <v>5.8140363497472002E-4</v>
      </c>
      <c r="N1781" s="114">
        <v>2.2885799626237699E-4</v>
      </c>
      <c r="O1781" s="114">
        <v>2.6564140804111999E-2</v>
      </c>
    </row>
    <row r="1782" spans="1:15" hidden="1" outlineLevel="2" x14ac:dyDescent="0.25">
      <c r="A1782">
        <v>2023</v>
      </c>
      <c r="B1782">
        <v>7</v>
      </c>
      <c r="C1782" t="s">
        <v>858</v>
      </c>
      <c r="D1782">
        <v>24013</v>
      </c>
      <c r="E1782" t="s">
        <v>516</v>
      </c>
      <c r="F1782" t="s">
        <v>851</v>
      </c>
      <c r="G1782" t="s">
        <v>1977</v>
      </c>
      <c r="H1782">
        <v>2265002033</v>
      </c>
      <c r="I1782" t="s">
        <v>1990</v>
      </c>
      <c r="J1782" t="s">
        <v>1919</v>
      </c>
      <c r="K1782" t="s">
        <v>1920</v>
      </c>
      <c r="L1782" t="s">
        <v>1930</v>
      </c>
      <c r="M1782" s="114">
        <v>2.8476616239459001E-4</v>
      </c>
      <c r="N1782" s="114">
        <v>1.5175683438428699E-4</v>
      </c>
      <c r="O1782" s="114">
        <v>7.8896395862102509E-3</v>
      </c>
    </row>
    <row r="1783" spans="1:15" hidden="1" outlineLevel="2" x14ac:dyDescent="0.25">
      <c r="A1783">
        <v>2023</v>
      </c>
      <c r="B1783">
        <v>7</v>
      </c>
      <c r="C1783" t="s">
        <v>858</v>
      </c>
      <c r="D1783">
        <v>24013</v>
      </c>
      <c r="E1783" t="s">
        <v>516</v>
      </c>
      <c r="F1783" t="s">
        <v>851</v>
      </c>
      <c r="G1783" t="s">
        <v>1977</v>
      </c>
      <c r="H1783">
        <v>2265002039</v>
      </c>
      <c r="I1783" t="s">
        <v>1990</v>
      </c>
      <c r="J1783" t="s">
        <v>1919</v>
      </c>
      <c r="K1783" t="s">
        <v>1920</v>
      </c>
      <c r="L1783" t="s">
        <v>1932</v>
      </c>
      <c r="M1783" s="114">
        <v>1.31142827007125E-3</v>
      </c>
      <c r="N1783" s="114">
        <v>4.8687346861697701E-4</v>
      </c>
      <c r="O1783" s="114">
        <v>6.7923011258244501E-2</v>
      </c>
    </row>
    <row r="1784" spans="1:15" hidden="1" outlineLevel="2" x14ac:dyDescent="0.25">
      <c r="A1784">
        <v>2023</v>
      </c>
      <c r="B1784">
        <v>7</v>
      </c>
      <c r="C1784" t="s">
        <v>858</v>
      </c>
      <c r="D1784">
        <v>24013</v>
      </c>
      <c r="E1784" t="s">
        <v>516</v>
      </c>
      <c r="F1784" t="s">
        <v>851</v>
      </c>
      <c r="G1784" t="s">
        <v>1977</v>
      </c>
      <c r="H1784">
        <v>2265002042</v>
      </c>
      <c r="I1784" t="s">
        <v>1990</v>
      </c>
      <c r="J1784" t="s">
        <v>1919</v>
      </c>
      <c r="K1784" t="s">
        <v>1920</v>
      </c>
      <c r="L1784" t="s">
        <v>1933</v>
      </c>
      <c r="M1784" s="114">
        <v>8.8296894582384799E-4</v>
      </c>
      <c r="N1784" s="114">
        <v>2.2190659365151099E-4</v>
      </c>
      <c r="O1784" s="114">
        <v>3.0811933334916799E-2</v>
      </c>
    </row>
    <row r="1785" spans="1:15" hidden="1" outlineLevel="2" x14ac:dyDescent="0.25">
      <c r="A1785">
        <v>2023</v>
      </c>
      <c r="B1785">
        <v>7</v>
      </c>
      <c r="C1785" t="s">
        <v>858</v>
      </c>
      <c r="D1785">
        <v>24013</v>
      </c>
      <c r="E1785" t="s">
        <v>516</v>
      </c>
      <c r="F1785" t="s">
        <v>851</v>
      </c>
      <c r="G1785" t="s">
        <v>1977</v>
      </c>
      <c r="H1785">
        <v>2265002045</v>
      </c>
      <c r="I1785" t="s">
        <v>1990</v>
      </c>
      <c r="J1785" t="s">
        <v>1919</v>
      </c>
      <c r="K1785" t="s">
        <v>1920</v>
      </c>
      <c r="L1785" t="s">
        <v>1282</v>
      </c>
      <c r="M1785" s="114">
        <v>2.31804383599155E-5</v>
      </c>
      <c r="N1785" s="114">
        <v>3.1703158128948403E-5</v>
      </c>
      <c r="O1785" s="114">
        <v>7.6791690662503199E-4</v>
      </c>
    </row>
    <row r="1786" spans="1:15" hidden="1" outlineLevel="2" x14ac:dyDescent="0.25">
      <c r="A1786">
        <v>2023</v>
      </c>
      <c r="B1786">
        <v>7</v>
      </c>
      <c r="C1786" t="s">
        <v>858</v>
      </c>
      <c r="D1786">
        <v>24013</v>
      </c>
      <c r="E1786" t="s">
        <v>516</v>
      </c>
      <c r="F1786" t="s">
        <v>851</v>
      </c>
      <c r="G1786" t="s">
        <v>1977</v>
      </c>
      <c r="H1786">
        <v>2265002054</v>
      </c>
      <c r="I1786" t="s">
        <v>1990</v>
      </c>
      <c r="J1786" t="s">
        <v>1919</v>
      </c>
      <c r="K1786" t="s">
        <v>1920</v>
      </c>
      <c r="L1786" t="s">
        <v>1935</v>
      </c>
      <c r="M1786" s="114">
        <v>8.7291290718383206E-5</v>
      </c>
      <c r="N1786" s="114">
        <v>3.2717074645916E-5</v>
      </c>
      <c r="O1786" s="114">
        <v>4.0918918675743E-3</v>
      </c>
    </row>
    <row r="1787" spans="1:15" hidden="1" outlineLevel="2" x14ac:dyDescent="0.25">
      <c r="A1787">
        <v>2023</v>
      </c>
      <c r="B1787">
        <v>7</v>
      </c>
      <c r="C1787" t="s">
        <v>858</v>
      </c>
      <c r="D1787">
        <v>24013</v>
      </c>
      <c r="E1787" t="s">
        <v>516</v>
      </c>
      <c r="F1787" t="s">
        <v>851</v>
      </c>
      <c r="G1787" t="s">
        <v>1977</v>
      </c>
      <c r="H1787">
        <v>2265002057</v>
      </c>
      <c r="I1787" t="s">
        <v>1990</v>
      </c>
      <c r="J1787" t="s">
        <v>1919</v>
      </c>
      <c r="K1787" t="s">
        <v>1920</v>
      </c>
      <c r="L1787" t="s">
        <v>1936</v>
      </c>
      <c r="M1787" s="114">
        <v>1.3307007248109E-5</v>
      </c>
      <c r="N1787" s="114">
        <v>2.83504718936456E-5</v>
      </c>
      <c r="O1787" s="114">
        <v>4.1123083792626901E-4</v>
      </c>
    </row>
    <row r="1788" spans="1:15" hidden="1" outlineLevel="2" x14ac:dyDescent="0.25">
      <c r="A1788">
        <v>2023</v>
      </c>
      <c r="B1788">
        <v>7</v>
      </c>
      <c r="C1788" t="s">
        <v>858</v>
      </c>
      <c r="D1788">
        <v>24013</v>
      </c>
      <c r="E1788" t="s">
        <v>516</v>
      </c>
      <c r="F1788" t="s">
        <v>851</v>
      </c>
      <c r="G1788" t="s">
        <v>1977</v>
      </c>
      <c r="H1788">
        <v>2265002060</v>
      </c>
      <c r="I1788" t="s">
        <v>1990</v>
      </c>
      <c r="J1788" t="s">
        <v>1919</v>
      </c>
      <c r="K1788" t="s">
        <v>1920</v>
      </c>
      <c r="L1788" t="s">
        <v>1283</v>
      </c>
      <c r="M1788" s="114">
        <v>2.1112094906072801E-5</v>
      </c>
      <c r="N1788" s="114">
        <v>5.6262294492626097E-5</v>
      </c>
      <c r="O1788" s="114">
        <v>6.2301038997247804E-4</v>
      </c>
    </row>
    <row r="1789" spans="1:15" hidden="1" outlineLevel="2" x14ac:dyDescent="0.25">
      <c r="A1789">
        <v>2023</v>
      </c>
      <c r="B1789">
        <v>7</v>
      </c>
      <c r="C1789" t="s">
        <v>858</v>
      </c>
      <c r="D1789">
        <v>24013</v>
      </c>
      <c r="E1789" t="s">
        <v>516</v>
      </c>
      <c r="F1789" t="s">
        <v>851</v>
      </c>
      <c r="G1789" t="s">
        <v>1977</v>
      </c>
      <c r="H1789">
        <v>2265002066</v>
      </c>
      <c r="I1789" t="s">
        <v>1990</v>
      </c>
      <c r="J1789" t="s">
        <v>1919</v>
      </c>
      <c r="K1789" t="s">
        <v>1920</v>
      </c>
      <c r="L1789" t="s">
        <v>1278</v>
      </c>
      <c r="M1789" s="114">
        <v>4.1501214116124201E-4</v>
      </c>
      <c r="N1789" s="114">
        <v>1.5463525051018199E-4</v>
      </c>
      <c r="O1789" s="114">
        <v>2.2837110329419399E-2</v>
      </c>
    </row>
    <row r="1790" spans="1:15" hidden="1" outlineLevel="2" x14ac:dyDescent="0.25">
      <c r="A1790">
        <v>2023</v>
      </c>
      <c r="B1790">
        <v>7</v>
      </c>
      <c r="C1790" t="s">
        <v>858</v>
      </c>
      <c r="D1790">
        <v>24013</v>
      </c>
      <c r="E1790" t="s">
        <v>516</v>
      </c>
      <c r="F1790" t="s">
        <v>851</v>
      </c>
      <c r="G1790" t="s">
        <v>1977</v>
      </c>
      <c r="H1790">
        <v>2265002072</v>
      </c>
      <c r="I1790" t="s">
        <v>1990</v>
      </c>
      <c r="J1790" t="s">
        <v>1919</v>
      </c>
      <c r="K1790" t="s">
        <v>1920</v>
      </c>
      <c r="L1790" t="s">
        <v>1279</v>
      </c>
      <c r="M1790" s="114">
        <v>1.95965346961202E-4</v>
      </c>
      <c r="N1790" s="114">
        <v>1.53761742694769E-4</v>
      </c>
      <c r="O1790" s="114">
        <v>8.9359752601012605E-3</v>
      </c>
    </row>
    <row r="1791" spans="1:15" hidden="1" outlineLevel="2" x14ac:dyDescent="0.25">
      <c r="A1791">
        <v>2023</v>
      </c>
      <c r="B1791">
        <v>7</v>
      </c>
      <c r="C1791" t="s">
        <v>858</v>
      </c>
      <c r="D1791">
        <v>24013</v>
      </c>
      <c r="E1791" t="s">
        <v>516</v>
      </c>
      <c r="F1791" t="s">
        <v>851</v>
      </c>
      <c r="G1791" t="s">
        <v>1977</v>
      </c>
      <c r="H1791">
        <v>2265002078</v>
      </c>
      <c r="I1791" t="s">
        <v>1990</v>
      </c>
      <c r="J1791" t="s">
        <v>1919</v>
      </c>
      <c r="K1791" t="s">
        <v>1920</v>
      </c>
      <c r="L1791" t="s">
        <v>1939</v>
      </c>
      <c r="M1791" s="114">
        <v>1.4201830921933801E-4</v>
      </c>
      <c r="N1791" s="114">
        <v>3.92918882425874E-5</v>
      </c>
      <c r="O1791" s="114">
        <v>5.10356808081269E-3</v>
      </c>
    </row>
    <row r="1792" spans="1:15" hidden="1" outlineLevel="2" x14ac:dyDescent="0.25">
      <c r="A1792">
        <v>2023</v>
      </c>
      <c r="B1792">
        <v>7</v>
      </c>
      <c r="C1792" t="s">
        <v>858</v>
      </c>
      <c r="D1792">
        <v>24013</v>
      </c>
      <c r="E1792" t="s">
        <v>516</v>
      </c>
      <c r="F1792" t="s">
        <v>851</v>
      </c>
      <c r="G1792" t="s">
        <v>1977</v>
      </c>
      <c r="H1792">
        <v>2265002081</v>
      </c>
      <c r="I1792" t="s">
        <v>1990</v>
      </c>
      <c r="J1792" t="s">
        <v>1919</v>
      </c>
      <c r="K1792" t="s">
        <v>1920</v>
      </c>
      <c r="L1792" t="s">
        <v>1940</v>
      </c>
      <c r="M1792" s="114">
        <v>3.1642746380899902E-5</v>
      </c>
      <c r="N1792" s="114">
        <v>5.6641712035343503E-5</v>
      </c>
      <c r="O1792" s="114">
        <v>7.7759650594089202E-4</v>
      </c>
    </row>
    <row r="1793" spans="1:15" hidden="1" outlineLevel="2" x14ac:dyDescent="0.25">
      <c r="A1793">
        <v>2023</v>
      </c>
      <c r="B1793">
        <v>7</v>
      </c>
      <c r="C1793" t="s">
        <v>858</v>
      </c>
      <c r="D1793">
        <v>24013</v>
      </c>
      <c r="E1793" t="s">
        <v>516</v>
      </c>
      <c r="F1793" t="s">
        <v>851</v>
      </c>
      <c r="G1793" t="s">
        <v>1977</v>
      </c>
      <c r="H1793">
        <v>2265003010</v>
      </c>
      <c r="I1793" t="s">
        <v>1990</v>
      </c>
      <c r="J1793" t="s">
        <v>1941</v>
      </c>
      <c r="K1793" t="s">
        <v>696</v>
      </c>
      <c r="L1793" t="s">
        <v>1277</v>
      </c>
      <c r="M1793" s="114">
        <v>6.1865576913078301E-4</v>
      </c>
      <c r="N1793" s="114">
        <v>5.4993752564769195E-4</v>
      </c>
      <c r="O1793" s="114">
        <v>2.60325879789889E-2</v>
      </c>
    </row>
    <row r="1794" spans="1:15" hidden="1" outlineLevel="2" x14ac:dyDescent="0.25">
      <c r="A1794">
        <v>2023</v>
      </c>
      <c r="B1794">
        <v>7</v>
      </c>
      <c r="C1794" t="s">
        <v>858</v>
      </c>
      <c r="D1794">
        <v>24013</v>
      </c>
      <c r="E1794" t="s">
        <v>516</v>
      </c>
      <c r="F1794" t="s">
        <v>851</v>
      </c>
      <c r="G1794" t="s">
        <v>1977</v>
      </c>
      <c r="H1794">
        <v>2265003020</v>
      </c>
      <c r="I1794" t="s">
        <v>1990</v>
      </c>
      <c r="J1794" t="s">
        <v>1941</v>
      </c>
      <c r="K1794" t="s">
        <v>696</v>
      </c>
      <c r="L1794" t="s">
        <v>1275</v>
      </c>
      <c r="M1794" s="114">
        <v>5.3224137144525197E-4</v>
      </c>
      <c r="N1794" s="114">
        <v>1.4220685116015401E-3</v>
      </c>
      <c r="O1794" s="114">
        <v>1.5689748339354999E-2</v>
      </c>
    </row>
    <row r="1795" spans="1:15" hidden="1" outlineLevel="2" x14ac:dyDescent="0.25">
      <c r="A1795">
        <v>2023</v>
      </c>
      <c r="B1795">
        <v>7</v>
      </c>
      <c r="C1795" t="s">
        <v>858</v>
      </c>
      <c r="D1795">
        <v>24013</v>
      </c>
      <c r="E1795" t="s">
        <v>516</v>
      </c>
      <c r="F1795" t="s">
        <v>851</v>
      </c>
      <c r="G1795" t="s">
        <v>1977</v>
      </c>
      <c r="H1795">
        <v>2265003030</v>
      </c>
      <c r="I1795" t="s">
        <v>1990</v>
      </c>
      <c r="J1795" t="s">
        <v>1941</v>
      </c>
      <c r="K1795" t="s">
        <v>696</v>
      </c>
      <c r="L1795" t="s">
        <v>1273</v>
      </c>
      <c r="M1795" s="114">
        <v>5.63004476305196E-4</v>
      </c>
      <c r="N1795" s="114">
        <v>3.3295353932771799E-4</v>
      </c>
      <c r="O1795" s="114">
        <v>2.43253950029612E-2</v>
      </c>
    </row>
    <row r="1796" spans="1:15" hidden="1" outlineLevel="2" x14ac:dyDescent="0.25">
      <c r="A1796">
        <v>2023</v>
      </c>
      <c r="B1796">
        <v>7</v>
      </c>
      <c r="C1796" t="s">
        <v>858</v>
      </c>
      <c r="D1796">
        <v>24013</v>
      </c>
      <c r="E1796" t="s">
        <v>516</v>
      </c>
      <c r="F1796" t="s">
        <v>851</v>
      </c>
      <c r="G1796" t="s">
        <v>1977</v>
      </c>
      <c r="H1796">
        <v>2265003040</v>
      </c>
      <c r="I1796" t="s">
        <v>1990</v>
      </c>
      <c r="J1796" t="s">
        <v>1941</v>
      </c>
      <c r="K1796" t="s">
        <v>696</v>
      </c>
      <c r="L1796" t="s">
        <v>1276</v>
      </c>
      <c r="M1796" s="114">
        <v>2.3819974785510602E-3</v>
      </c>
      <c r="N1796" s="114">
        <v>7.0205141673795901E-4</v>
      </c>
      <c r="O1796" s="114">
        <v>7.5973342172801495E-2</v>
      </c>
    </row>
    <row r="1797" spans="1:15" hidden="1" outlineLevel="2" x14ac:dyDescent="0.25">
      <c r="A1797">
        <v>2023</v>
      </c>
      <c r="B1797">
        <v>7</v>
      </c>
      <c r="C1797" t="s">
        <v>858</v>
      </c>
      <c r="D1797">
        <v>24013</v>
      </c>
      <c r="E1797" t="s">
        <v>516</v>
      </c>
      <c r="F1797" t="s">
        <v>851</v>
      </c>
      <c r="G1797" t="s">
        <v>1977</v>
      </c>
      <c r="H1797">
        <v>2265003050</v>
      </c>
      <c r="I1797" t="s">
        <v>1990</v>
      </c>
      <c r="J1797" t="s">
        <v>1941</v>
      </c>
      <c r="K1797" t="s">
        <v>696</v>
      </c>
      <c r="L1797" t="s">
        <v>1280</v>
      </c>
      <c r="M1797" s="114">
        <v>4.4790730648003298E-5</v>
      </c>
      <c r="N1797" s="114">
        <v>3.3239486583625E-5</v>
      </c>
      <c r="O1797" s="114">
        <v>2.1004647423978899E-3</v>
      </c>
    </row>
    <row r="1798" spans="1:15" hidden="1" outlineLevel="2" x14ac:dyDescent="0.25">
      <c r="A1798">
        <v>2023</v>
      </c>
      <c r="B1798">
        <v>7</v>
      </c>
      <c r="C1798" t="s">
        <v>858</v>
      </c>
      <c r="D1798">
        <v>24013</v>
      </c>
      <c r="E1798" t="s">
        <v>516</v>
      </c>
      <c r="F1798" t="s">
        <v>851</v>
      </c>
      <c r="G1798" t="s">
        <v>1977</v>
      </c>
      <c r="H1798">
        <v>2265003060</v>
      </c>
      <c r="I1798" t="s">
        <v>1990</v>
      </c>
      <c r="J1798" t="s">
        <v>1941</v>
      </c>
      <c r="K1798" t="s">
        <v>696</v>
      </c>
      <c r="L1798" t="s">
        <v>1942</v>
      </c>
      <c r="M1798" s="114">
        <v>9.0464111124788401E-5</v>
      </c>
      <c r="N1798" s="114">
        <v>3.0058373340580099E-5</v>
      </c>
      <c r="O1798" s="114">
        <v>4.6629196731373702E-3</v>
      </c>
    </row>
    <row r="1799" spans="1:15" hidden="1" outlineLevel="2" x14ac:dyDescent="0.25">
      <c r="A1799">
        <v>2023</v>
      </c>
      <c r="B1799">
        <v>7</v>
      </c>
      <c r="C1799" t="s">
        <v>858</v>
      </c>
      <c r="D1799">
        <v>24013</v>
      </c>
      <c r="E1799" t="s">
        <v>516</v>
      </c>
      <c r="F1799" t="s">
        <v>851</v>
      </c>
      <c r="G1799" t="s">
        <v>1977</v>
      </c>
      <c r="H1799">
        <v>2265003070</v>
      </c>
      <c r="I1799" t="s">
        <v>1990</v>
      </c>
      <c r="J1799" t="s">
        <v>1941</v>
      </c>
      <c r="K1799" t="s">
        <v>696</v>
      </c>
      <c r="L1799" t="s">
        <v>1272</v>
      </c>
      <c r="M1799" s="114">
        <v>4.64527175303431E-5</v>
      </c>
      <c r="N1799" s="114">
        <v>1.2683039130934E-4</v>
      </c>
      <c r="O1799" s="114">
        <v>1.4113360375631601E-3</v>
      </c>
    </row>
    <row r="1800" spans="1:15" hidden="1" outlineLevel="2" x14ac:dyDescent="0.25">
      <c r="A1800">
        <v>2023</v>
      </c>
      <c r="B1800">
        <v>7</v>
      </c>
      <c r="C1800" t="s">
        <v>858</v>
      </c>
      <c r="D1800">
        <v>24013</v>
      </c>
      <c r="E1800" t="s">
        <v>516</v>
      </c>
      <c r="F1800" t="s">
        <v>851</v>
      </c>
      <c r="G1800" t="s">
        <v>1977</v>
      </c>
      <c r="H1800">
        <v>2265004010</v>
      </c>
      <c r="I1800" t="s">
        <v>1990</v>
      </c>
      <c r="J1800" t="s">
        <v>1943</v>
      </c>
      <c r="K1800" t="s">
        <v>1944</v>
      </c>
      <c r="L1800" t="s">
        <v>1992</v>
      </c>
      <c r="M1800" s="114">
        <v>4.7182182098985899E-2</v>
      </c>
      <c r="N1800" s="114">
        <v>6.3876220956444697E-3</v>
      </c>
      <c r="O1800" s="114">
        <v>0.62653350830078103</v>
      </c>
    </row>
    <row r="1801" spans="1:15" hidden="1" outlineLevel="2" x14ac:dyDescent="0.25">
      <c r="A1801">
        <v>2023</v>
      </c>
      <c r="B1801">
        <v>7</v>
      </c>
      <c r="C1801" t="s">
        <v>858</v>
      </c>
      <c r="D1801">
        <v>24013</v>
      </c>
      <c r="E1801" t="s">
        <v>516</v>
      </c>
      <c r="F1801" t="s">
        <v>851</v>
      </c>
      <c r="G1801" t="s">
        <v>1977</v>
      </c>
      <c r="H1801">
        <v>2265004011</v>
      </c>
      <c r="I1801" t="s">
        <v>1990</v>
      </c>
      <c r="J1801" t="s">
        <v>1943</v>
      </c>
      <c r="K1801" t="s">
        <v>1944</v>
      </c>
      <c r="L1801" t="s">
        <v>1993</v>
      </c>
      <c r="M1801" s="114">
        <v>6.8311771097796695E-2</v>
      </c>
      <c r="N1801" s="114">
        <v>1.16184139624238E-2</v>
      </c>
      <c r="O1801" s="114">
        <v>1.1093012988567399</v>
      </c>
    </row>
    <row r="1802" spans="1:15" hidden="1" outlineLevel="2" x14ac:dyDescent="0.25">
      <c r="A1802">
        <v>2023</v>
      </c>
      <c r="B1802">
        <v>7</v>
      </c>
      <c r="C1802" t="s">
        <v>858</v>
      </c>
      <c r="D1802">
        <v>24013</v>
      </c>
      <c r="E1802" t="s">
        <v>516</v>
      </c>
      <c r="F1802" t="s">
        <v>851</v>
      </c>
      <c r="G1802" t="s">
        <v>1977</v>
      </c>
      <c r="H1802">
        <v>2265004015</v>
      </c>
      <c r="I1802" t="s">
        <v>1990</v>
      </c>
      <c r="J1802" t="s">
        <v>1943</v>
      </c>
      <c r="K1802" t="s">
        <v>1944</v>
      </c>
      <c r="L1802" t="s">
        <v>1981</v>
      </c>
      <c r="M1802" s="114">
        <v>4.3098673431813898E-3</v>
      </c>
      <c r="N1802" s="114">
        <v>5.4956821259111199E-4</v>
      </c>
      <c r="O1802" s="114">
        <v>5.3894858807325398E-2</v>
      </c>
    </row>
    <row r="1803" spans="1:15" hidden="1" outlineLevel="2" x14ac:dyDescent="0.25">
      <c r="A1803">
        <v>2023</v>
      </c>
      <c r="B1803">
        <v>7</v>
      </c>
      <c r="C1803" t="s">
        <v>858</v>
      </c>
      <c r="D1803">
        <v>24013</v>
      </c>
      <c r="E1803" t="s">
        <v>516</v>
      </c>
      <c r="F1803" t="s">
        <v>851</v>
      </c>
      <c r="G1803" t="s">
        <v>1977</v>
      </c>
      <c r="H1803">
        <v>2265004016</v>
      </c>
      <c r="I1803" t="s">
        <v>1990</v>
      </c>
      <c r="J1803" t="s">
        <v>1943</v>
      </c>
      <c r="K1803" t="s">
        <v>1944</v>
      </c>
      <c r="L1803" t="s">
        <v>1982</v>
      </c>
      <c r="M1803" s="114">
        <v>4.5110905359251802E-2</v>
      </c>
      <c r="N1803" s="114">
        <v>6.70067325700074E-3</v>
      </c>
      <c r="O1803" s="114">
        <v>0.65337254106998399</v>
      </c>
    </row>
    <row r="1804" spans="1:15" hidden="1" outlineLevel="2" x14ac:dyDescent="0.25">
      <c r="A1804">
        <v>2023</v>
      </c>
      <c r="B1804">
        <v>7</v>
      </c>
      <c r="C1804" t="s">
        <v>858</v>
      </c>
      <c r="D1804">
        <v>24013</v>
      </c>
      <c r="E1804" t="s">
        <v>516</v>
      </c>
      <c r="F1804" t="s">
        <v>851</v>
      </c>
      <c r="G1804" t="s">
        <v>1977</v>
      </c>
      <c r="H1804">
        <v>2265004025</v>
      </c>
      <c r="I1804" t="s">
        <v>1990</v>
      </c>
      <c r="J1804" t="s">
        <v>1943</v>
      </c>
      <c r="K1804" t="s">
        <v>1944</v>
      </c>
      <c r="L1804" t="s">
        <v>1985</v>
      </c>
      <c r="M1804" s="114">
        <v>3.4559072457796003E-4</v>
      </c>
      <c r="N1804" s="114">
        <v>3.56862310582073E-5</v>
      </c>
      <c r="O1804" s="114">
        <v>3.4782369621097998E-3</v>
      </c>
    </row>
    <row r="1805" spans="1:15" hidden="1" outlineLevel="2" x14ac:dyDescent="0.25">
      <c r="A1805">
        <v>2023</v>
      </c>
      <c r="B1805">
        <v>7</v>
      </c>
      <c r="C1805" t="s">
        <v>858</v>
      </c>
      <c r="D1805">
        <v>24013</v>
      </c>
      <c r="E1805" t="s">
        <v>516</v>
      </c>
      <c r="F1805" t="s">
        <v>851</v>
      </c>
      <c r="G1805" t="s">
        <v>1977</v>
      </c>
      <c r="H1805">
        <v>2265004026</v>
      </c>
      <c r="I1805" t="s">
        <v>1990</v>
      </c>
      <c r="J1805" t="s">
        <v>1943</v>
      </c>
      <c r="K1805" t="s">
        <v>1944</v>
      </c>
      <c r="L1805" t="s">
        <v>1986</v>
      </c>
      <c r="M1805" s="114">
        <v>1.8353826710608701E-3</v>
      </c>
      <c r="N1805" s="114">
        <v>2.6621555298333998E-4</v>
      </c>
      <c r="O1805" s="114">
        <v>3.2103106379509E-2</v>
      </c>
    </row>
    <row r="1806" spans="1:15" hidden="1" outlineLevel="2" x14ac:dyDescent="0.25">
      <c r="A1806">
        <v>2023</v>
      </c>
      <c r="B1806">
        <v>7</v>
      </c>
      <c r="C1806" t="s">
        <v>858</v>
      </c>
      <c r="D1806">
        <v>24013</v>
      </c>
      <c r="E1806" t="s">
        <v>516</v>
      </c>
      <c r="F1806" t="s">
        <v>851</v>
      </c>
      <c r="G1806" t="s">
        <v>1977</v>
      </c>
      <c r="H1806">
        <v>2265004030</v>
      </c>
      <c r="I1806" t="s">
        <v>1990</v>
      </c>
      <c r="J1806" t="s">
        <v>1943</v>
      </c>
      <c r="K1806" t="s">
        <v>1944</v>
      </c>
      <c r="L1806" t="s">
        <v>1987</v>
      </c>
      <c r="M1806" s="114">
        <v>4.1963669082179E-4</v>
      </c>
      <c r="N1806" s="114">
        <v>6.8088669650023803E-5</v>
      </c>
      <c r="O1806" s="114">
        <v>6.6357315517961996E-3</v>
      </c>
    </row>
    <row r="1807" spans="1:15" hidden="1" outlineLevel="2" x14ac:dyDescent="0.25">
      <c r="A1807">
        <v>2023</v>
      </c>
      <c r="B1807">
        <v>7</v>
      </c>
      <c r="C1807" t="s">
        <v>858</v>
      </c>
      <c r="D1807">
        <v>24013</v>
      </c>
      <c r="E1807" t="s">
        <v>516</v>
      </c>
      <c r="F1807" t="s">
        <v>851</v>
      </c>
      <c r="G1807" t="s">
        <v>1977</v>
      </c>
      <c r="H1807">
        <v>2265004031</v>
      </c>
      <c r="I1807" t="s">
        <v>1990</v>
      </c>
      <c r="J1807" t="s">
        <v>1943</v>
      </c>
      <c r="K1807" t="s">
        <v>1944</v>
      </c>
      <c r="L1807" t="s">
        <v>1945</v>
      </c>
      <c r="M1807" s="114">
        <v>4.22668804617388E-2</v>
      </c>
      <c r="N1807" s="114">
        <v>1.0817652801051699E-2</v>
      </c>
      <c r="O1807" s="114">
        <v>1.3654198050499</v>
      </c>
    </row>
    <row r="1808" spans="1:15" hidden="1" outlineLevel="2" x14ac:dyDescent="0.25">
      <c r="A1808">
        <v>2023</v>
      </c>
      <c r="B1808">
        <v>7</v>
      </c>
      <c r="C1808" t="s">
        <v>858</v>
      </c>
      <c r="D1808">
        <v>24013</v>
      </c>
      <c r="E1808" t="s">
        <v>516</v>
      </c>
      <c r="F1808" t="s">
        <v>851</v>
      </c>
      <c r="G1808" t="s">
        <v>1977</v>
      </c>
      <c r="H1808">
        <v>2265004035</v>
      </c>
      <c r="I1808" t="s">
        <v>1990</v>
      </c>
      <c r="J1808" t="s">
        <v>1943</v>
      </c>
      <c r="K1808" t="s">
        <v>1944</v>
      </c>
      <c r="L1808" t="s">
        <v>1988</v>
      </c>
      <c r="M1808" s="114">
        <v>1.6549172360100801E-3</v>
      </c>
      <c r="N1808" s="114">
        <v>0</v>
      </c>
      <c r="O1808" s="114">
        <v>0</v>
      </c>
    </row>
    <row r="1809" spans="1:15" hidden="1" outlineLevel="2" x14ac:dyDescent="0.25">
      <c r="A1809">
        <v>2023</v>
      </c>
      <c r="B1809">
        <v>7</v>
      </c>
      <c r="C1809" t="s">
        <v>858</v>
      </c>
      <c r="D1809">
        <v>24013</v>
      </c>
      <c r="E1809" t="s">
        <v>516</v>
      </c>
      <c r="F1809" t="s">
        <v>851</v>
      </c>
      <c r="G1809" t="s">
        <v>1977</v>
      </c>
      <c r="H1809">
        <v>2265004036</v>
      </c>
      <c r="I1809" t="s">
        <v>1990</v>
      </c>
      <c r="J1809" t="s">
        <v>1943</v>
      </c>
      <c r="K1809" t="s">
        <v>1944</v>
      </c>
      <c r="L1809" t="s">
        <v>1946</v>
      </c>
      <c r="M1809" s="114">
        <v>6.1949724477017298E-4</v>
      </c>
      <c r="N1809" s="114">
        <v>0</v>
      </c>
      <c r="O1809" s="114">
        <v>0</v>
      </c>
    </row>
    <row r="1810" spans="1:15" hidden="1" outlineLevel="2" x14ac:dyDescent="0.25">
      <c r="A1810">
        <v>2023</v>
      </c>
      <c r="B1810">
        <v>7</v>
      </c>
      <c r="C1810" t="s">
        <v>858</v>
      </c>
      <c r="D1810">
        <v>24013</v>
      </c>
      <c r="E1810" t="s">
        <v>516</v>
      </c>
      <c r="F1810" t="s">
        <v>851</v>
      </c>
      <c r="G1810" t="s">
        <v>1977</v>
      </c>
      <c r="H1810">
        <v>2265004040</v>
      </c>
      <c r="I1810" t="s">
        <v>1990</v>
      </c>
      <c r="J1810" t="s">
        <v>1943</v>
      </c>
      <c r="K1810" t="s">
        <v>1944</v>
      </c>
      <c r="L1810" t="s">
        <v>1994</v>
      </c>
      <c r="M1810" s="114">
        <v>6.3278637367005803E-3</v>
      </c>
      <c r="N1810" s="114">
        <v>1.2818496907129899E-3</v>
      </c>
      <c r="O1810" s="114">
        <v>0.20089787989854799</v>
      </c>
    </row>
    <row r="1811" spans="1:15" hidden="1" outlineLevel="2" x14ac:dyDescent="0.25">
      <c r="A1811">
        <v>2023</v>
      </c>
      <c r="B1811">
        <v>7</v>
      </c>
      <c r="C1811" t="s">
        <v>858</v>
      </c>
      <c r="D1811">
        <v>24013</v>
      </c>
      <c r="E1811" t="s">
        <v>516</v>
      </c>
      <c r="F1811" t="s">
        <v>851</v>
      </c>
      <c r="G1811" t="s">
        <v>1977</v>
      </c>
      <c r="H1811">
        <v>2265004041</v>
      </c>
      <c r="I1811" t="s">
        <v>1990</v>
      </c>
      <c r="J1811" t="s">
        <v>1943</v>
      </c>
      <c r="K1811" t="s">
        <v>1944</v>
      </c>
      <c r="L1811" t="s">
        <v>1995</v>
      </c>
      <c r="M1811" s="114">
        <v>4.68985038969549E-3</v>
      </c>
      <c r="N1811" s="114">
        <v>1.4327268581837401E-3</v>
      </c>
      <c r="O1811" s="114">
        <v>0.22245281934738201</v>
      </c>
    </row>
    <row r="1812" spans="1:15" hidden="1" outlineLevel="2" x14ac:dyDescent="0.25">
      <c r="A1812">
        <v>2023</v>
      </c>
      <c r="B1812">
        <v>7</v>
      </c>
      <c r="C1812" t="s">
        <v>858</v>
      </c>
      <c r="D1812">
        <v>24013</v>
      </c>
      <c r="E1812" t="s">
        <v>516</v>
      </c>
      <c r="F1812" t="s">
        <v>851</v>
      </c>
      <c r="G1812" t="s">
        <v>1977</v>
      </c>
      <c r="H1812">
        <v>2265004046</v>
      </c>
      <c r="I1812" t="s">
        <v>1990</v>
      </c>
      <c r="J1812" t="s">
        <v>1943</v>
      </c>
      <c r="K1812" t="s">
        <v>1944</v>
      </c>
      <c r="L1812" t="s">
        <v>1947</v>
      </c>
      <c r="M1812" s="114">
        <v>5.6606289216460902E-3</v>
      </c>
      <c r="N1812" s="114">
        <v>1.72647548606619E-3</v>
      </c>
      <c r="O1812" s="114">
        <v>0.25116918236017199</v>
      </c>
    </row>
    <row r="1813" spans="1:15" hidden="1" outlineLevel="2" x14ac:dyDescent="0.25">
      <c r="A1813">
        <v>2023</v>
      </c>
      <c r="B1813">
        <v>7</v>
      </c>
      <c r="C1813" t="s">
        <v>858</v>
      </c>
      <c r="D1813">
        <v>24013</v>
      </c>
      <c r="E1813" t="s">
        <v>516</v>
      </c>
      <c r="F1813" t="s">
        <v>851</v>
      </c>
      <c r="G1813" t="s">
        <v>1977</v>
      </c>
      <c r="H1813">
        <v>2265004051</v>
      </c>
      <c r="I1813" t="s">
        <v>1990</v>
      </c>
      <c r="J1813" t="s">
        <v>1943</v>
      </c>
      <c r="K1813" t="s">
        <v>1944</v>
      </c>
      <c r="L1813" t="s">
        <v>1996</v>
      </c>
      <c r="M1813" s="114">
        <v>5.1326468360457502E-3</v>
      </c>
      <c r="N1813" s="114">
        <v>7.69072110415436E-4</v>
      </c>
      <c r="O1813" s="114">
        <v>7.5200537219643607E-2</v>
      </c>
    </row>
    <row r="1814" spans="1:15" hidden="1" outlineLevel="2" x14ac:dyDescent="0.25">
      <c r="A1814">
        <v>2023</v>
      </c>
      <c r="B1814">
        <v>7</v>
      </c>
      <c r="C1814" t="s">
        <v>858</v>
      </c>
      <c r="D1814">
        <v>24013</v>
      </c>
      <c r="E1814" t="s">
        <v>516</v>
      </c>
      <c r="F1814" t="s">
        <v>851</v>
      </c>
      <c r="G1814" t="s">
        <v>1977</v>
      </c>
      <c r="H1814">
        <v>2265004055</v>
      </c>
      <c r="I1814" t="s">
        <v>1990</v>
      </c>
      <c r="J1814" t="s">
        <v>1943</v>
      </c>
      <c r="K1814" t="s">
        <v>1944</v>
      </c>
      <c r="L1814" t="s">
        <v>1997</v>
      </c>
      <c r="M1814" s="114">
        <v>6.9987362570827799E-2</v>
      </c>
      <c r="N1814" s="114">
        <v>1.71452602371573E-2</v>
      </c>
      <c r="O1814" s="114">
        <v>2.69302606582642</v>
      </c>
    </row>
    <row r="1815" spans="1:15" hidden="1" outlineLevel="2" x14ac:dyDescent="0.25">
      <c r="A1815">
        <v>2023</v>
      </c>
      <c r="B1815">
        <v>7</v>
      </c>
      <c r="C1815" t="s">
        <v>858</v>
      </c>
      <c r="D1815">
        <v>24013</v>
      </c>
      <c r="E1815" t="s">
        <v>516</v>
      </c>
      <c r="F1815" t="s">
        <v>851</v>
      </c>
      <c r="G1815" t="s">
        <v>1977</v>
      </c>
      <c r="H1815">
        <v>2265004056</v>
      </c>
      <c r="I1815" t="s">
        <v>1990</v>
      </c>
      <c r="J1815" t="s">
        <v>1943</v>
      </c>
      <c r="K1815" t="s">
        <v>1944</v>
      </c>
      <c r="L1815" t="s">
        <v>1948</v>
      </c>
      <c r="M1815" s="114">
        <v>6.0824784428405103E-2</v>
      </c>
      <c r="N1815" s="114">
        <v>1.9469646271318201E-2</v>
      </c>
      <c r="O1815" s="114">
        <v>3.0246269702911399</v>
      </c>
    </row>
    <row r="1816" spans="1:15" hidden="1" outlineLevel="2" x14ac:dyDescent="0.25">
      <c r="A1816">
        <v>2023</v>
      </c>
      <c r="B1816">
        <v>7</v>
      </c>
      <c r="C1816" t="s">
        <v>858</v>
      </c>
      <c r="D1816">
        <v>24013</v>
      </c>
      <c r="E1816" t="s">
        <v>516</v>
      </c>
      <c r="F1816" t="s">
        <v>851</v>
      </c>
      <c r="G1816" t="s">
        <v>1977</v>
      </c>
      <c r="H1816">
        <v>2265004066</v>
      </c>
      <c r="I1816" t="s">
        <v>1990</v>
      </c>
      <c r="J1816" t="s">
        <v>1943</v>
      </c>
      <c r="K1816" t="s">
        <v>1944</v>
      </c>
      <c r="L1816" t="s">
        <v>1949</v>
      </c>
      <c r="M1816" s="114">
        <v>6.3342823086713898E-3</v>
      </c>
      <c r="N1816" s="114">
        <v>3.1560144270770299E-3</v>
      </c>
      <c r="O1816" s="114">
        <v>0.31037565320730198</v>
      </c>
    </row>
    <row r="1817" spans="1:15" hidden="1" outlineLevel="2" x14ac:dyDescent="0.25">
      <c r="A1817">
        <v>2023</v>
      </c>
      <c r="B1817">
        <v>7</v>
      </c>
      <c r="C1817" t="s">
        <v>858</v>
      </c>
      <c r="D1817">
        <v>24013</v>
      </c>
      <c r="E1817" t="s">
        <v>516</v>
      </c>
      <c r="F1817" t="s">
        <v>851</v>
      </c>
      <c r="G1817" t="s">
        <v>1977</v>
      </c>
      <c r="H1817">
        <v>2265004071</v>
      </c>
      <c r="I1817" t="s">
        <v>1990</v>
      </c>
      <c r="J1817" t="s">
        <v>1943</v>
      </c>
      <c r="K1817" t="s">
        <v>1944</v>
      </c>
      <c r="L1817" t="s">
        <v>1950</v>
      </c>
      <c r="M1817" s="114">
        <v>0.177807834916166</v>
      </c>
      <c r="N1817" s="114">
        <v>6.29921220242977E-2</v>
      </c>
      <c r="O1817" s="114">
        <v>8.3996937274932897</v>
      </c>
    </row>
    <row r="1818" spans="1:15" hidden="1" outlineLevel="2" x14ac:dyDescent="0.25">
      <c r="A1818">
        <v>2023</v>
      </c>
      <c r="B1818">
        <v>7</v>
      </c>
      <c r="C1818" t="s">
        <v>858</v>
      </c>
      <c r="D1818">
        <v>24013</v>
      </c>
      <c r="E1818" t="s">
        <v>516</v>
      </c>
      <c r="F1818" t="s">
        <v>851</v>
      </c>
      <c r="G1818" t="s">
        <v>1977</v>
      </c>
      <c r="H1818">
        <v>2265004075</v>
      </c>
      <c r="I1818" t="s">
        <v>1990</v>
      </c>
      <c r="J1818" t="s">
        <v>1943</v>
      </c>
      <c r="K1818" t="s">
        <v>1944</v>
      </c>
      <c r="L1818" t="s">
        <v>1998</v>
      </c>
      <c r="M1818" s="114">
        <v>2.9052020843067798E-3</v>
      </c>
      <c r="N1818" s="114">
        <v>6.4490368822589495E-4</v>
      </c>
      <c r="O1818" s="114">
        <v>7.6927270740270601E-2</v>
      </c>
    </row>
    <row r="1819" spans="1:15" hidden="1" outlineLevel="2" x14ac:dyDescent="0.25">
      <c r="A1819">
        <v>2023</v>
      </c>
      <c r="B1819">
        <v>7</v>
      </c>
      <c r="C1819" t="s">
        <v>858</v>
      </c>
      <c r="D1819">
        <v>24013</v>
      </c>
      <c r="E1819" t="s">
        <v>516</v>
      </c>
      <c r="F1819" t="s">
        <v>851</v>
      </c>
      <c r="G1819" t="s">
        <v>1977</v>
      </c>
      <c r="H1819">
        <v>2265004076</v>
      </c>
      <c r="I1819" t="s">
        <v>1990</v>
      </c>
      <c r="J1819" t="s">
        <v>1943</v>
      </c>
      <c r="K1819" t="s">
        <v>1944</v>
      </c>
      <c r="L1819" t="s">
        <v>1951</v>
      </c>
      <c r="M1819" s="114">
        <v>8.7731185194002102E-3</v>
      </c>
      <c r="N1819" s="114">
        <v>2.02755359350704E-3</v>
      </c>
      <c r="O1819" s="114">
        <v>0.239226199686527</v>
      </c>
    </row>
    <row r="1820" spans="1:15" hidden="1" outlineLevel="2" x14ac:dyDescent="0.25">
      <c r="A1820">
        <v>2023</v>
      </c>
      <c r="B1820">
        <v>7</v>
      </c>
      <c r="C1820" t="s">
        <v>858</v>
      </c>
      <c r="D1820">
        <v>24013</v>
      </c>
      <c r="E1820" t="s">
        <v>516</v>
      </c>
      <c r="F1820" t="s">
        <v>851</v>
      </c>
      <c r="G1820" t="s">
        <v>1977</v>
      </c>
      <c r="H1820">
        <v>2265005010</v>
      </c>
      <c r="I1820" t="s">
        <v>1990</v>
      </c>
      <c r="J1820" t="s">
        <v>1952</v>
      </c>
      <c r="K1820" t="s">
        <v>1953</v>
      </c>
      <c r="L1820" t="s">
        <v>1954</v>
      </c>
      <c r="M1820" s="114">
        <v>3.3025259536856297E-5</v>
      </c>
      <c r="N1820" s="114">
        <v>1.20888214496517E-5</v>
      </c>
      <c r="O1820" s="114">
        <v>1.8606259254738699E-3</v>
      </c>
    </row>
    <row r="1821" spans="1:15" hidden="1" outlineLevel="2" x14ac:dyDescent="0.25">
      <c r="A1821">
        <v>2023</v>
      </c>
      <c r="B1821">
        <v>7</v>
      </c>
      <c r="C1821" t="s">
        <v>858</v>
      </c>
      <c r="D1821">
        <v>24013</v>
      </c>
      <c r="E1821" t="s">
        <v>516</v>
      </c>
      <c r="F1821" t="s">
        <v>851</v>
      </c>
      <c r="G1821" t="s">
        <v>1977</v>
      </c>
      <c r="H1821">
        <v>2265005015</v>
      </c>
      <c r="I1821" t="s">
        <v>1990</v>
      </c>
      <c r="J1821" t="s">
        <v>1952</v>
      </c>
      <c r="K1821" t="s">
        <v>1953</v>
      </c>
      <c r="L1821" t="s">
        <v>1271</v>
      </c>
      <c r="M1821" s="114">
        <v>3.7013540886476903E-5</v>
      </c>
      <c r="N1821" s="114">
        <v>4.2021692934213199E-5</v>
      </c>
      <c r="O1821" s="114">
        <v>1.8449113704264201E-3</v>
      </c>
    </row>
    <row r="1822" spans="1:15" hidden="1" outlineLevel="2" x14ac:dyDescent="0.25">
      <c r="A1822">
        <v>2023</v>
      </c>
      <c r="B1822">
        <v>7</v>
      </c>
      <c r="C1822" t="s">
        <v>858</v>
      </c>
      <c r="D1822">
        <v>24013</v>
      </c>
      <c r="E1822" t="s">
        <v>516</v>
      </c>
      <c r="F1822" t="s">
        <v>851</v>
      </c>
      <c r="G1822" t="s">
        <v>1977</v>
      </c>
      <c r="H1822">
        <v>2265005020</v>
      </c>
      <c r="I1822" t="s">
        <v>1990</v>
      </c>
      <c r="J1822" t="s">
        <v>1952</v>
      </c>
      <c r="K1822" t="s">
        <v>1953</v>
      </c>
      <c r="L1822" t="s">
        <v>1955</v>
      </c>
      <c r="M1822" s="114">
        <v>9.0572094661733903E-7</v>
      </c>
      <c r="N1822" s="114">
        <v>1.3843560964232899E-6</v>
      </c>
      <c r="O1822" s="114">
        <v>1.8626210021466199E-5</v>
      </c>
    </row>
    <row r="1823" spans="1:15" hidden="1" outlineLevel="2" x14ac:dyDescent="0.25">
      <c r="A1823">
        <v>2023</v>
      </c>
      <c r="B1823">
        <v>7</v>
      </c>
      <c r="C1823" t="s">
        <v>858</v>
      </c>
      <c r="D1823">
        <v>24013</v>
      </c>
      <c r="E1823" t="s">
        <v>516</v>
      </c>
      <c r="F1823" t="s">
        <v>851</v>
      </c>
      <c r="G1823" t="s">
        <v>1977</v>
      </c>
      <c r="H1823">
        <v>2265005025</v>
      </c>
      <c r="I1823" t="s">
        <v>1990</v>
      </c>
      <c r="J1823" t="s">
        <v>1952</v>
      </c>
      <c r="K1823" t="s">
        <v>1953</v>
      </c>
      <c r="L1823" t="s">
        <v>1956</v>
      </c>
      <c r="M1823" s="114">
        <v>9.2822103976430994E-5</v>
      </c>
      <c r="N1823" s="114">
        <v>1.24576190501102E-4</v>
      </c>
      <c r="O1823" s="114">
        <v>1.67664347100072E-3</v>
      </c>
    </row>
    <row r="1824" spans="1:15" hidden="1" outlineLevel="2" x14ac:dyDescent="0.25">
      <c r="A1824">
        <v>2023</v>
      </c>
      <c r="B1824">
        <v>7</v>
      </c>
      <c r="C1824" t="s">
        <v>858</v>
      </c>
      <c r="D1824">
        <v>24013</v>
      </c>
      <c r="E1824" t="s">
        <v>516</v>
      </c>
      <c r="F1824" t="s">
        <v>851</v>
      </c>
      <c r="G1824" t="s">
        <v>1977</v>
      </c>
      <c r="H1824">
        <v>2265005030</v>
      </c>
      <c r="I1824" t="s">
        <v>1990</v>
      </c>
      <c r="J1824" t="s">
        <v>1952</v>
      </c>
      <c r="K1824" t="s">
        <v>1953</v>
      </c>
      <c r="L1824" t="s">
        <v>1957</v>
      </c>
      <c r="M1824" s="114">
        <v>2.75229643591501E-5</v>
      </c>
      <c r="N1824" s="114">
        <v>9.7395923148724301E-6</v>
      </c>
      <c r="O1824" s="114">
        <v>1.5104920021258299E-3</v>
      </c>
    </row>
    <row r="1825" spans="1:15" hidden="1" outlineLevel="2" x14ac:dyDescent="0.25">
      <c r="A1825">
        <v>2023</v>
      </c>
      <c r="B1825">
        <v>7</v>
      </c>
      <c r="C1825" t="s">
        <v>858</v>
      </c>
      <c r="D1825">
        <v>24013</v>
      </c>
      <c r="E1825" t="s">
        <v>516</v>
      </c>
      <c r="F1825" t="s">
        <v>851</v>
      </c>
      <c r="G1825" t="s">
        <v>1977</v>
      </c>
      <c r="H1825">
        <v>2265005035</v>
      </c>
      <c r="I1825" t="s">
        <v>1990</v>
      </c>
      <c r="J1825" t="s">
        <v>1952</v>
      </c>
      <c r="K1825" t="s">
        <v>1953</v>
      </c>
      <c r="L1825" t="s">
        <v>1958</v>
      </c>
      <c r="M1825" s="114">
        <v>3.4500856918384697E-4</v>
      </c>
      <c r="N1825" s="114">
        <v>1.9781995069934101E-4</v>
      </c>
      <c r="O1825" s="114">
        <v>1.20967926923186E-2</v>
      </c>
    </row>
    <row r="1826" spans="1:15" hidden="1" outlineLevel="2" x14ac:dyDescent="0.25">
      <c r="A1826">
        <v>2023</v>
      </c>
      <c r="B1826">
        <v>7</v>
      </c>
      <c r="C1826" t="s">
        <v>858</v>
      </c>
      <c r="D1826">
        <v>24013</v>
      </c>
      <c r="E1826" t="s">
        <v>516</v>
      </c>
      <c r="F1826" t="s">
        <v>851</v>
      </c>
      <c r="G1826" t="s">
        <v>1977</v>
      </c>
      <c r="H1826">
        <v>2265005040</v>
      </c>
      <c r="I1826" t="s">
        <v>1990</v>
      </c>
      <c r="J1826" t="s">
        <v>1952</v>
      </c>
      <c r="K1826" t="s">
        <v>1953</v>
      </c>
      <c r="L1826" t="s">
        <v>1959</v>
      </c>
      <c r="M1826" s="114">
        <v>1.4363529069214599E-3</v>
      </c>
      <c r="N1826" s="114">
        <v>3.1127264082897498E-4</v>
      </c>
      <c r="O1826" s="114">
        <v>4.8400189727544798E-2</v>
      </c>
    </row>
    <row r="1827" spans="1:15" hidden="1" outlineLevel="2" x14ac:dyDescent="0.25">
      <c r="A1827">
        <v>2023</v>
      </c>
      <c r="B1827">
        <v>7</v>
      </c>
      <c r="C1827" t="s">
        <v>858</v>
      </c>
      <c r="D1827">
        <v>24013</v>
      </c>
      <c r="E1827" t="s">
        <v>516</v>
      </c>
      <c r="F1827" t="s">
        <v>851</v>
      </c>
      <c r="G1827" t="s">
        <v>1977</v>
      </c>
      <c r="H1827">
        <v>2265005045</v>
      </c>
      <c r="I1827" t="s">
        <v>1990</v>
      </c>
      <c r="J1827" t="s">
        <v>1952</v>
      </c>
      <c r="K1827" t="s">
        <v>1953</v>
      </c>
      <c r="L1827" t="s">
        <v>1960</v>
      </c>
      <c r="M1827" s="114">
        <v>1.3296903937387599E-4</v>
      </c>
      <c r="N1827" s="114">
        <v>1.9729033010662501E-4</v>
      </c>
      <c r="O1827" s="114">
        <v>2.6552868075668799E-3</v>
      </c>
    </row>
    <row r="1828" spans="1:15" hidden="1" outlineLevel="2" x14ac:dyDescent="0.25">
      <c r="A1828">
        <v>2023</v>
      </c>
      <c r="B1828">
        <v>7</v>
      </c>
      <c r="C1828" t="s">
        <v>858</v>
      </c>
      <c r="D1828">
        <v>24013</v>
      </c>
      <c r="E1828" t="s">
        <v>516</v>
      </c>
      <c r="F1828" t="s">
        <v>851</v>
      </c>
      <c r="G1828" t="s">
        <v>1977</v>
      </c>
      <c r="H1828">
        <v>2265005055</v>
      </c>
      <c r="I1828" t="s">
        <v>1990</v>
      </c>
      <c r="J1828" t="s">
        <v>1952</v>
      </c>
      <c r="K1828" t="s">
        <v>1953</v>
      </c>
      <c r="L1828" t="s">
        <v>1961</v>
      </c>
      <c r="M1828" s="114">
        <v>1.8166523781815199E-4</v>
      </c>
      <c r="N1828" s="114">
        <v>2.30151345022023E-4</v>
      </c>
      <c r="O1828" s="114">
        <v>5.6578178191557501E-3</v>
      </c>
    </row>
    <row r="1829" spans="1:15" hidden="1" outlineLevel="2" x14ac:dyDescent="0.25">
      <c r="A1829">
        <v>2023</v>
      </c>
      <c r="B1829">
        <v>7</v>
      </c>
      <c r="C1829" t="s">
        <v>858</v>
      </c>
      <c r="D1829">
        <v>24013</v>
      </c>
      <c r="E1829" t="s">
        <v>516</v>
      </c>
      <c r="F1829" t="s">
        <v>851</v>
      </c>
      <c r="G1829" t="s">
        <v>1977</v>
      </c>
      <c r="H1829">
        <v>2265005060</v>
      </c>
      <c r="I1829" t="s">
        <v>1990</v>
      </c>
      <c r="J1829" t="s">
        <v>1952</v>
      </c>
      <c r="K1829" t="s">
        <v>1953</v>
      </c>
      <c r="L1829" t="s">
        <v>1962</v>
      </c>
      <c r="M1829" s="114">
        <v>3.7461322079268603E-5</v>
      </c>
      <c r="N1829" s="114">
        <v>7.1815234150562901E-5</v>
      </c>
      <c r="O1829" s="114">
        <v>1.1437172361183901E-3</v>
      </c>
    </row>
    <row r="1830" spans="1:15" hidden="1" outlineLevel="2" x14ac:dyDescent="0.25">
      <c r="A1830">
        <v>2023</v>
      </c>
      <c r="B1830">
        <v>7</v>
      </c>
      <c r="C1830" t="s">
        <v>858</v>
      </c>
      <c r="D1830">
        <v>24013</v>
      </c>
      <c r="E1830" t="s">
        <v>516</v>
      </c>
      <c r="F1830" t="s">
        <v>851</v>
      </c>
      <c r="G1830" t="s">
        <v>1977</v>
      </c>
      <c r="H1830">
        <v>2265006005</v>
      </c>
      <c r="I1830" t="s">
        <v>1990</v>
      </c>
      <c r="J1830" t="s">
        <v>1963</v>
      </c>
      <c r="K1830" t="s">
        <v>1964</v>
      </c>
      <c r="L1830" t="s">
        <v>1274</v>
      </c>
      <c r="M1830" s="114">
        <v>2.78038279720931E-2</v>
      </c>
      <c r="N1830" s="114">
        <v>7.2534951614215996E-3</v>
      </c>
      <c r="O1830" s="114">
        <v>1.0745979398489001</v>
      </c>
    </row>
    <row r="1831" spans="1:15" hidden="1" outlineLevel="2" x14ac:dyDescent="0.25">
      <c r="A1831">
        <v>2023</v>
      </c>
      <c r="B1831">
        <v>7</v>
      </c>
      <c r="C1831" t="s">
        <v>858</v>
      </c>
      <c r="D1831">
        <v>24013</v>
      </c>
      <c r="E1831" t="s">
        <v>516</v>
      </c>
      <c r="F1831" t="s">
        <v>851</v>
      </c>
      <c r="G1831" t="s">
        <v>1977</v>
      </c>
      <c r="H1831">
        <v>2265006010</v>
      </c>
      <c r="I1831" t="s">
        <v>1990</v>
      </c>
      <c r="J1831" t="s">
        <v>1963</v>
      </c>
      <c r="K1831" t="s">
        <v>1964</v>
      </c>
      <c r="L1831" t="s">
        <v>1965</v>
      </c>
      <c r="M1831" s="114">
        <v>6.7622226115417999E-3</v>
      </c>
      <c r="N1831" s="114">
        <v>1.9457837624941E-3</v>
      </c>
      <c r="O1831" s="114">
        <v>0.21283846348524099</v>
      </c>
    </row>
    <row r="1832" spans="1:15" hidden="1" outlineLevel="2" x14ac:dyDescent="0.25">
      <c r="A1832">
        <v>2023</v>
      </c>
      <c r="B1832">
        <v>7</v>
      </c>
      <c r="C1832" t="s">
        <v>858</v>
      </c>
      <c r="D1832">
        <v>24013</v>
      </c>
      <c r="E1832" t="s">
        <v>516</v>
      </c>
      <c r="F1832" t="s">
        <v>851</v>
      </c>
      <c r="G1832" t="s">
        <v>1977</v>
      </c>
      <c r="H1832">
        <v>2265006015</v>
      </c>
      <c r="I1832" t="s">
        <v>1990</v>
      </c>
      <c r="J1832" t="s">
        <v>1963</v>
      </c>
      <c r="K1832" t="s">
        <v>1964</v>
      </c>
      <c r="L1832" t="s">
        <v>1966</v>
      </c>
      <c r="M1832" s="114">
        <v>2.7832034318322498E-3</v>
      </c>
      <c r="N1832" s="114">
        <v>9.7332174482289702E-4</v>
      </c>
      <c r="O1832" s="114">
        <v>0.101511780172586</v>
      </c>
    </row>
    <row r="1833" spans="1:15" hidden="1" outlineLevel="2" x14ac:dyDescent="0.25">
      <c r="A1833">
        <v>2023</v>
      </c>
      <c r="B1833">
        <v>7</v>
      </c>
      <c r="C1833" t="s">
        <v>858</v>
      </c>
      <c r="D1833">
        <v>24013</v>
      </c>
      <c r="E1833" t="s">
        <v>516</v>
      </c>
      <c r="F1833" t="s">
        <v>851</v>
      </c>
      <c r="G1833" t="s">
        <v>1977</v>
      </c>
      <c r="H1833">
        <v>2265006025</v>
      </c>
      <c r="I1833" t="s">
        <v>1990</v>
      </c>
      <c r="J1833" t="s">
        <v>1963</v>
      </c>
      <c r="K1833" t="s">
        <v>1964</v>
      </c>
      <c r="L1833" t="s">
        <v>1967</v>
      </c>
      <c r="M1833" s="114">
        <v>6.3776060513731601E-3</v>
      </c>
      <c r="N1833" s="114">
        <v>2.0904311968479301E-3</v>
      </c>
      <c r="O1833" s="114">
        <v>0.27990077808499297</v>
      </c>
    </row>
    <row r="1834" spans="1:15" hidden="1" outlineLevel="2" x14ac:dyDescent="0.25">
      <c r="A1834">
        <v>2023</v>
      </c>
      <c r="B1834">
        <v>7</v>
      </c>
      <c r="C1834" t="s">
        <v>858</v>
      </c>
      <c r="D1834">
        <v>24013</v>
      </c>
      <c r="E1834" t="s">
        <v>516</v>
      </c>
      <c r="F1834" t="s">
        <v>851</v>
      </c>
      <c r="G1834" t="s">
        <v>1977</v>
      </c>
      <c r="H1834">
        <v>2265006030</v>
      </c>
      <c r="I1834" t="s">
        <v>1990</v>
      </c>
      <c r="J1834" t="s">
        <v>1963</v>
      </c>
      <c r="K1834" t="s">
        <v>1964</v>
      </c>
      <c r="L1834" t="s">
        <v>1968</v>
      </c>
      <c r="M1834" s="114">
        <v>1.30448357168049E-2</v>
      </c>
      <c r="N1834" s="114">
        <v>3.2750972895883002E-3</v>
      </c>
      <c r="O1834" s="114">
        <v>0.43158926069736497</v>
      </c>
    </row>
    <row r="1835" spans="1:15" hidden="1" outlineLevel="2" x14ac:dyDescent="0.25">
      <c r="A1835">
        <v>2023</v>
      </c>
      <c r="B1835">
        <v>7</v>
      </c>
      <c r="C1835" t="s">
        <v>858</v>
      </c>
      <c r="D1835">
        <v>24013</v>
      </c>
      <c r="E1835" t="s">
        <v>516</v>
      </c>
      <c r="F1835" t="s">
        <v>851</v>
      </c>
      <c r="G1835" t="s">
        <v>1977</v>
      </c>
      <c r="H1835">
        <v>2265006035</v>
      </c>
      <c r="I1835" t="s">
        <v>1990</v>
      </c>
      <c r="J1835" t="s">
        <v>1963</v>
      </c>
      <c r="K1835" t="s">
        <v>1964</v>
      </c>
      <c r="L1835" t="s">
        <v>1969</v>
      </c>
      <c r="M1835" s="114">
        <v>4.6529551124718799E-4</v>
      </c>
      <c r="N1835" s="114">
        <v>1.5633788461855101E-4</v>
      </c>
      <c r="O1835" s="114">
        <v>2.20586648210883E-2</v>
      </c>
    </row>
    <row r="1836" spans="1:15" hidden="1" outlineLevel="2" x14ac:dyDescent="0.25">
      <c r="A1836">
        <v>2023</v>
      </c>
      <c r="B1836">
        <v>7</v>
      </c>
      <c r="C1836" t="s">
        <v>858</v>
      </c>
      <c r="D1836">
        <v>24013</v>
      </c>
      <c r="E1836" t="s">
        <v>516</v>
      </c>
      <c r="F1836" t="s">
        <v>851</v>
      </c>
      <c r="G1836" t="s">
        <v>1977</v>
      </c>
      <c r="H1836">
        <v>2265007010</v>
      </c>
      <c r="I1836" t="s">
        <v>1990</v>
      </c>
      <c r="J1836" t="s">
        <v>1970</v>
      </c>
      <c r="K1836" t="s">
        <v>697</v>
      </c>
      <c r="L1836" t="s">
        <v>1999</v>
      </c>
      <c r="M1836" s="114">
        <v>1.6668991780832701E-4</v>
      </c>
      <c r="N1836" s="114">
        <v>4.2583795220707503E-5</v>
      </c>
      <c r="O1836" s="114">
        <v>6.0066916048526799E-3</v>
      </c>
    </row>
    <row r="1837" spans="1:15" hidden="1" outlineLevel="2" x14ac:dyDescent="0.25">
      <c r="A1837">
        <v>2023</v>
      </c>
      <c r="B1837">
        <v>7</v>
      </c>
      <c r="C1837" t="s">
        <v>858</v>
      </c>
      <c r="D1837">
        <v>24013</v>
      </c>
      <c r="E1837" t="s">
        <v>516</v>
      </c>
      <c r="F1837" t="s">
        <v>851</v>
      </c>
      <c r="G1837" t="s">
        <v>1977</v>
      </c>
      <c r="H1837">
        <v>2265007015</v>
      </c>
      <c r="I1837" t="s">
        <v>1990</v>
      </c>
      <c r="J1837" t="s">
        <v>1970</v>
      </c>
      <c r="K1837" t="s">
        <v>697</v>
      </c>
      <c r="L1837" t="s">
        <v>1971</v>
      </c>
      <c r="M1837" s="114">
        <v>1.5843346072852399E-6</v>
      </c>
      <c r="N1837" s="114">
        <v>4.7161430671849303E-7</v>
      </c>
      <c r="O1837" s="114">
        <v>5.2204550229362199E-5</v>
      </c>
    </row>
    <row r="1838" spans="1:15" hidden="1" outlineLevel="2" x14ac:dyDescent="0.25">
      <c r="A1838">
        <v>2023</v>
      </c>
      <c r="B1838">
        <v>7</v>
      </c>
      <c r="C1838" t="s">
        <v>858</v>
      </c>
      <c r="D1838">
        <v>24013</v>
      </c>
      <c r="E1838" t="s">
        <v>516</v>
      </c>
      <c r="F1838" t="s">
        <v>851</v>
      </c>
      <c r="G1838" t="s">
        <v>1977</v>
      </c>
      <c r="H1838">
        <v>2265010010</v>
      </c>
      <c r="I1838" t="s">
        <v>1990</v>
      </c>
      <c r="J1838" t="s">
        <v>1941</v>
      </c>
      <c r="K1838" t="s">
        <v>696</v>
      </c>
      <c r="L1838" t="s">
        <v>2009</v>
      </c>
      <c r="M1838" s="114">
        <v>2.0154917391579399E-4</v>
      </c>
      <c r="N1838" s="114">
        <v>7.4595660407794599E-5</v>
      </c>
      <c r="O1838" s="114">
        <v>1.0818458627909399E-2</v>
      </c>
    </row>
    <row r="1839" spans="1:15" hidden="1" outlineLevel="2" x14ac:dyDescent="0.25">
      <c r="A1839">
        <v>2023</v>
      </c>
      <c r="B1839">
        <v>7</v>
      </c>
      <c r="C1839" t="s">
        <v>858</v>
      </c>
      <c r="D1839">
        <v>24013</v>
      </c>
      <c r="E1839" t="s">
        <v>516</v>
      </c>
      <c r="F1839" t="s">
        <v>851</v>
      </c>
      <c r="G1839" t="s">
        <v>1977</v>
      </c>
      <c r="H1839">
        <v>2282005010</v>
      </c>
      <c r="I1839" t="s">
        <v>698</v>
      </c>
      <c r="J1839" t="s">
        <v>1972</v>
      </c>
      <c r="K1839" t="s">
        <v>1972</v>
      </c>
      <c r="L1839" t="s">
        <v>1974</v>
      </c>
      <c r="M1839" s="114">
        <v>4.8957984832668403E-2</v>
      </c>
      <c r="N1839" s="114">
        <v>1.5527379699051399E-2</v>
      </c>
      <c r="O1839" s="114">
        <v>0.25829784572124498</v>
      </c>
    </row>
    <row r="1840" spans="1:15" hidden="1" outlineLevel="2" x14ac:dyDescent="0.25">
      <c r="A1840">
        <v>2023</v>
      </c>
      <c r="B1840">
        <v>7</v>
      </c>
      <c r="C1840" t="s">
        <v>858</v>
      </c>
      <c r="D1840">
        <v>24013</v>
      </c>
      <c r="E1840" t="s">
        <v>516</v>
      </c>
      <c r="F1840" t="s">
        <v>851</v>
      </c>
      <c r="G1840" t="s">
        <v>1977</v>
      </c>
      <c r="H1840">
        <v>2282005015</v>
      </c>
      <c r="I1840" t="s">
        <v>698</v>
      </c>
      <c r="J1840" t="s">
        <v>1972</v>
      </c>
      <c r="K1840" t="s">
        <v>1972</v>
      </c>
      <c r="L1840" t="s">
        <v>2000</v>
      </c>
      <c r="M1840" s="114">
        <v>8.9155951245629694E-3</v>
      </c>
      <c r="N1840" s="114">
        <v>7.3608574457466602E-3</v>
      </c>
      <c r="O1840" s="114">
        <v>0.132839675992727</v>
      </c>
    </row>
    <row r="1841" spans="1:15" hidden="1" outlineLevel="2" x14ac:dyDescent="0.25">
      <c r="A1841">
        <v>2023</v>
      </c>
      <c r="B1841">
        <v>7</v>
      </c>
      <c r="C1841" t="s">
        <v>858</v>
      </c>
      <c r="D1841">
        <v>24013</v>
      </c>
      <c r="E1841" t="s">
        <v>516</v>
      </c>
      <c r="F1841" t="s">
        <v>851</v>
      </c>
      <c r="G1841" t="s">
        <v>1977</v>
      </c>
      <c r="H1841">
        <v>2282010005</v>
      </c>
      <c r="I1841" t="s">
        <v>698</v>
      </c>
      <c r="J1841" t="s">
        <v>1972</v>
      </c>
      <c r="K1841" t="s">
        <v>1972</v>
      </c>
      <c r="L1841" t="s">
        <v>1973</v>
      </c>
      <c r="M1841" s="114">
        <v>3.75758273074922E-3</v>
      </c>
      <c r="N1841" s="114">
        <v>4.40120429266244E-3</v>
      </c>
      <c r="O1841" s="114">
        <v>5.8137889020144898E-2</v>
      </c>
    </row>
    <row r="1842" spans="1:15" hidden="1" outlineLevel="2" x14ac:dyDescent="0.25">
      <c r="A1842">
        <v>2023</v>
      </c>
      <c r="B1842">
        <v>7</v>
      </c>
      <c r="C1842" t="s">
        <v>858</v>
      </c>
      <c r="D1842">
        <v>24013</v>
      </c>
      <c r="E1842" t="s">
        <v>516</v>
      </c>
      <c r="F1842" t="s">
        <v>851</v>
      </c>
      <c r="G1842" t="s">
        <v>1977</v>
      </c>
      <c r="H1842">
        <v>2285004015</v>
      </c>
      <c r="I1842" t="s">
        <v>1975</v>
      </c>
      <c r="J1842" t="s">
        <v>1976</v>
      </c>
      <c r="K1842" t="s">
        <v>1976</v>
      </c>
      <c r="L1842" t="s">
        <v>1976</v>
      </c>
      <c r="M1842" s="114">
        <v>6.3564422732920205E-5</v>
      </c>
      <c r="N1842" s="114">
        <v>2.0371591062939802E-5</v>
      </c>
      <c r="O1842" s="114">
        <v>2.90907462476753E-3</v>
      </c>
    </row>
    <row r="1843" spans="1:15" hidden="1" outlineLevel="2" x14ac:dyDescent="0.25">
      <c r="A1843">
        <v>2023</v>
      </c>
      <c r="B1843">
        <v>7</v>
      </c>
      <c r="C1843" t="s">
        <v>858</v>
      </c>
      <c r="D1843">
        <v>24013</v>
      </c>
      <c r="E1843" t="s">
        <v>516</v>
      </c>
      <c r="F1843" t="s">
        <v>851</v>
      </c>
      <c r="G1843" t="s">
        <v>2001</v>
      </c>
      <c r="H1843">
        <v>2267001060</v>
      </c>
      <c r="I1843" t="s">
        <v>2002</v>
      </c>
      <c r="J1843" t="s">
        <v>1917</v>
      </c>
      <c r="K1843" t="s">
        <v>2003</v>
      </c>
      <c r="L1843" t="s">
        <v>1918</v>
      </c>
      <c r="M1843" s="114">
        <v>5.0693013236013899E-5</v>
      </c>
      <c r="N1843" s="114">
        <v>2.35525374591816E-4</v>
      </c>
      <c r="O1843" s="114">
        <v>1.21744500938803E-3</v>
      </c>
    </row>
    <row r="1844" spans="1:15" hidden="1" outlineLevel="2" x14ac:dyDescent="0.25">
      <c r="A1844">
        <v>2023</v>
      </c>
      <c r="B1844">
        <v>7</v>
      </c>
      <c r="C1844" t="s">
        <v>858</v>
      </c>
      <c r="D1844">
        <v>24013</v>
      </c>
      <c r="E1844" t="s">
        <v>516</v>
      </c>
      <c r="F1844" t="s">
        <v>851</v>
      </c>
      <c r="G1844" t="s">
        <v>2001</v>
      </c>
      <c r="H1844">
        <v>2267002003</v>
      </c>
      <c r="I1844" t="s">
        <v>2002</v>
      </c>
      <c r="J1844" t="s">
        <v>1919</v>
      </c>
      <c r="K1844" t="s">
        <v>2003</v>
      </c>
      <c r="L1844" t="s">
        <v>1921</v>
      </c>
      <c r="M1844" s="114">
        <v>1.79198650052115E-6</v>
      </c>
      <c r="N1844" s="114">
        <v>1.25025483157515E-5</v>
      </c>
      <c r="O1844" s="114">
        <v>7.15864471203531E-5</v>
      </c>
    </row>
    <row r="1845" spans="1:15" hidden="1" outlineLevel="2" x14ac:dyDescent="0.25">
      <c r="A1845">
        <v>2023</v>
      </c>
      <c r="B1845">
        <v>7</v>
      </c>
      <c r="C1845" t="s">
        <v>858</v>
      </c>
      <c r="D1845">
        <v>24013</v>
      </c>
      <c r="E1845" t="s">
        <v>516</v>
      </c>
      <c r="F1845" t="s">
        <v>851</v>
      </c>
      <c r="G1845" t="s">
        <v>2001</v>
      </c>
      <c r="H1845">
        <v>2267002015</v>
      </c>
      <c r="I1845" t="s">
        <v>2002</v>
      </c>
      <c r="J1845" t="s">
        <v>1919</v>
      </c>
      <c r="K1845" t="s">
        <v>2003</v>
      </c>
      <c r="L1845" t="s">
        <v>1924</v>
      </c>
      <c r="M1845" s="114">
        <v>2.1111284524977198E-6</v>
      </c>
      <c r="N1845" s="114">
        <v>1.77546301074472E-5</v>
      </c>
      <c r="O1845" s="114">
        <v>9.1664502178900902E-5</v>
      </c>
    </row>
    <row r="1846" spans="1:15" hidden="1" outlineLevel="2" x14ac:dyDescent="0.25">
      <c r="A1846">
        <v>2023</v>
      </c>
      <c r="B1846">
        <v>7</v>
      </c>
      <c r="C1846" t="s">
        <v>858</v>
      </c>
      <c r="D1846">
        <v>24013</v>
      </c>
      <c r="E1846" t="s">
        <v>516</v>
      </c>
      <c r="F1846" t="s">
        <v>851</v>
      </c>
      <c r="G1846" t="s">
        <v>2001</v>
      </c>
      <c r="H1846">
        <v>2267002021</v>
      </c>
      <c r="I1846" t="s">
        <v>2002</v>
      </c>
      <c r="J1846" t="s">
        <v>1919</v>
      </c>
      <c r="K1846" t="s">
        <v>2003</v>
      </c>
      <c r="L1846" t="s">
        <v>1926</v>
      </c>
      <c r="M1846" s="114">
        <v>1.81419054712251E-6</v>
      </c>
      <c r="N1846" s="114">
        <v>8.7764369709475398E-6</v>
      </c>
      <c r="O1846" s="114">
        <v>4.7183367314573802E-5</v>
      </c>
    </row>
    <row r="1847" spans="1:15" hidden="1" outlineLevel="2" x14ac:dyDescent="0.25">
      <c r="A1847">
        <v>2023</v>
      </c>
      <c r="B1847">
        <v>7</v>
      </c>
      <c r="C1847" t="s">
        <v>858</v>
      </c>
      <c r="D1847">
        <v>24013</v>
      </c>
      <c r="E1847" t="s">
        <v>516</v>
      </c>
      <c r="F1847" t="s">
        <v>851</v>
      </c>
      <c r="G1847" t="s">
        <v>2001</v>
      </c>
      <c r="H1847">
        <v>2267002024</v>
      </c>
      <c r="I1847" t="s">
        <v>2002</v>
      </c>
      <c r="J1847" t="s">
        <v>1919</v>
      </c>
      <c r="K1847" t="s">
        <v>2003</v>
      </c>
      <c r="L1847" t="s">
        <v>1927</v>
      </c>
      <c r="M1847" s="114">
        <v>3.2189931475912198E-7</v>
      </c>
      <c r="N1847" s="114">
        <v>2.2148082621242801E-6</v>
      </c>
      <c r="O1847" s="114">
        <v>1.2238412409715201E-5</v>
      </c>
    </row>
    <row r="1848" spans="1:15" hidden="1" outlineLevel="2" x14ac:dyDescent="0.25">
      <c r="A1848">
        <v>2023</v>
      </c>
      <c r="B1848">
        <v>7</v>
      </c>
      <c r="C1848" t="s">
        <v>858</v>
      </c>
      <c r="D1848">
        <v>24013</v>
      </c>
      <c r="E1848" t="s">
        <v>516</v>
      </c>
      <c r="F1848" t="s">
        <v>851</v>
      </c>
      <c r="G1848" t="s">
        <v>2001</v>
      </c>
      <c r="H1848">
        <v>2267002030</v>
      </c>
      <c r="I1848" t="s">
        <v>2002</v>
      </c>
      <c r="J1848" t="s">
        <v>1919</v>
      </c>
      <c r="K1848" t="s">
        <v>2003</v>
      </c>
      <c r="L1848" t="s">
        <v>1929</v>
      </c>
      <c r="M1848" s="114">
        <v>5.3331193754502204E-6</v>
      </c>
      <c r="N1848" s="114">
        <v>3.7723940749856397E-5</v>
      </c>
      <c r="O1848" s="114">
        <v>2.1953584291623001E-4</v>
      </c>
    </row>
    <row r="1849" spans="1:15" hidden="1" outlineLevel="2" x14ac:dyDescent="0.25">
      <c r="A1849">
        <v>2023</v>
      </c>
      <c r="B1849">
        <v>7</v>
      </c>
      <c r="C1849" t="s">
        <v>858</v>
      </c>
      <c r="D1849">
        <v>24013</v>
      </c>
      <c r="E1849" t="s">
        <v>516</v>
      </c>
      <c r="F1849" t="s">
        <v>851</v>
      </c>
      <c r="G1849" t="s">
        <v>2001</v>
      </c>
      <c r="H1849">
        <v>2267002033</v>
      </c>
      <c r="I1849" t="s">
        <v>2002</v>
      </c>
      <c r="J1849" t="s">
        <v>1919</v>
      </c>
      <c r="K1849" t="s">
        <v>2003</v>
      </c>
      <c r="L1849" t="s">
        <v>1930</v>
      </c>
      <c r="M1849" s="114">
        <v>2.1139163607131198E-5</v>
      </c>
      <c r="N1849" s="114">
        <v>9.2159469204489101E-5</v>
      </c>
      <c r="O1849" s="114">
        <v>4.6395987737923898E-4</v>
      </c>
    </row>
    <row r="1850" spans="1:15" hidden="1" outlineLevel="2" x14ac:dyDescent="0.25">
      <c r="A1850">
        <v>2023</v>
      </c>
      <c r="B1850">
        <v>7</v>
      </c>
      <c r="C1850" t="s">
        <v>858</v>
      </c>
      <c r="D1850">
        <v>24013</v>
      </c>
      <c r="E1850" t="s">
        <v>516</v>
      </c>
      <c r="F1850" t="s">
        <v>851</v>
      </c>
      <c r="G1850" t="s">
        <v>2001</v>
      </c>
      <c r="H1850">
        <v>2267002039</v>
      </c>
      <c r="I1850" t="s">
        <v>2002</v>
      </c>
      <c r="J1850" t="s">
        <v>1919</v>
      </c>
      <c r="K1850" t="s">
        <v>2003</v>
      </c>
      <c r="L1850" t="s">
        <v>1932</v>
      </c>
      <c r="M1850" s="114">
        <v>3.7231101828183502E-6</v>
      </c>
      <c r="N1850" s="114">
        <v>3.0690679068356999E-5</v>
      </c>
      <c r="O1850" s="114">
        <v>1.6002043776097699E-4</v>
      </c>
    </row>
    <row r="1851" spans="1:15" hidden="1" outlineLevel="2" x14ac:dyDescent="0.25">
      <c r="A1851">
        <v>2023</v>
      </c>
      <c r="B1851">
        <v>7</v>
      </c>
      <c r="C1851" t="s">
        <v>858</v>
      </c>
      <c r="D1851">
        <v>24013</v>
      </c>
      <c r="E1851" t="s">
        <v>516</v>
      </c>
      <c r="F1851" t="s">
        <v>851</v>
      </c>
      <c r="G1851" t="s">
        <v>2001</v>
      </c>
      <c r="H1851">
        <v>2267002045</v>
      </c>
      <c r="I1851" t="s">
        <v>2002</v>
      </c>
      <c r="J1851" t="s">
        <v>1919</v>
      </c>
      <c r="K1851" t="s">
        <v>2003</v>
      </c>
      <c r="L1851" t="s">
        <v>1282</v>
      </c>
      <c r="M1851" s="114">
        <v>5.7641440349698297E-6</v>
      </c>
      <c r="N1851" s="114">
        <v>2.9091970645822602E-5</v>
      </c>
      <c r="O1851" s="114">
        <v>1.6179168596863701E-4</v>
      </c>
    </row>
    <row r="1852" spans="1:15" hidden="1" outlineLevel="2" x14ac:dyDescent="0.25">
      <c r="A1852">
        <v>2023</v>
      </c>
      <c r="B1852">
        <v>7</v>
      </c>
      <c r="C1852" t="s">
        <v>858</v>
      </c>
      <c r="D1852">
        <v>24013</v>
      </c>
      <c r="E1852" t="s">
        <v>516</v>
      </c>
      <c r="F1852" t="s">
        <v>851</v>
      </c>
      <c r="G1852" t="s">
        <v>2001</v>
      </c>
      <c r="H1852">
        <v>2267002054</v>
      </c>
      <c r="I1852" t="s">
        <v>2002</v>
      </c>
      <c r="J1852" t="s">
        <v>1919</v>
      </c>
      <c r="K1852" t="s">
        <v>2003</v>
      </c>
      <c r="L1852" t="s">
        <v>1935</v>
      </c>
      <c r="M1852" s="114">
        <v>8.4165155200821605E-7</v>
      </c>
      <c r="N1852" s="114">
        <v>4.3604236452665603E-6</v>
      </c>
      <c r="O1852" s="114">
        <v>2.44381781158154E-5</v>
      </c>
    </row>
    <row r="1853" spans="1:15" hidden="1" outlineLevel="2" x14ac:dyDescent="0.25">
      <c r="A1853">
        <v>2023</v>
      </c>
      <c r="B1853">
        <v>7</v>
      </c>
      <c r="C1853" t="s">
        <v>858</v>
      </c>
      <c r="D1853">
        <v>24013</v>
      </c>
      <c r="E1853" t="s">
        <v>516</v>
      </c>
      <c r="F1853" t="s">
        <v>851</v>
      </c>
      <c r="G1853" t="s">
        <v>2001</v>
      </c>
      <c r="H1853">
        <v>2267002057</v>
      </c>
      <c r="I1853" t="s">
        <v>2002</v>
      </c>
      <c r="J1853" t="s">
        <v>1919</v>
      </c>
      <c r="K1853" t="s">
        <v>2003</v>
      </c>
      <c r="L1853" t="s">
        <v>1936</v>
      </c>
      <c r="M1853" s="114">
        <v>3.9132489426663099E-6</v>
      </c>
      <c r="N1853" s="114">
        <v>2.6077279017044899E-5</v>
      </c>
      <c r="O1853" s="114">
        <v>1.53908793436131E-4</v>
      </c>
    </row>
    <row r="1854" spans="1:15" hidden="1" outlineLevel="2" x14ac:dyDescent="0.25">
      <c r="A1854">
        <v>2023</v>
      </c>
      <c r="B1854">
        <v>7</v>
      </c>
      <c r="C1854" t="s">
        <v>858</v>
      </c>
      <c r="D1854">
        <v>24013</v>
      </c>
      <c r="E1854" t="s">
        <v>516</v>
      </c>
      <c r="F1854" t="s">
        <v>851</v>
      </c>
      <c r="G1854" t="s">
        <v>2001</v>
      </c>
      <c r="H1854">
        <v>2267002060</v>
      </c>
      <c r="I1854" t="s">
        <v>2002</v>
      </c>
      <c r="J1854" t="s">
        <v>1919</v>
      </c>
      <c r="K1854" t="s">
        <v>2003</v>
      </c>
      <c r="L1854" t="s">
        <v>1283</v>
      </c>
      <c r="M1854" s="114">
        <v>5.9726050949393496E-6</v>
      </c>
      <c r="N1854" s="114">
        <v>5.0611349251994397E-5</v>
      </c>
      <c r="O1854" s="114">
        <v>2.6033433096017699E-4</v>
      </c>
    </row>
    <row r="1855" spans="1:15" hidden="1" outlineLevel="2" x14ac:dyDescent="0.25">
      <c r="A1855">
        <v>2023</v>
      </c>
      <c r="B1855">
        <v>7</v>
      </c>
      <c r="C1855" t="s">
        <v>858</v>
      </c>
      <c r="D1855">
        <v>24013</v>
      </c>
      <c r="E1855" t="s">
        <v>516</v>
      </c>
      <c r="F1855" t="s">
        <v>851</v>
      </c>
      <c r="G1855" t="s">
        <v>2001</v>
      </c>
      <c r="H1855">
        <v>2267002066</v>
      </c>
      <c r="I1855" t="s">
        <v>2002</v>
      </c>
      <c r="J1855" t="s">
        <v>1919</v>
      </c>
      <c r="K1855" t="s">
        <v>2003</v>
      </c>
      <c r="L1855" t="s">
        <v>1278</v>
      </c>
      <c r="M1855" s="114">
        <v>6.3851632603473305E-7</v>
      </c>
      <c r="N1855" s="114">
        <v>5.3673729780712199E-6</v>
      </c>
      <c r="O1855" s="114">
        <v>2.7717433567886501E-5</v>
      </c>
    </row>
    <row r="1856" spans="1:15" hidden="1" outlineLevel="2" x14ac:dyDescent="0.25">
      <c r="A1856">
        <v>2023</v>
      </c>
      <c r="B1856">
        <v>7</v>
      </c>
      <c r="C1856" t="s">
        <v>858</v>
      </c>
      <c r="D1856">
        <v>24013</v>
      </c>
      <c r="E1856" t="s">
        <v>516</v>
      </c>
      <c r="F1856" t="s">
        <v>851</v>
      </c>
      <c r="G1856" t="s">
        <v>2001</v>
      </c>
      <c r="H1856">
        <v>2267002072</v>
      </c>
      <c r="I1856" t="s">
        <v>2002</v>
      </c>
      <c r="J1856" t="s">
        <v>1919</v>
      </c>
      <c r="K1856" t="s">
        <v>2003</v>
      </c>
      <c r="L1856" t="s">
        <v>1279</v>
      </c>
      <c r="M1856" s="114">
        <v>2.0567962224049599E-5</v>
      </c>
      <c r="N1856" s="114">
        <v>1.04713864857331E-4</v>
      </c>
      <c r="O1856" s="114">
        <v>5.7395885232835997E-4</v>
      </c>
    </row>
    <row r="1857" spans="1:15" hidden="1" outlineLevel="2" x14ac:dyDescent="0.25">
      <c r="A1857">
        <v>2023</v>
      </c>
      <c r="B1857">
        <v>7</v>
      </c>
      <c r="C1857" t="s">
        <v>858</v>
      </c>
      <c r="D1857">
        <v>24013</v>
      </c>
      <c r="E1857" t="s">
        <v>516</v>
      </c>
      <c r="F1857" t="s">
        <v>851</v>
      </c>
      <c r="G1857" t="s">
        <v>2001</v>
      </c>
      <c r="H1857">
        <v>2267002081</v>
      </c>
      <c r="I1857" t="s">
        <v>2002</v>
      </c>
      <c r="J1857" t="s">
        <v>1919</v>
      </c>
      <c r="K1857" t="s">
        <v>2003</v>
      </c>
      <c r="L1857" t="s">
        <v>1940</v>
      </c>
      <c r="M1857" s="114">
        <v>1.12697732390643E-5</v>
      </c>
      <c r="N1857" s="114">
        <v>5.4208026085689198E-5</v>
      </c>
      <c r="O1857" s="114">
        <v>3.0010715272510403E-4</v>
      </c>
    </row>
    <row r="1858" spans="1:15" hidden="1" outlineLevel="2" x14ac:dyDescent="0.25">
      <c r="A1858">
        <v>2023</v>
      </c>
      <c r="B1858">
        <v>7</v>
      </c>
      <c r="C1858" t="s">
        <v>858</v>
      </c>
      <c r="D1858">
        <v>24013</v>
      </c>
      <c r="E1858" t="s">
        <v>516</v>
      </c>
      <c r="F1858" t="s">
        <v>851</v>
      </c>
      <c r="G1858" t="s">
        <v>2001</v>
      </c>
      <c r="H1858">
        <v>2267003010</v>
      </c>
      <c r="I1858" t="s">
        <v>2002</v>
      </c>
      <c r="J1858" t="s">
        <v>1941</v>
      </c>
      <c r="K1858" t="s">
        <v>2003</v>
      </c>
      <c r="L1858" t="s">
        <v>1277</v>
      </c>
      <c r="M1858" s="114">
        <v>7.2581787321723796E-5</v>
      </c>
      <c r="N1858" s="114">
        <v>4.06060011300724E-4</v>
      </c>
      <c r="O1858" s="114">
        <v>2.3417460324708398E-3</v>
      </c>
    </row>
    <row r="1859" spans="1:15" hidden="1" outlineLevel="2" x14ac:dyDescent="0.25">
      <c r="A1859">
        <v>2023</v>
      </c>
      <c r="B1859">
        <v>7</v>
      </c>
      <c r="C1859" t="s">
        <v>858</v>
      </c>
      <c r="D1859">
        <v>24013</v>
      </c>
      <c r="E1859" t="s">
        <v>516</v>
      </c>
      <c r="F1859" t="s">
        <v>851</v>
      </c>
      <c r="G1859" t="s">
        <v>2001</v>
      </c>
      <c r="H1859">
        <v>2267003020</v>
      </c>
      <c r="I1859" t="s">
        <v>2002</v>
      </c>
      <c r="J1859" t="s">
        <v>1941</v>
      </c>
      <c r="K1859" t="s">
        <v>2003</v>
      </c>
      <c r="L1859" t="s">
        <v>1275</v>
      </c>
      <c r="M1859" s="114">
        <v>2.47255791327916E-3</v>
      </c>
      <c r="N1859" s="114">
        <v>2.11096573621035E-2</v>
      </c>
      <c r="O1859" s="114">
        <v>0.10818884335458299</v>
      </c>
    </row>
    <row r="1860" spans="1:15" hidden="1" outlineLevel="2" x14ac:dyDescent="0.25">
      <c r="A1860">
        <v>2023</v>
      </c>
      <c r="B1860">
        <v>7</v>
      </c>
      <c r="C1860" t="s">
        <v>858</v>
      </c>
      <c r="D1860">
        <v>24013</v>
      </c>
      <c r="E1860" t="s">
        <v>516</v>
      </c>
      <c r="F1860" t="s">
        <v>851</v>
      </c>
      <c r="G1860" t="s">
        <v>2001</v>
      </c>
      <c r="H1860">
        <v>2267003030</v>
      </c>
      <c r="I1860" t="s">
        <v>2002</v>
      </c>
      <c r="J1860" t="s">
        <v>1941</v>
      </c>
      <c r="K1860" t="s">
        <v>2003</v>
      </c>
      <c r="L1860" t="s">
        <v>1273</v>
      </c>
      <c r="M1860" s="114">
        <v>1.88362914741447E-5</v>
      </c>
      <c r="N1860" s="114">
        <v>1.5848265138629399E-4</v>
      </c>
      <c r="O1860" s="114">
        <v>8.1804761430248596E-4</v>
      </c>
    </row>
    <row r="1861" spans="1:15" hidden="1" outlineLevel="2" x14ac:dyDescent="0.25">
      <c r="A1861">
        <v>2023</v>
      </c>
      <c r="B1861">
        <v>7</v>
      </c>
      <c r="C1861" t="s">
        <v>858</v>
      </c>
      <c r="D1861">
        <v>24013</v>
      </c>
      <c r="E1861" t="s">
        <v>516</v>
      </c>
      <c r="F1861" t="s">
        <v>851</v>
      </c>
      <c r="G1861" t="s">
        <v>2001</v>
      </c>
      <c r="H1861">
        <v>2267003040</v>
      </c>
      <c r="I1861" t="s">
        <v>2002</v>
      </c>
      <c r="J1861" t="s">
        <v>1941</v>
      </c>
      <c r="K1861" t="s">
        <v>2003</v>
      </c>
      <c r="L1861" t="s">
        <v>1276</v>
      </c>
      <c r="M1861" s="114">
        <v>5.85149382459349E-6</v>
      </c>
      <c r="N1861" s="114">
        <v>4.9761935770220602E-5</v>
      </c>
      <c r="O1861" s="114">
        <v>2.5552142687956803E-4</v>
      </c>
    </row>
    <row r="1862" spans="1:15" hidden="1" outlineLevel="2" x14ac:dyDescent="0.25">
      <c r="A1862">
        <v>2023</v>
      </c>
      <c r="B1862">
        <v>7</v>
      </c>
      <c r="C1862" t="s">
        <v>858</v>
      </c>
      <c r="D1862">
        <v>24013</v>
      </c>
      <c r="E1862" t="s">
        <v>516</v>
      </c>
      <c r="F1862" t="s">
        <v>851</v>
      </c>
      <c r="G1862" t="s">
        <v>2001</v>
      </c>
      <c r="H1862">
        <v>2267003050</v>
      </c>
      <c r="I1862" t="s">
        <v>2002</v>
      </c>
      <c r="J1862" t="s">
        <v>1941</v>
      </c>
      <c r="K1862" t="s">
        <v>2003</v>
      </c>
      <c r="L1862" t="s">
        <v>1280</v>
      </c>
      <c r="M1862" s="114">
        <v>2.8006409671377199E-6</v>
      </c>
      <c r="N1862" s="114">
        <v>1.74925442024687E-5</v>
      </c>
      <c r="O1862" s="114">
        <v>9.7250218459521407E-5</v>
      </c>
    </row>
    <row r="1863" spans="1:15" hidden="1" outlineLevel="2" x14ac:dyDescent="0.25">
      <c r="A1863">
        <v>2023</v>
      </c>
      <c r="B1863">
        <v>7</v>
      </c>
      <c r="C1863" t="s">
        <v>858</v>
      </c>
      <c r="D1863">
        <v>24013</v>
      </c>
      <c r="E1863" t="s">
        <v>516</v>
      </c>
      <c r="F1863" t="s">
        <v>851</v>
      </c>
      <c r="G1863" t="s">
        <v>2001</v>
      </c>
      <c r="H1863">
        <v>2267003070</v>
      </c>
      <c r="I1863" t="s">
        <v>2002</v>
      </c>
      <c r="J1863" t="s">
        <v>1941</v>
      </c>
      <c r="K1863" t="s">
        <v>2003</v>
      </c>
      <c r="L1863" t="s">
        <v>1272</v>
      </c>
      <c r="M1863" s="114">
        <v>1.17296337975858E-5</v>
      </c>
      <c r="N1863" s="114">
        <v>9.8401827926863903E-5</v>
      </c>
      <c r="O1863" s="114">
        <v>5.0865195953520004E-4</v>
      </c>
    </row>
    <row r="1864" spans="1:15" hidden="1" outlineLevel="2" x14ac:dyDescent="0.25">
      <c r="A1864">
        <v>2023</v>
      </c>
      <c r="B1864">
        <v>7</v>
      </c>
      <c r="C1864" t="s">
        <v>858</v>
      </c>
      <c r="D1864">
        <v>24013</v>
      </c>
      <c r="E1864" t="s">
        <v>516</v>
      </c>
      <c r="F1864" t="s">
        <v>851</v>
      </c>
      <c r="G1864" t="s">
        <v>2001</v>
      </c>
      <c r="H1864">
        <v>2267004066</v>
      </c>
      <c r="I1864" t="s">
        <v>2002</v>
      </c>
      <c r="J1864" t="s">
        <v>1943</v>
      </c>
      <c r="K1864" t="s">
        <v>2003</v>
      </c>
      <c r="L1864" t="s">
        <v>1949</v>
      </c>
      <c r="M1864" s="114">
        <v>1.2767484258802101E-4</v>
      </c>
      <c r="N1864" s="114">
        <v>1.0816321300808299E-3</v>
      </c>
      <c r="O1864" s="114">
        <v>5.56437880732119E-3</v>
      </c>
    </row>
    <row r="1865" spans="1:15" hidden="1" outlineLevel="2" x14ac:dyDescent="0.25">
      <c r="A1865">
        <v>2023</v>
      </c>
      <c r="B1865">
        <v>7</v>
      </c>
      <c r="C1865" t="s">
        <v>858</v>
      </c>
      <c r="D1865">
        <v>24013</v>
      </c>
      <c r="E1865" t="s">
        <v>516</v>
      </c>
      <c r="F1865" t="s">
        <v>851</v>
      </c>
      <c r="G1865" t="s">
        <v>2001</v>
      </c>
      <c r="H1865">
        <v>2267005055</v>
      </c>
      <c r="I1865" t="s">
        <v>2002</v>
      </c>
      <c r="J1865" t="s">
        <v>1952</v>
      </c>
      <c r="K1865" t="s">
        <v>2003</v>
      </c>
      <c r="L1865" t="s">
        <v>1961</v>
      </c>
      <c r="M1865" s="114">
        <v>5.04178650828635E-7</v>
      </c>
      <c r="N1865" s="114">
        <v>2.28901555487937E-6</v>
      </c>
      <c r="O1865" s="114">
        <v>1.0318637805539799E-5</v>
      </c>
    </row>
    <row r="1866" spans="1:15" hidden="1" outlineLevel="2" x14ac:dyDescent="0.25">
      <c r="A1866">
        <v>2023</v>
      </c>
      <c r="B1866">
        <v>7</v>
      </c>
      <c r="C1866" t="s">
        <v>858</v>
      </c>
      <c r="D1866">
        <v>24013</v>
      </c>
      <c r="E1866" t="s">
        <v>516</v>
      </c>
      <c r="F1866" t="s">
        <v>851</v>
      </c>
      <c r="G1866" t="s">
        <v>2001</v>
      </c>
      <c r="H1866">
        <v>2267005060</v>
      </c>
      <c r="I1866" t="s">
        <v>2002</v>
      </c>
      <c r="J1866" t="s">
        <v>1952</v>
      </c>
      <c r="K1866" t="s">
        <v>2003</v>
      </c>
      <c r="L1866" t="s">
        <v>1962</v>
      </c>
      <c r="M1866" s="114">
        <v>1.10947299347686E-7</v>
      </c>
      <c r="N1866" s="114">
        <v>9.3326741534838199E-7</v>
      </c>
      <c r="O1866" s="114">
        <v>4.8178190468206603E-6</v>
      </c>
    </row>
    <row r="1867" spans="1:15" hidden="1" outlineLevel="2" x14ac:dyDescent="0.25">
      <c r="A1867">
        <v>2023</v>
      </c>
      <c r="B1867">
        <v>7</v>
      </c>
      <c r="C1867" t="s">
        <v>858</v>
      </c>
      <c r="D1867">
        <v>24013</v>
      </c>
      <c r="E1867" t="s">
        <v>516</v>
      </c>
      <c r="F1867" t="s">
        <v>851</v>
      </c>
      <c r="G1867" t="s">
        <v>2001</v>
      </c>
      <c r="H1867">
        <v>2267006005</v>
      </c>
      <c r="I1867" t="s">
        <v>2002</v>
      </c>
      <c r="J1867" t="s">
        <v>1963</v>
      </c>
      <c r="K1867" t="s">
        <v>2003</v>
      </c>
      <c r="L1867" t="s">
        <v>1274</v>
      </c>
      <c r="M1867" s="114">
        <v>3.9837606527726198E-4</v>
      </c>
      <c r="N1867" s="114">
        <v>2.4340052041225101E-3</v>
      </c>
      <c r="O1867" s="114">
        <v>9.8889243090525304E-3</v>
      </c>
    </row>
    <row r="1868" spans="1:15" hidden="1" outlineLevel="2" x14ac:dyDescent="0.25">
      <c r="A1868">
        <v>2023</v>
      </c>
      <c r="B1868">
        <v>7</v>
      </c>
      <c r="C1868" t="s">
        <v>858</v>
      </c>
      <c r="D1868">
        <v>24013</v>
      </c>
      <c r="E1868" t="s">
        <v>516</v>
      </c>
      <c r="F1868" t="s">
        <v>851</v>
      </c>
      <c r="G1868" t="s">
        <v>2001</v>
      </c>
      <c r="H1868">
        <v>2267006010</v>
      </c>
      <c r="I1868" t="s">
        <v>2002</v>
      </c>
      <c r="J1868" t="s">
        <v>1963</v>
      </c>
      <c r="K1868" t="s">
        <v>2003</v>
      </c>
      <c r="L1868" t="s">
        <v>1965</v>
      </c>
      <c r="M1868" s="114">
        <v>3.9128897583395903E-5</v>
      </c>
      <c r="N1868" s="114">
        <v>2.7007495737052501E-4</v>
      </c>
      <c r="O1868" s="114">
        <v>1.3272191281430399E-3</v>
      </c>
    </row>
    <row r="1869" spans="1:15" hidden="1" outlineLevel="2" x14ac:dyDescent="0.25">
      <c r="A1869">
        <v>2023</v>
      </c>
      <c r="B1869">
        <v>7</v>
      </c>
      <c r="C1869" t="s">
        <v>858</v>
      </c>
      <c r="D1869">
        <v>24013</v>
      </c>
      <c r="E1869" t="s">
        <v>516</v>
      </c>
      <c r="F1869" t="s">
        <v>851</v>
      </c>
      <c r="G1869" t="s">
        <v>2001</v>
      </c>
      <c r="H1869">
        <v>2267006015</v>
      </c>
      <c r="I1869" t="s">
        <v>2002</v>
      </c>
      <c r="J1869" t="s">
        <v>1963</v>
      </c>
      <c r="K1869" t="s">
        <v>2003</v>
      </c>
      <c r="L1869" t="s">
        <v>1966</v>
      </c>
      <c r="M1869" s="114">
        <v>2.26342946447744E-5</v>
      </c>
      <c r="N1869" s="114">
        <v>1.8875500245485501E-4</v>
      </c>
      <c r="O1869" s="114">
        <v>1.0187031730311E-3</v>
      </c>
    </row>
    <row r="1870" spans="1:15" hidden="1" outlineLevel="2" x14ac:dyDescent="0.25">
      <c r="A1870">
        <v>2023</v>
      </c>
      <c r="B1870">
        <v>7</v>
      </c>
      <c r="C1870" t="s">
        <v>858</v>
      </c>
      <c r="D1870">
        <v>24013</v>
      </c>
      <c r="E1870" t="s">
        <v>516</v>
      </c>
      <c r="F1870" t="s">
        <v>851</v>
      </c>
      <c r="G1870" t="s">
        <v>2001</v>
      </c>
      <c r="H1870">
        <v>2267006025</v>
      </c>
      <c r="I1870" t="s">
        <v>2002</v>
      </c>
      <c r="J1870" t="s">
        <v>1963</v>
      </c>
      <c r="K1870" t="s">
        <v>2003</v>
      </c>
      <c r="L1870" t="s">
        <v>1967</v>
      </c>
      <c r="M1870" s="114">
        <v>3.04687240344492E-5</v>
      </c>
      <c r="N1870" s="114">
        <v>2.36742136621615E-4</v>
      </c>
      <c r="O1870" s="114">
        <v>1.32354203378782E-3</v>
      </c>
    </row>
    <row r="1871" spans="1:15" hidden="1" outlineLevel="2" x14ac:dyDescent="0.25">
      <c r="A1871">
        <v>2023</v>
      </c>
      <c r="B1871">
        <v>7</v>
      </c>
      <c r="C1871" t="s">
        <v>858</v>
      </c>
      <c r="D1871">
        <v>24013</v>
      </c>
      <c r="E1871" t="s">
        <v>516</v>
      </c>
      <c r="F1871" t="s">
        <v>851</v>
      </c>
      <c r="G1871" t="s">
        <v>2001</v>
      </c>
      <c r="H1871">
        <v>2267006030</v>
      </c>
      <c r="I1871" t="s">
        <v>2002</v>
      </c>
      <c r="J1871" t="s">
        <v>1963</v>
      </c>
      <c r="K1871" t="s">
        <v>2003</v>
      </c>
      <c r="L1871" t="s">
        <v>1968</v>
      </c>
      <c r="M1871" s="114">
        <v>1.07636663670974E-6</v>
      </c>
      <c r="N1871" s="114">
        <v>5.8466972632231798E-6</v>
      </c>
      <c r="O1871" s="114">
        <v>3.2297659345203997E-5</v>
      </c>
    </row>
    <row r="1872" spans="1:15" hidden="1" outlineLevel="2" x14ac:dyDescent="0.25">
      <c r="A1872">
        <v>2023</v>
      </c>
      <c r="B1872">
        <v>7</v>
      </c>
      <c r="C1872" t="s">
        <v>858</v>
      </c>
      <c r="D1872">
        <v>24013</v>
      </c>
      <c r="E1872" t="s">
        <v>516</v>
      </c>
      <c r="F1872" t="s">
        <v>851</v>
      </c>
      <c r="G1872" t="s">
        <v>2001</v>
      </c>
      <c r="H1872">
        <v>2267006035</v>
      </c>
      <c r="I1872" t="s">
        <v>2002</v>
      </c>
      <c r="J1872" t="s">
        <v>1963</v>
      </c>
      <c r="K1872" t="s">
        <v>2003</v>
      </c>
      <c r="L1872" t="s">
        <v>1969</v>
      </c>
      <c r="M1872" s="114">
        <v>3.5852359558941097E-7</v>
      </c>
      <c r="N1872" s="114">
        <v>2.9507573913178901E-6</v>
      </c>
      <c r="O1872" s="114">
        <v>1.55605043801188E-5</v>
      </c>
    </row>
    <row r="1873" spans="1:15" hidden="1" outlineLevel="2" x14ac:dyDescent="0.25">
      <c r="A1873">
        <v>2023</v>
      </c>
      <c r="B1873">
        <v>7</v>
      </c>
      <c r="C1873" t="s">
        <v>858</v>
      </c>
      <c r="D1873">
        <v>24013</v>
      </c>
      <c r="E1873" t="s">
        <v>516</v>
      </c>
      <c r="F1873" t="s">
        <v>851</v>
      </c>
      <c r="G1873" t="s">
        <v>2001</v>
      </c>
      <c r="H1873">
        <v>2268002081</v>
      </c>
      <c r="I1873" t="s">
        <v>2004</v>
      </c>
      <c r="J1873" t="s">
        <v>1919</v>
      </c>
      <c r="K1873" t="s">
        <v>2005</v>
      </c>
      <c r="L1873" t="s">
        <v>1940</v>
      </c>
      <c r="M1873" s="114">
        <v>1.7200438406916899E-6</v>
      </c>
      <c r="N1873" s="114">
        <v>2.32879182249235E-6</v>
      </c>
      <c r="O1873" s="114">
        <v>1.2759661558448E-5</v>
      </c>
    </row>
    <row r="1874" spans="1:15" hidden="1" outlineLevel="2" x14ac:dyDescent="0.25">
      <c r="A1874">
        <v>2023</v>
      </c>
      <c r="B1874">
        <v>7</v>
      </c>
      <c r="C1874" t="s">
        <v>858</v>
      </c>
      <c r="D1874">
        <v>24013</v>
      </c>
      <c r="E1874" t="s">
        <v>516</v>
      </c>
      <c r="F1874" t="s">
        <v>851</v>
      </c>
      <c r="G1874" t="s">
        <v>2001</v>
      </c>
      <c r="H1874">
        <v>2268003020</v>
      </c>
      <c r="I1874" t="s">
        <v>2004</v>
      </c>
      <c r="J1874" t="s">
        <v>1941</v>
      </c>
      <c r="K1874" t="s">
        <v>2005</v>
      </c>
      <c r="L1874" t="s">
        <v>1275</v>
      </c>
      <c r="M1874" s="114">
        <v>7.3112660902552296E-4</v>
      </c>
      <c r="N1874" s="114">
        <v>1.7178935813717501E-3</v>
      </c>
      <c r="O1874" s="114">
        <v>8.4086479619145393E-3</v>
      </c>
    </row>
    <row r="1875" spans="1:15" hidden="1" outlineLevel="2" x14ac:dyDescent="0.25">
      <c r="A1875">
        <v>2023</v>
      </c>
      <c r="B1875">
        <v>7</v>
      </c>
      <c r="C1875" t="s">
        <v>858</v>
      </c>
      <c r="D1875">
        <v>24013</v>
      </c>
      <c r="E1875" t="s">
        <v>516</v>
      </c>
      <c r="F1875" t="s">
        <v>851</v>
      </c>
      <c r="G1875" t="s">
        <v>2001</v>
      </c>
      <c r="H1875">
        <v>2268003030</v>
      </c>
      <c r="I1875" t="s">
        <v>2004</v>
      </c>
      <c r="J1875" t="s">
        <v>1941</v>
      </c>
      <c r="K1875" t="s">
        <v>2005</v>
      </c>
      <c r="L1875" t="s">
        <v>1273</v>
      </c>
      <c r="M1875" s="114">
        <v>6.2036089332195801E-7</v>
      </c>
      <c r="N1875" s="114">
        <v>1.4560137344688001E-6</v>
      </c>
      <c r="O1875" s="114">
        <v>7.1306658355751998E-6</v>
      </c>
    </row>
    <row r="1876" spans="1:15" hidden="1" outlineLevel="2" x14ac:dyDescent="0.25">
      <c r="A1876">
        <v>2023</v>
      </c>
      <c r="B1876">
        <v>7</v>
      </c>
      <c r="C1876" t="s">
        <v>858</v>
      </c>
      <c r="D1876">
        <v>24013</v>
      </c>
      <c r="E1876" t="s">
        <v>516</v>
      </c>
      <c r="F1876" t="s">
        <v>851</v>
      </c>
      <c r="G1876" t="s">
        <v>2001</v>
      </c>
      <c r="H1876">
        <v>2268003040</v>
      </c>
      <c r="I1876" t="s">
        <v>2004</v>
      </c>
      <c r="J1876" t="s">
        <v>1941</v>
      </c>
      <c r="K1876" t="s">
        <v>2005</v>
      </c>
      <c r="L1876" t="s">
        <v>1276</v>
      </c>
      <c r="M1876" s="114">
        <v>3.3762698592454399E-7</v>
      </c>
      <c r="N1876" s="114">
        <v>7.9302351707610796E-7</v>
      </c>
      <c r="O1876" s="114">
        <v>3.88232137993327E-6</v>
      </c>
    </row>
    <row r="1877" spans="1:15" hidden="1" outlineLevel="2" x14ac:dyDescent="0.25">
      <c r="A1877">
        <v>2023</v>
      </c>
      <c r="B1877">
        <v>7</v>
      </c>
      <c r="C1877" t="s">
        <v>858</v>
      </c>
      <c r="D1877">
        <v>24013</v>
      </c>
      <c r="E1877" t="s">
        <v>516</v>
      </c>
      <c r="F1877" t="s">
        <v>851</v>
      </c>
      <c r="G1877" t="s">
        <v>2001</v>
      </c>
      <c r="H1877">
        <v>2268003060</v>
      </c>
      <c r="I1877" t="s">
        <v>2004</v>
      </c>
      <c r="J1877" t="s">
        <v>1941</v>
      </c>
      <c r="K1877" t="s">
        <v>2005</v>
      </c>
      <c r="L1877" t="s">
        <v>1942</v>
      </c>
      <c r="M1877" s="114">
        <v>3.37743648870514E-6</v>
      </c>
      <c r="N1877" s="114">
        <v>7.68194013289758E-6</v>
      </c>
      <c r="O1877" s="114">
        <v>3.8702909478160998E-5</v>
      </c>
    </row>
    <row r="1878" spans="1:15" hidden="1" outlineLevel="2" x14ac:dyDescent="0.25">
      <c r="A1878">
        <v>2023</v>
      </c>
      <c r="B1878">
        <v>7</v>
      </c>
      <c r="C1878" t="s">
        <v>858</v>
      </c>
      <c r="D1878">
        <v>24013</v>
      </c>
      <c r="E1878" t="s">
        <v>516</v>
      </c>
      <c r="F1878" t="s">
        <v>851</v>
      </c>
      <c r="G1878" t="s">
        <v>2001</v>
      </c>
      <c r="H1878">
        <v>2268003070</v>
      </c>
      <c r="I1878" t="s">
        <v>2004</v>
      </c>
      <c r="J1878" t="s">
        <v>1941</v>
      </c>
      <c r="K1878" t="s">
        <v>2005</v>
      </c>
      <c r="L1878" t="s">
        <v>1272</v>
      </c>
      <c r="M1878" s="114">
        <v>4.2302177121200699E-6</v>
      </c>
      <c r="N1878" s="114">
        <v>9.7685117452783692E-6</v>
      </c>
      <c r="O1878" s="114">
        <v>4.8221071665466297E-5</v>
      </c>
    </row>
    <row r="1879" spans="1:15" hidden="1" outlineLevel="2" x14ac:dyDescent="0.25">
      <c r="A1879">
        <v>2023</v>
      </c>
      <c r="B1879">
        <v>7</v>
      </c>
      <c r="C1879" t="s">
        <v>858</v>
      </c>
      <c r="D1879">
        <v>24013</v>
      </c>
      <c r="E1879" t="s">
        <v>516</v>
      </c>
      <c r="F1879" t="s">
        <v>851</v>
      </c>
      <c r="G1879" t="s">
        <v>2001</v>
      </c>
      <c r="H1879">
        <v>2268005055</v>
      </c>
      <c r="I1879" t="s">
        <v>2004</v>
      </c>
      <c r="J1879" t="s">
        <v>1952</v>
      </c>
      <c r="K1879" t="s">
        <v>2005</v>
      </c>
      <c r="L1879" t="s">
        <v>1961</v>
      </c>
      <c r="M1879" s="114">
        <v>4.3269390346267798E-6</v>
      </c>
      <c r="N1879" s="114">
        <v>5.5261428997255297E-6</v>
      </c>
      <c r="O1879" s="114">
        <v>2.4791529540380001E-5</v>
      </c>
    </row>
    <row r="1880" spans="1:15" hidden="1" outlineLevel="2" x14ac:dyDescent="0.25">
      <c r="A1880">
        <v>2023</v>
      </c>
      <c r="B1880">
        <v>7</v>
      </c>
      <c r="C1880" t="s">
        <v>858</v>
      </c>
      <c r="D1880">
        <v>24013</v>
      </c>
      <c r="E1880" t="s">
        <v>516</v>
      </c>
      <c r="F1880" t="s">
        <v>851</v>
      </c>
      <c r="G1880" t="s">
        <v>2001</v>
      </c>
      <c r="H1880">
        <v>2268005060</v>
      </c>
      <c r="I1880" t="s">
        <v>2004</v>
      </c>
      <c r="J1880" t="s">
        <v>1952</v>
      </c>
      <c r="K1880" t="s">
        <v>2005</v>
      </c>
      <c r="L1880" t="s">
        <v>1962</v>
      </c>
      <c r="M1880" s="114">
        <v>4.9572693569643902E-5</v>
      </c>
      <c r="N1880" s="114">
        <v>1.14711079731933E-4</v>
      </c>
      <c r="O1880" s="114">
        <v>5.65684327739291E-4</v>
      </c>
    </row>
    <row r="1881" spans="1:15" hidden="1" outlineLevel="2" x14ac:dyDescent="0.25">
      <c r="A1881">
        <v>2023</v>
      </c>
      <c r="B1881">
        <v>7</v>
      </c>
      <c r="C1881" t="s">
        <v>858</v>
      </c>
      <c r="D1881">
        <v>24013</v>
      </c>
      <c r="E1881" t="s">
        <v>516</v>
      </c>
      <c r="F1881" t="s">
        <v>851</v>
      </c>
      <c r="G1881" t="s">
        <v>2001</v>
      </c>
      <c r="H1881">
        <v>2268006005</v>
      </c>
      <c r="I1881" t="s">
        <v>2004</v>
      </c>
      <c r="J1881" t="s">
        <v>1963</v>
      </c>
      <c r="K1881" t="s">
        <v>2005</v>
      </c>
      <c r="L1881" t="s">
        <v>1274</v>
      </c>
      <c r="M1881" s="114">
        <v>5.9334978141123396E-4</v>
      </c>
      <c r="N1881" s="114">
        <v>1.00782403023914E-3</v>
      </c>
      <c r="O1881" s="114">
        <v>3.9262152276933202E-3</v>
      </c>
    </row>
    <row r="1882" spans="1:15" hidden="1" outlineLevel="2" x14ac:dyDescent="0.25">
      <c r="A1882">
        <v>2023</v>
      </c>
      <c r="B1882">
        <v>7</v>
      </c>
      <c r="C1882" t="s">
        <v>858</v>
      </c>
      <c r="D1882">
        <v>24013</v>
      </c>
      <c r="E1882" t="s">
        <v>516</v>
      </c>
      <c r="F1882" t="s">
        <v>851</v>
      </c>
      <c r="G1882" t="s">
        <v>2001</v>
      </c>
      <c r="H1882">
        <v>2268006010</v>
      </c>
      <c r="I1882" t="s">
        <v>2004</v>
      </c>
      <c r="J1882" t="s">
        <v>1963</v>
      </c>
      <c r="K1882" t="s">
        <v>2005</v>
      </c>
      <c r="L1882" t="s">
        <v>1965</v>
      </c>
      <c r="M1882" s="114">
        <v>1.38471149000452E-5</v>
      </c>
      <c r="N1882" s="114">
        <v>2.5780086616577999E-5</v>
      </c>
      <c r="O1882" s="114">
        <v>1.2225059981574299E-4</v>
      </c>
    </row>
    <row r="1883" spans="1:15" hidden="1" outlineLevel="2" x14ac:dyDescent="0.25">
      <c r="A1883">
        <v>2023</v>
      </c>
      <c r="B1883">
        <v>7</v>
      </c>
      <c r="C1883" t="s">
        <v>858</v>
      </c>
      <c r="D1883">
        <v>24013</v>
      </c>
      <c r="E1883" t="s">
        <v>516</v>
      </c>
      <c r="F1883" t="s">
        <v>851</v>
      </c>
      <c r="G1883" t="s">
        <v>2001</v>
      </c>
      <c r="H1883">
        <v>2268006015</v>
      </c>
      <c r="I1883" t="s">
        <v>2004</v>
      </c>
      <c r="J1883" t="s">
        <v>1963</v>
      </c>
      <c r="K1883" t="s">
        <v>2005</v>
      </c>
      <c r="L1883" t="s">
        <v>1966</v>
      </c>
      <c r="M1883" s="114">
        <v>8.1972093894933096E-6</v>
      </c>
      <c r="N1883" s="114">
        <v>1.8868540792027499E-5</v>
      </c>
      <c r="O1883" s="114">
        <v>9.7925203590421006E-5</v>
      </c>
    </row>
    <row r="1884" spans="1:15" hidden="1" outlineLevel="2" x14ac:dyDescent="0.25">
      <c r="A1884">
        <v>2023</v>
      </c>
      <c r="B1884">
        <v>7</v>
      </c>
      <c r="C1884" t="s">
        <v>858</v>
      </c>
      <c r="D1884">
        <v>24013</v>
      </c>
      <c r="E1884" t="s">
        <v>516</v>
      </c>
      <c r="F1884" t="s">
        <v>851</v>
      </c>
      <c r="G1884" t="s">
        <v>2001</v>
      </c>
      <c r="H1884">
        <v>2268006020</v>
      </c>
      <c r="I1884" t="s">
        <v>2004</v>
      </c>
      <c r="J1884" t="s">
        <v>1963</v>
      </c>
      <c r="K1884" t="s">
        <v>2005</v>
      </c>
      <c r="L1884" t="s">
        <v>2006</v>
      </c>
      <c r="M1884" s="114">
        <v>3.2200383429881202E-4</v>
      </c>
      <c r="N1884" s="114">
        <v>6.6833020537160304E-4</v>
      </c>
      <c r="O1884" s="114">
        <v>3.4811922814697001E-3</v>
      </c>
    </row>
    <row r="1885" spans="1:15" hidden="1" outlineLevel="2" x14ac:dyDescent="0.25">
      <c r="A1885">
        <v>2023</v>
      </c>
      <c r="B1885">
        <v>7</v>
      </c>
      <c r="C1885" t="s">
        <v>858</v>
      </c>
      <c r="D1885">
        <v>24013</v>
      </c>
      <c r="E1885" t="s">
        <v>516</v>
      </c>
      <c r="F1885" t="s">
        <v>851</v>
      </c>
      <c r="G1885" t="s">
        <v>2001</v>
      </c>
      <c r="H1885">
        <v>2268010010</v>
      </c>
      <c r="I1885" t="s">
        <v>2004</v>
      </c>
      <c r="J1885" t="s">
        <v>1941</v>
      </c>
      <c r="K1885" t="s">
        <v>2005</v>
      </c>
      <c r="L1885" t="s">
        <v>2009</v>
      </c>
      <c r="M1885" s="114">
        <v>2.5861909307423E-5</v>
      </c>
      <c r="N1885" s="114">
        <v>5.6976192354340997E-5</v>
      </c>
      <c r="O1885" s="114">
        <v>2.87896902591456E-4</v>
      </c>
    </row>
    <row r="1886" spans="1:15" hidden="1" outlineLevel="2" x14ac:dyDescent="0.25">
      <c r="A1886">
        <v>2023</v>
      </c>
      <c r="B1886">
        <v>7</v>
      </c>
      <c r="C1886" t="s">
        <v>858</v>
      </c>
      <c r="D1886">
        <v>24013</v>
      </c>
      <c r="E1886" t="s">
        <v>516</v>
      </c>
      <c r="F1886" t="s">
        <v>851</v>
      </c>
      <c r="G1886" t="s">
        <v>2001</v>
      </c>
      <c r="H1886">
        <v>2285006015</v>
      </c>
      <c r="I1886" t="s">
        <v>1975</v>
      </c>
      <c r="J1886" t="s">
        <v>1976</v>
      </c>
      <c r="K1886" t="s">
        <v>2003</v>
      </c>
      <c r="L1886" t="s">
        <v>1976</v>
      </c>
      <c r="M1886" s="114">
        <v>1.2791070824747001E-7</v>
      </c>
      <c r="N1886" s="114">
        <v>8.2527053990588705E-7</v>
      </c>
      <c r="O1886" s="114">
        <v>4.8220910571217204E-6</v>
      </c>
    </row>
    <row r="1887" spans="1:15" hidden="1" outlineLevel="2" x14ac:dyDescent="0.25">
      <c r="A1887">
        <v>2023</v>
      </c>
      <c r="B1887">
        <v>7</v>
      </c>
      <c r="C1887" t="s">
        <v>858</v>
      </c>
      <c r="D1887">
        <v>24013</v>
      </c>
      <c r="E1887" t="s">
        <v>516</v>
      </c>
      <c r="F1887" t="s">
        <v>849</v>
      </c>
      <c r="G1887" t="s">
        <v>1915</v>
      </c>
      <c r="H1887">
        <v>2270008005</v>
      </c>
      <c r="I1887" t="s">
        <v>1916</v>
      </c>
      <c r="J1887" t="s">
        <v>2007</v>
      </c>
      <c r="K1887" t="s">
        <v>2008</v>
      </c>
      <c r="L1887" t="s">
        <v>2007</v>
      </c>
      <c r="M1887" s="114">
        <v>9.5341535866211302E-7</v>
      </c>
      <c r="N1887" s="114">
        <v>1.64432817655324E-5</v>
      </c>
      <c r="O1887" s="114">
        <v>6.6581258124642798E-6</v>
      </c>
    </row>
    <row r="1888" spans="1:15" hidden="1" outlineLevel="2" x14ac:dyDescent="0.25">
      <c r="A1888">
        <v>2023</v>
      </c>
      <c r="B1888">
        <v>7</v>
      </c>
      <c r="C1888" t="s">
        <v>858</v>
      </c>
      <c r="D1888">
        <v>24013</v>
      </c>
      <c r="E1888" t="s">
        <v>516</v>
      </c>
      <c r="F1888" t="s">
        <v>849</v>
      </c>
      <c r="G1888" t="s">
        <v>1977</v>
      </c>
      <c r="H1888">
        <v>2265008005</v>
      </c>
      <c r="I1888" t="s">
        <v>1990</v>
      </c>
      <c r="J1888" t="s">
        <v>2007</v>
      </c>
      <c r="K1888" t="s">
        <v>2008</v>
      </c>
      <c r="L1888" t="s">
        <v>2007</v>
      </c>
      <c r="M1888" s="114">
        <v>6.2774996026360195E-7</v>
      </c>
      <c r="N1888" s="114">
        <v>4.7891603571770205E-7</v>
      </c>
      <c r="O1888" s="114">
        <v>2.3412143946188701E-5</v>
      </c>
    </row>
    <row r="1889" spans="1:15" hidden="1" outlineLevel="2" x14ac:dyDescent="0.25">
      <c r="A1889">
        <v>2023</v>
      </c>
      <c r="B1889">
        <v>7</v>
      </c>
      <c r="C1889" t="s">
        <v>858</v>
      </c>
      <c r="D1889">
        <v>24013</v>
      </c>
      <c r="E1889" t="s">
        <v>516</v>
      </c>
      <c r="F1889" t="s">
        <v>849</v>
      </c>
      <c r="G1889" t="s">
        <v>2001</v>
      </c>
      <c r="H1889">
        <v>2267008005</v>
      </c>
      <c r="I1889" t="s">
        <v>2002</v>
      </c>
      <c r="J1889" t="s">
        <v>2007</v>
      </c>
      <c r="K1889" t="s">
        <v>2003</v>
      </c>
      <c r="L1889" t="s">
        <v>2007</v>
      </c>
      <c r="M1889" s="114">
        <v>3.3706633040253597E-8</v>
      </c>
      <c r="N1889" s="114">
        <v>2.8502407189989801E-7</v>
      </c>
      <c r="O1889" s="114">
        <v>1.46761786368188E-6</v>
      </c>
    </row>
    <row r="1890" spans="1:15" ht="13" outlineLevel="1" collapsed="1" x14ac:dyDescent="0.3">
      <c r="C1890" s="1" t="s">
        <v>2302</v>
      </c>
      <c r="M1890" s="114">
        <f>SUBTOTAL(9,M1681:M1889)</f>
        <v>1.4714883449117842</v>
      </c>
      <c r="N1890" s="114">
        <f>SUBTOTAL(9,N1681:N1889)</f>
        <v>0.69397485868375941</v>
      </c>
      <c r="O1890" s="114">
        <f>SUBTOTAL(9,O1681:O1889)</f>
        <v>26.708133540183425</v>
      </c>
    </row>
    <row r="1891" spans="1:15" hidden="1" outlineLevel="2" x14ac:dyDescent="0.25">
      <c r="A1891">
        <v>2023</v>
      </c>
      <c r="B1891">
        <v>7</v>
      </c>
      <c r="C1891" t="s">
        <v>859</v>
      </c>
      <c r="D1891">
        <v>24025</v>
      </c>
      <c r="E1891" t="s">
        <v>516</v>
      </c>
      <c r="F1891" t="s">
        <v>851</v>
      </c>
      <c r="G1891" t="s">
        <v>1915</v>
      </c>
      <c r="H1891">
        <v>2270001060</v>
      </c>
      <c r="I1891" t="s">
        <v>1916</v>
      </c>
      <c r="J1891" t="s">
        <v>1917</v>
      </c>
      <c r="K1891" t="s">
        <v>695</v>
      </c>
      <c r="L1891" t="s">
        <v>1918</v>
      </c>
      <c r="M1891" s="114">
        <v>1.00672463031515E-3</v>
      </c>
      <c r="N1891" s="114">
        <v>5.1632020622491802E-3</v>
      </c>
      <c r="O1891" s="114">
        <v>3.9563373429700698E-3</v>
      </c>
    </row>
    <row r="1892" spans="1:15" hidden="1" outlineLevel="2" x14ac:dyDescent="0.25">
      <c r="A1892">
        <v>2023</v>
      </c>
      <c r="B1892">
        <v>7</v>
      </c>
      <c r="C1892" t="s">
        <v>859</v>
      </c>
      <c r="D1892">
        <v>24025</v>
      </c>
      <c r="E1892" t="s">
        <v>516</v>
      </c>
      <c r="F1892" t="s">
        <v>851</v>
      </c>
      <c r="G1892" t="s">
        <v>1915</v>
      </c>
      <c r="H1892">
        <v>2270002003</v>
      </c>
      <c r="I1892" t="s">
        <v>1916</v>
      </c>
      <c r="J1892" t="s">
        <v>1919</v>
      </c>
      <c r="K1892" t="s">
        <v>1920</v>
      </c>
      <c r="L1892" t="s">
        <v>1921</v>
      </c>
      <c r="M1892" s="114">
        <v>1.1552250279578399E-4</v>
      </c>
      <c r="N1892" s="114">
        <v>2.6601877762004698E-3</v>
      </c>
      <c r="O1892" s="114">
        <v>7.1818713331595096E-4</v>
      </c>
    </row>
    <row r="1893" spans="1:15" hidden="1" outlineLevel="2" x14ac:dyDescent="0.25">
      <c r="A1893">
        <v>2023</v>
      </c>
      <c r="B1893">
        <v>7</v>
      </c>
      <c r="C1893" t="s">
        <v>859</v>
      </c>
      <c r="D1893">
        <v>24025</v>
      </c>
      <c r="E1893" t="s">
        <v>516</v>
      </c>
      <c r="F1893" t="s">
        <v>851</v>
      </c>
      <c r="G1893" t="s">
        <v>1915</v>
      </c>
      <c r="H1893">
        <v>2270002006</v>
      </c>
      <c r="I1893" t="s">
        <v>1916</v>
      </c>
      <c r="J1893" t="s">
        <v>1919</v>
      </c>
      <c r="K1893" t="s">
        <v>1920</v>
      </c>
      <c r="L1893" t="s">
        <v>1922</v>
      </c>
      <c r="M1893" s="114">
        <v>3.6968374144130699E-6</v>
      </c>
      <c r="N1893" s="114">
        <v>1.89668569419155E-5</v>
      </c>
      <c r="O1893" s="114">
        <v>1.15227567221154E-5</v>
      </c>
    </row>
    <row r="1894" spans="1:15" hidden="1" outlineLevel="2" x14ac:dyDescent="0.25">
      <c r="A1894">
        <v>2023</v>
      </c>
      <c r="B1894">
        <v>7</v>
      </c>
      <c r="C1894" t="s">
        <v>859</v>
      </c>
      <c r="D1894">
        <v>24025</v>
      </c>
      <c r="E1894" t="s">
        <v>516</v>
      </c>
      <c r="F1894" t="s">
        <v>851</v>
      </c>
      <c r="G1894" t="s">
        <v>1915</v>
      </c>
      <c r="H1894">
        <v>2270002009</v>
      </c>
      <c r="I1894" t="s">
        <v>1916</v>
      </c>
      <c r="J1894" t="s">
        <v>1919</v>
      </c>
      <c r="K1894" t="s">
        <v>1920</v>
      </c>
      <c r="L1894" t="s">
        <v>1923</v>
      </c>
      <c r="M1894" s="114">
        <v>4.9392848847418202E-5</v>
      </c>
      <c r="N1894" s="114">
        <v>2.9877440465497801E-4</v>
      </c>
      <c r="O1894" s="114">
        <v>1.62226853717584E-4</v>
      </c>
    </row>
    <row r="1895" spans="1:15" hidden="1" outlineLevel="2" x14ac:dyDescent="0.25">
      <c r="A1895">
        <v>2023</v>
      </c>
      <c r="B1895">
        <v>7</v>
      </c>
      <c r="C1895" t="s">
        <v>859</v>
      </c>
      <c r="D1895">
        <v>24025</v>
      </c>
      <c r="E1895" t="s">
        <v>516</v>
      </c>
      <c r="F1895" t="s">
        <v>851</v>
      </c>
      <c r="G1895" t="s">
        <v>1915</v>
      </c>
      <c r="H1895">
        <v>2270002015</v>
      </c>
      <c r="I1895" t="s">
        <v>1916</v>
      </c>
      <c r="J1895" t="s">
        <v>1919</v>
      </c>
      <c r="K1895" t="s">
        <v>1920</v>
      </c>
      <c r="L1895" t="s">
        <v>1924</v>
      </c>
      <c r="M1895" s="114">
        <v>4.0381653496979197E-4</v>
      </c>
      <c r="N1895" s="114">
        <v>8.4610765334218706E-3</v>
      </c>
      <c r="O1895" s="114">
        <v>2.5338254054077E-3</v>
      </c>
    </row>
    <row r="1896" spans="1:15" hidden="1" outlineLevel="2" x14ac:dyDescent="0.25">
      <c r="A1896">
        <v>2023</v>
      </c>
      <c r="B1896">
        <v>7</v>
      </c>
      <c r="C1896" t="s">
        <v>859</v>
      </c>
      <c r="D1896">
        <v>24025</v>
      </c>
      <c r="E1896" t="s">
        <v>516</v>
      </c>
      <c r="F1896" t="s">
        <v>851</v>
      </c>
      <c r="G1896" t="s">
        <v>1915</v>
      </c>
      <c r="H1896">
        <v>2270002018</v>
      </c>
      <c r="I1896" t="s">
        <v>1916</v>
      </c>
      <c r="J1896" t="s">
        <v>1919</v>
      </c>
      <c r="K1896" t="s">
        <v>1920</v>
      </c>
      <c r="L1896" t="s">
        <v>1925</v>
      </c>
      <c r="M1896" s="114">
        <v>2.6118691079091101E-4</v>
      </c>
      <c r="N1896" s="114">
        <v>4.5959002454765098E-3</v>
      </c>
      <c r="O1896" s="114">
        <v>1.8948414071928701E-3</v>
      </c>
    </row>
    <row r="1897" spans="1:15" hidden="1" outlineLevel="2" x14ac:dyDescent="0.25">
      <c r="A1897">
        <v>2023</v>
      </c>
      <c r="B1897">
        <v>7</v>
      </c>
      <c r="C1897" t="s">
        <v>859</v>
      </c>
      <c r="D1897">
        <v>24025</v>
      </c>
      <c r="E1897" t="s">
        <v>516</v>
      </c>
      <c r="F1897" t="s">
        <v>851</v>
      </c>
      <c r="G1897" t="s">
        <v>1915</v>
      </c>
      <c r="H1897">
        <v>2270002021</v>
      </c>
      <c r="I1897" t="s">
        <v>1916</v>
      </c>
      <c r="J1897" t="s">
        <v>1919</v>
      </c>
      <c r="K1897" t="s">
        <v>1920</v>
      </c>
      <c r="L1897" t="s">
        <v>1926</v>
      </c>
      <c r="M1897" s="114">
        <v>3.9278029085210198E-5</v>
      </c>
      <c r="N1897" s="114">
        <v>5.5259738292079397E-4</v>
      </c>
      <c r="O1897" s="114">
        <v>1.86686695087701E-4</v>
      </c>
    </row>
    <row r="1898" spans="1:15" hidden="1" outlineLevel="2" x14ac:dyDescent="0.25">
      <c r="A1898">
        <v>2023</v>
      </c>
      <c r="B1898">
        <v>7</v>
      </c>
      <c r="C1898" t="s">
        <v>859</v>
      </c>
      <c r="D1898">
        <v>24025</v>
      </c>
      <c r="E1898" t="s">
        <v>516</v>
      </c>
      <c r="F1898" t="s">
        <v>851</v>
      </c>
      <c r="G1898" t="s">
        <v>1915</v>
      </c>
      <c r="H1898">
        <v>2270002024</v>
      </c>
      <c r="I1898" t="s">
        <v>1916</v>
      </c>
      <c r="J1898" t="s">
        <v>1919</v>
      </c>
      <c r="K1898" t="s">
        <v>1920</v>
      </c>
      <c r="L1898" t="s">
        <v>1927</v>
      </c>
      <c r="M1898" s="114">
        <v>4.2856773362132103E-5</v>
      </c>
      <c r="N1898" s="114">
        <v>7.1173893229570196E-4</v>
      </c>
      <c r="O1898" s="114">
        <v>2.7469317137729398E-4</v>
      </c>
    </row>
    <row r="1899" spans="1:15" hidden="1" outlineLevel="2" x14ac:dyDescent="0.25">
      <c r="A1899">
        <v>2023</v>
      </c>
      <c r="B1899">
        <v>7</v>
      </c>
      <c r="C1899" t="s">
        <v>859</v>
      </c>
      <c r="D1899">
        <v>24025</v>
      </c>
      <c r="E1899" t="s">
        <v>516</v>
      </c>
      <c r="F1899" t="s">
        <v>851</v>
      </c>
      <c r="G1899" t="s">
        <v>1915</v>
      </c>
      <c r="H1899">
        <v>2270002027</v>
      </c>
      <c r="I1899" t="s">
        <v>1916</v>
      </c>
      <c r="J1899" t="s">
        <v>1919</v>
      </c>
      <c r="K1899" t="s">
        <v>1920</v>
      </c>
      <c r="L1899" t="s">
        <v>1928</v>
      </c>
      <c r="M1899" s="114">
        <v>2.2990441382830801E-4</v>
      </c>
      <c r="N1899" s="114">
        <v>2.61717167450115E-3</v>
      </c>
      <c r="O1899" s="114">
        <v>9.2883576871827201E-4</v>
      </c>
    </row>
    <row r="1900" spans="1:15" hidden="1" outlineLevel="2" x14ac:dyDescent="0.25">
      <c r="A1900">
        <v>2023</v>
      </c>
      <c r="B1900">
        <v>7</v>
      </c>
      <c r="C1900" t="s">
        <v>859</v>
      </c>
      <c r="D1900">
        <v>24025</v>
      </c>
      <c r="E1900" t="s">
        <v>516</v>
      </c>
      <c r="F1900" t="s">
        <v>851</v>
      </c>
      <c r="G1900" t="s">
        <v>1915</v>
      </c>
      <c r="H1900">
        <v>2270002030</v>
      </c>
      <c r="I1900" t="s">
        <v>1916</v>
      </c>
      <c r="J1900" t="s">
        <v>1919</v>
      </c>
      <c r="K1900" t="s">
        <v>1920</v>
      </c>
      <c r="L1900" t="s">
        <v>1929</v>
      </c>
      <c r="M1900" s="114">
        <v>3.2125167206231698E-4</v>
      </c>
      <c r="N1900" s="114">
        <v>6.8290721392259002E-3</v>
      </c>
      <c r="O1900" s="114">
        <v>1.87655055196956E-3</v>
      </c>
    </row>
    <row r="1901" spans="1:15" hidden="1" outlineLevel="2" x14ac:dyDescent="0.25">
      <c r="A1901">
        <v>2023</v>
      </c>
      <c r="B1901">
        <v>7</v>
      </c>
      <c r="C1901" t="s">
        <v>859</v>
      </c>
      <c r="D1901">
        <v>24025</v>
      </c>
      <c r="E1901" t="s">
        <v>516</v>
      </c>
      <c r="F1901" t="s">
        <v>851</v>
      </c>
      <c r="G1901" t="s">
        <v>1915</v>
      </c>
      <c r="H1901">
        <v>2270002033</v>
      </c>
      <c r="I1901" t="s">
        <v>1916</v>
      </c>
      <c r="J1901" t="s">
        <v>1919</v>
      </c>
      <c r="K1901" t="s">
        <v>1920</v>
      </c>
      <c r="L1901" t="s">
        <v>1930</v>
      </c>
      <c r="M1901" s="114">
        <v>9.5871165717653596E-4</v>
      </c>
      <c r="N1901" s="114">
        <v>1.3827096205204699E-2</v>
      </c>
      <c r="O1901" s="114">
        <v>3.8220637361519E-3</v>
      </c>
    </row>
    <row r="1902" spans="1:15" hidden="1" outlineLevel="2" x14ac:dyDescent="0.25">
      <c r="A1902">
        <v>2023</v>
      </c>
      <c r="B1902">
        <v>7</v>
      </c>
      <c r="C1902" t="s">
        <v>859</v>
      </c>
      <c r="D1902">
        <v>24025</v>
      </c>
      <c r="E1902" t="s">
        <v>516</v>
      </c>
      <c r="F1902" t="s">
        <v>851</v>
      </c>
      <c r="G1902" t="s">
        <v>1915</v>
      </c>
      <c r="H1902">
        <v>2270002036</v>
      </c>
      <c r="I1902" t="s">
        <v>1916</v>
      </c>
      <c r="J1902" t="s">
        <v>1919</v>
      </c>
      <c r="K1902" t="s">
        <v>1920</v>
      </c>
      <c r="L1902" t="s">
        <v>1931</v>
      </c>
      <c r="M1902" s="114">
        <v>7.0549318479606903E-4</v>
      </c>
      <c r="N1902" s="114">
        <v>1.50096882134676E-2</v>
      </c>
      <c r="O1902" s="114">
        <v>3.8207943434826999E-3</v>
      </c>
    </row>
    <row r="1903" spans="1:15" hidden="1" outlineLevel="2" x14ac:dyDescent="0.25">
      <c r="A1903">
        <v>2023</v>
      </c>
      <c r="B1903">
        <v>7</v>
      </c>
      <c r="C1903" t="s">
        <v>859</v>
      </c>
      <c r="D1903">
        <v>24025</v>
      </c>
      <c r="E1903" t="s">
        <v>516</v>
      </c>
      <c r="F1903" t="s">
        <v>851</v>
      </c>
      <c r="G1903" t="s">
        <v>1915</v>
      </c>
      <c r="H1903">
        <v>2270002039</v>
      </c>
      <c r="I1903" t="s">
        <v>1916</v>
      </c>
      <c r="J1903" t="s">
        <v>1919</v>
      </c>
      <c r="K1903" t="s">
        <v>1920</v>
      </c>
      <c r="L1903" t="s">
        <v>1932</v>
      </c>
      <c r="M1903" s="114">
        <v>2.5958498973466201E-5</v>
      </c>
      <c r="N1903" s="114">
        <v>4.9477330321678903E-4</v>
      </c>
      <c r="O1903" s="114">
        <v>1.3927327381679799E-4</v>
      </c>
    </row>
    <row r="1904" spans="1:15" hidden="1" outlineLevel="2" x14ac:dyDescent="0.25">
      <c r="A1904">
        <v>2023</v>
      </c>
      <c r="B1904">
        <v>7</v>
      </c>
      <c r="C1904" t="s">
        <v>859</v>
      </c>
      <c r="D1904">
        <v>24025</v>
      </c>
      <c r="E1904" t="s">
        <v>516</v>
      </c>
      <c r="F1904" t="s">
        <v>851</v>
      </c>
      <c r="G1904" t="s">
        <v>1915</v>
      </c>
      <c r="H1904">
        <v>2270002042</v>
      </c>
      <c r="I1904" t="s">
        <v>1916</v>
      </c>
      <c r="J1904" t="s">
        <v>1919</v>
      </c>
      <c r="K1904" t="s">
        <v>1920</v>
      </c>
      <c r="L1904" t="s">
        <v>1933</v>
      </c>
      <c r="M1904" s="114">
        <v>5.8409855611785099E-5</v>
      </c>
      <c r="N1904" s="114">
        <v>5.6371137907262902E-4</v>
      </c>
      <c r="O1904" s="114">
        <v>2.33315488003427E-4</v>
      </c>
    </row>
    <row r="1905" spans="1:15" hidden="1" outlineLevel="2" x14ac:dyDescent="0.25">
      <c r="A1905">
        <v>2023</v>
      </c>
      <c r="B1905">
        <v>7</v>
      </c>
      <c r="C1905" t="s">
        <v>859</v>
      </c>
      <c r="D1905">
        <v>24025</v>
      </c>
      <c r="E1905" t="s">
        <v>516</v>
      </c>
      <c r="F1905" t="s">
        <v>851</v>
      </c>
      <c r="G1905" t="s">
        <v>1915</v>
      </c>
      <c r="H1905">
        <v>2270002045</v>
      </c>
      <c r="I1905" t="s">
        <v>1916</v>
      </c>
      <c r="J1905" t="s">
        <v>1919</v>
      </c>
      <c r="K1905" t="s">
        <v>1920</v>
      </c>
      <c r="L1905" t="s">
        <v>1282</v>
      </c>
      <c r="M1905" s="114">
        <v>3.4350879047906298E-4</v>
      </c>
      <c r="N1905" s="114">
        <v>6.3684080960228996E-3</v>
      </c>
      <c r="O1905" s="114">
        <v>1.51165114948526E-3</v>
      </c>
    </row>
    <row r="1906" spans="1:15" hidden="1" outlineLevel="2" x14ac:dyDescent="0.25">
      <c r="A1906">
        <v>2023</v>
      </c>
      <c r="B1906">
        <v>7</v>
      </c>
      <c r="C1906" t="s">
        <v>859</v>
      </c>
      <c r="D1906">
        <v>24025</v>
      </c>
      <c r="E1906" t="s">
        <v>516</v>
      </c>
      <c r="F1906" t="s">
        <v>851</v>
      </c>
      <c r="G1906" t="s">
        <v>1915</v>
      </c>
      <c r="H1906">
        <v>2270002048</v>
      </c>
      <c r="I1906" t="s">
        <v>1916</v>
      </c>
      <c r="J1906" t="s">
        <v>1919</v>
      </c>
      <c r="K1906" t="s">
        <v>1920</v>
      </c>
      <c r="L1906" t="s">
        <v>1934</v>
      </c>
      <c r="M1906" s="114">
        <v>1.65720346927856E-4</v>
      </c>
      <c r="N1906" s="114">
        <v>2.79428198700771E-3</v>
      </c>
      <c r="O1906" s="114">
        <v>9.1313333541620501E-4</v>
      </c>
    </row>
    <row r="1907" spans="1:15" hidden="1" outlineLevel="2" x14ac:dyDescent="0.25">
      <c r="A1907">
        <v>2023</v>
      </c>
      <c r="B1907">
        <v>7</v>
      </c>
      <c r="C1907" t="s">
        <v>859</v>
      </c>
      <c r="D1907">
        <v>24025</v>
      </c>
      <c r="E1907" t="s">
        <v>516</v>
      </c>
      <c r="F1907" t="s">
        <v>851</v>
      </c>
      <c r="G1907" t="s">
        <v>1915</v>
      </c>
      <c r="H1907">
        <v>2270002051</v>
      </c>
      <c r="I1907" t="s">
        <v>1916</v>
      </c>
      <c r="J1907" t="s">
        <v>1919</v>
      </c>
      <c r="K1907" t="s">
        <v>1920</v>
      </c>
      <c r="L1907" t="s">
        <v>1284</v>
      </c>
      <c r="M1907" s="114">
        <v>9.0477703406577304E-4</v>
      </c>
      <c r="N1907" s="114">
        <v>3.8155680522322703E-2</v>
      </c>
      <c r="O1907" s="114">
        <v>3.3434643992222798E-3</v>
      </c>
    </row>
    <row r="1908" spans="1:15" hidden="1" outlineLevel="2" x14ac:dyDescent="0.25">
      <c r="A1908">
        <v>2023</v>
      </c>
      <c r="B1908">
        <v>7</v>
      </c>
      <c r="C1908" t="s">
        <v>859</v>
      </c>
      <c r="D1908">
        <v>24025</v>
      </c>
      <c r="E1908" t="s">
        <v>516</v>
      </c>
      <c r="F1908" t="s">
        <v>851</v>
      </c>
      <c r="G1908" t="s">
        <v>1915</v>
      </c>
      <c r="H1908">
        <v>2270002054</v>
      </c>
      <c r="I1908" t="s">
        <v>1916</v>
      </c>
      <c r="J1908" t="s">
        <v>1919</v>
      </c>
      <c r="K1908" t="s">
        <v>1920</v>
      </c>
      <c r="L1908" t="s">
        <v>1935</v>
      </c>
      <c r="M1908" s="114">
        <v>8.1343290162294606E-5</v>
      </c>
      <c r="N1908" s="114">
        <v>1.7990514752455099E-3</v>
      </c>
      <c r="O1908" s="114">
        <v>3.8828637480037298E-4</v>
      </c>
    </row>
    <row r="1909" spans="1:15" hidden="1" outlineLevel="2" x14ac:dyDescent="0.25">
      <c r="A1909">
        <v>2023</v>
      </c>
      <c r="B1909">
        <v>7</v>
      </c>
      <c r="C1909" t="s">
        <v>859</v>
      </c>
      <c r="D1909">
        <v>24025</v>
      </c>
      <c r="E1909" t="s">
        <v>516</v>
      </c>
      <c r="F1909" t="s">
        <v>851</v>
      </c>
      <c r="G1909" t="s">
        <v>1915</v>
      </c>
      <c r="H1909">
        <v>2270002057</v>
      </c>
      <c r="I1909" t="s">
        <v>1916</v>
      </c>
      <c r="J1909" t="s">
        <v>1919</v>
      </c>
      <c r="K1909" t="s">
        <v>1920</v>
      </c>
      <c r="L1909" t="s">
        <v>1936</v>
      </c>
      <c r="M1909" s="114">
        <v>5.4777980835751805E-4</v>
      </c>
      <c r="N1909" s="114">
        <v>1.15557862445712E-2</v>
      </c>
      <c r="O1909" s="114">
        <v>4.0867662173695897E-3</v>
      </c>
    </row>
    <row r="1910" spans="1:15" hidden="1" outlineLevel="2" x14ac:dyDescent="0.25">
      <c r="A1910">
        <v>2023</v>
      </c>
      <c r="B1910">
        <v>7</v>
      </c>
      <c r="C1910" t="s">
        <v>859</v>
      </c>
      <c r="D1910">
        <v>24025</v>
      </c>
      <c r="E1910" t="s">
        <v>516</v>
      </c>
      <c r="F1910" t="s">
        <v>851</v>
      </c>
      <c r="G1910" t="s">
        <v>1915</v>
      </c>
      <c r="H1910">
        <v>2270002060</v>
      </c>
      <c r="I1910" t="s">
        <v>1916</v>
      </c>
      <c r="J1910" t="s">
        <v>1919</v>
      </c>
      <c r="K1910" t="s">
        <v>1920</v>
      </c>
      <c r="L1910" t="s">
        <v>1283</v>
      </c>
      <c r="M1910" s="114">
        <v>1.7412437100574601E-3</v>
      </c>
      <c r="N1910" s="114">
        <v>3.5597468260675703E-2</v>
      </c>
      <c r="O1910" s="114">
        <v>1.05372264515609E-2</v>
      </c>
    </row>
    <row r="1911" spans="1:15" hidden="1" outlineLevel="2" x14ac:dyDescent="0.25">
      <c r="A1911">
        <v>2023</v>
      </c>
      <c r="B1911">
        <v>7</v>
      </c>
      <c r="C1911" t="s">
        <v>859</v>
      </c>
      <c r="D1911">
        <v>24025</v>
      </c>
      <c r="E1911" t="s">
        <v>516</v>
      </c>
      <c r="F1911" t="s">
        <v>851</v>
      </c>
      <c r="G1911" t="s">
        <v>1915</v>
      </c>
      <c r="H1911">
        <v>2270002066</v>
      </c>
      <c r="I1911" t="s">
        <v>1916</v>
      </c>
      <c r="J1911" t="s">
        <v>1919</v>
      </c>
      <c r="K1911" t="s">
        <v>1920</v>
      </c>
      <c r="L1911" t="s">
        <v>1278</v>
      </c>
      <c r="M1911" s="114">
        <v>8.9905458153225499E-3</v>
      </c>
      <c r="N1911" s="114">
        <v>4.9923408776521697E-2</v>
      </c>
      <c r="O1911" s="114">
        <v>3.9689023047685602E-2</v>
      </c>
    </row>
    <row r="1912" spans="1:15" hidden="1" outlineLevel="2" x14ac:dyDescent="0.25">
      <c r="A1912">
        <v>2023</v>
      </c>
      <c r="B1912">
        <v>7</v>
      </c>
      <c r="C1912" t="s">
        <v>859</v>
      </c>
      <c r="D1912">
        <v>24025</v>
      </c>
      <c r="E1912" t="s">
        <v>516</v>
      </c>
      <c r="F1912" t="s">
        <v>851</v>
      </c>
      <c r="G1912" t="s">
        <v>1915</v>
      </c>
      <c r="H1912">
        <v>2270002069</v>
      </c>
      <c r="I1912" t="s">
        <v>1916</v>
      </c>
      <c r="J1912" t="s">
        <v>1919</v>
      </c>
      <c r="K1912" t="s">
        <v>1920</v>
      </c>
      <c r="L1912" t="s">
        <v>1937</v>
      </c>
      <c r="M1912" s="114">
        <v>1.02129070319279E-3</v>
      </c>
      <c r="N1912" s="114">
        <v>2.3685791529715099E-2</v>
      </c>
      <c r="O1912" s="114">
        <v>6.2771788798272601E-3</v>
      </c>
    </row>
    <row r="1913" spans="1:15" hidden="1" outlineLevel="2" x14ac:dyDescent="0.25">
      <c r="A1913">
        <v>2023</v>
      </c>
      <c r="B1913">
        <v>7</v>
      </c>
      <c r="C1913" t="s">
        <v>859</v>
      </c>
      <c r="D1913">
        <v>24025</v>
      </c>
      <c r="E1913" t="s">
        <v>516</v>
      </c>
      <c r="F1913" t="s">
        <v>851</v>
      </c>
      <c r="G1913" t="s">
        <v>1915</v>
      </c>
      <c r="H1913">
        <v>2270002072</v>
      </c>
      <c r="I1913" t="s">
        <v>1916</v>
      </c>
      <c r="J1913" t="s">
        <v>1919</v>
      </c>
      <c r="K1913" t="s">
        <v>1920</v>
      </c>
      <c r="L1913" t="s">
        <v>1279</v>
      </c>
      <c r="M1913" s="114">
        <v>1.1911612891708501E-2</v>
      </c>
      <c r="N1913" s="114">
        <v>5.4669991135597201E-2</v>
      </c>
      <c r="O1913" s="114">
        <v>5.4828630760312101E-2</v>
      </c>
    </row>
    <row r="1914" spans="1:15" hidden="1" outlineLevel="2" x14ac:dyDescent="0.25">
      <c r="A1914">
        <v>2023</v>
      </c>
      <c r="B1914">
        <v>7</v>
      </c>
      <c r="C1914" t="s">
        <v>859</v>
      </c>
      <c r="D1914">
        <v>24025</v>
      </c>
      <c r="E1914" t="s">
        <v>516</v>
      </c>
      <c r="F1914" t="s">
        <v>851</v>
      </c>
      <c r="G1914" t="s">
        <v>1915</v>
      </c>
      <c r="H1914">
        <v>2270002075</v>
      </c>
      <c r="I1914" t="s">
        <v>1916</v>
      </c>
      <c r="J1914" t="s">
        <v>1919</v>
      </c>
      <c r="K1914" t="s">
        <v>1920</v>
      </c>
      <c r="L1914" t="s">
        <v>1938</v>
      </c>
      <c r="M1914" s="114">
        <v>1.9996589770698801E-4</v>
      </c>
      <c r="N1914" s="114">
        <v>5.3663194412365599E-3</v>
      </c>
      <c r="O1914" s="114">
        <v>1.1360452772350999E-3</v>
      </c>
    </row>
    <row r="1915" spans="1:15" hidden="1" outlineLevel="2" x14ac:dyDescent="0.25">
      <c r="A1915">
        <v>2023</v>
      </c>
      <c r="B1915">
        <v>7</v>
      </c>
      <c r="C1915" t="s">
        <v>859</v>
      </c>
      <c r="D1915">
        <v>24025</v>
      </c>
      <c r="E1915" t="s">
        <v>516</v>
      </c>
      <c r="F1915" t="s">
        <v>851</v>
      </c>
      <c r="G1915" t="s">
        <v>1915</v>
      </c>
      <c r="H1915">
        <v>2270002078</v>
      </c>
      <c r="I1915" t="s">
        <v>1916</v>
      </c>
      <c r="J1915" t="s">
        <v>1919</v>
      </c>
      <c r="K1915" t="s">
        <v>1920</v>
      </c>
      <c r="L1915" t="s">
        <v>1939</v>
      </c>
      <c r="M1915" s="114">
        <v>3.9155838621240899E-5</v>
      </c>
      <c r="N1915" s="114">
        <v>1.7147891776403399E-4</v>
      </c>
      <c r="O1915" s="114">
        <v>1.6349362704204401E-4</v>
      </c>
    </row>
    <row r="1916" spans="1:15" hidden="1" outlineLevel="2" x14ac:dyDescent="0.25">
      <c r="A1916">
        <v>2023</v>
      </c>
      <c r="B1916">
        <v>7</v>
      </c>
      <c r="C1916" t="s">
        <v>859</v>
      </c>
      <c r="D1916">
        <v>24025</v>
      </c>
      <c r="E1916" t="s">
        <v>516</v>
      </c>
      <c r="F1916" t="s">
        <v>851</v>
      </c>
      <c r="G1916" t="s">
        <v>1915</v>
      </c>
      <c r="H1916">
        <v>2270002081</v>
      </c>
      <c r="I1916" t="s">
        <v>1916</v>
      </c>
      <c r="J1916" t="s">
        <v>1919</v>
      </c>
      <c r="K1916" t="s">
        <v>1920</v>
      </c>
      <c r="L1916" t="s">
        <v>1940</v>
      </c>
      <c r="M1916" s="114">
        <v>3.5668307521064002E-4</v>
      </c>
      <c r="N1916" s="114">
        <v>6.1308596050366803E-3</v>
      </c>
      <c r="O1916" s="114">
        <v>2.5540385977365098E-3</v>
      </c>
    </row>
    <row r="1917" spans="1:15" hidden="1" outlineLevel="2" x14ac:dyDescent="0.25">
      <c r="A1917">
        <v>2023</v>
      </c>
      <c r="B1917">
        <v>7</v>
      </c>
      <c r="C1917" t="s">
        <v>859</v>
      </c>
      <c r="D1917">
        <v>24025</v>
      </c>
      <c r="E1917" t="s">
        <v>516</v>
      </c>
      <c r="F1917" t="s">
        <v>851</v>
      </c>
      <c r="G1917" t="s">
        <v>1915</v>
      </c>
      <c r="H1917">
        <v>2270003010</v>
      </c>
      <c r="I1917" t="s">
        <v>1916</v>
      </c>
      <c r="J1917" t="s">
        <v>1941</v>
      </c>
      <c r="K1917" t="s">
        <v>696</v>
      </c>
      <c r="L1917" t="s">
        <v>1277</v>
      </c>
      <c r="M1917" s="114">
        <v>3.48540434174538E-4</v>
      </c>
      <c r="N1917" s="114">
        <v>2.0386014948599001E-3</v>
      </c>
      <c r="O1917" s="114">
        <v>1.5582602936774501E-3</v>
      </c>
    </row>
    <row r="1918" spans="1:15" hidden="1" outlineLevel="2" x14ac:dyDescent="0.25">
      <c r="A1918">
        <v>2023</v>
      </c>
      <c r="B1918">
        <v>7</v>
      </c>
      <c r="C1918" t="s">
        <v>859</v>
      </c>
      <c r="D1918">
        <v>24025</v>
      </c>
      <c r="E1918" t="s">
        <v>516</v>
      </c>
      <c r="F1918" t="s">
        <v>851</v>
      </c>
      <c r="G1918" t="s">
        <v>1915</v>
      </c>
      <c r="H1918">
        <v>2270003020</v>
      </c>
      <c r="I1918" t="s">
        <v>1916</v>
      </c>
      <c r="J1918" t="s">
        <v>1941</v>
      </c>
      <c r="K1918" t="s">
        <v>696</v>
      </c>
      <c r="L1918" t="s">
        <v>1275</v>
      </c>
      <c r="M1918" s="114">
        <v>1.97681915722114E-4</v>
      </c>
      <c r="N1918" s="114">
        <v>9.8386327736079693E-3</v>
      </c>
      <c r="O1918" s="114">
        <v>9.4906962476670699E-4</v>
      </c>
    </row>
    <row r="1919" spans="1:15" hidden="1" outlineLevel="2" x14ac:dyDescent="0.25">
      <c r="A1919">
        <v>2023</v>
      </c>
      <c r="B1919">
        <v>7</v>
      </c>
      <c r="C1919" t="s">
        <v>859</v>
      </c>
      <c r="D1919">
        <v>24025</v>
      </c>
      <c r="E1919" t="s">
        <v>516</v>
      </c>
      <c r="F1919" t="s">
        <v>851</v>
      </c>
      <c r="G1919" t="s">
        <v>1915</v>
      </c>
      <c r="H1919">
        <v>2270003030</v>
      </c>
      <c r="I1919" t="s">
        <v>1916</v>
      </c>
      <c r="J1919" t="s">
        <v>1941</v>
      </c>
      <c r="K1919" t="s">
        <v>696</v>
      </c>
      <c r="L1919" t="s">
        <v>1273</v>
      </c>
      <c r="M1919" s="114">
        <v>1.5443476746668201E-4</v>
      </c>
      <c r="N1919" s="114">
        <v>3.7841008161194601E-3</v>
      </c>
      <c r="O1919" s="114">
        <v>8.1308957305736796E-4</v>
      </c>
    </row>
    <row r="1920" spans="1:15" hidden="1" outlineLevel="2" x14ac:dyDescent="0.25">
      <c r="A1920">
        <v>2023</v>
      </c>
      <c r="B1920">
        <v>7</v>
      </c>
      <c r="C1920" t="s">
        <v>859</v>
      </c>
      <c r="D1920">
        <v>24025</v>
      </c>
      <c r="E1920" t="s">
        <v>516</v>
      </c>
      <c r="F1920" t="s">
        <v>851</v>
      </c>
      <c r="G1920" t="s">
        <v>1915</v>
      </c>
      <c r="H1920">
        <v>2270003040</v>
      </c>
      <c r="I1920" t="s">
        <v>1916</v>
      </c>
      <c r="J1920" t="s">
        <v>1941</v>
      </c>
      <c r="K1920" t="s">
        <v>696</v>
      </c>
      <c r="L1920" t="s">
        <v>1276</v>
      </c>
      <c r="M1920" s="114">
        <v>2.34227409066534E-4</v>
      </c>
      <c r="N1920" s="114">
        <v>4.5572431408800202E-3</v>
      </c>
      <c r="O1920" s="114">
        <v>1.18687978829257E-3</v>
      </c>
    </row>
    <row r="1921" spans="1:15" hidden="1" outlineLevel="2" x14ac:dyDescent="0.25">
      <c r="A1921">
        <v>2023</v>
      </c>
      <c r="B1921">
        <v>7</v>
      </c>
      <c r="C1921" t="s">
        <v>859</v>
      </c>
      <c r="D1921">
        <v>24025</v>
      </c>
      <c r="E1921" t="s">
        <v>516</v>
      </c>
      <c r="F1921" t="s">
        <v>851</v>
      </c>
      <c r="G1921" t="s">
        <v>1915</v>
      </c>
      <c r="H1921">
        <v>2270003050</v>
      </c>
      <c r="I1921" t="s">
        <v>1916</v>
      </c>
      <c r="J1921" t="s">
        <v>1941</v>
      </c>
      <c r="K1921" t="s">
        <v>696</v>
      </c>
      <c r="L1921" t="s">
        <v>1280</v>
      </c>
      <c r="M1921" s="114">
        <v>6.0489455478318598E-5</v>
      </c>
      <c r="N1921" s="114">
        <v>4.0001187153393403E-4</v>
      </c>
      <c r="O1921" s="114">
        <v>2.32895450608339E-4</v>
      </c>
    </row>
    <row r="1922" spans="1:15" hidden="1" outlineLevel="2" x14ac:dyDescent="0.25">
      <c r="A1922">
        <v>2023</v>
      </c>
      <c r="B1922">
        <v>7</v>
      </c>
      <c r="C1922" t="s">
        <v>859</v>
      </c>
      <c r="D1922">
        <v>24025</v>
      </c>
      <c r="E1922" t="s">
        <v>516</v>
      </c>
      <c r="F1922" t="s">
        <v>851</v>
      </c>
      <c r="G1922" t="s">
        <v>1915</v>
      </c>
      <c r="H1922">
        <v>2270003060</v>
      </c>
      <c r="I1922" t="s">
        <v>1916</v>
      </c>
      <c r="J1922" t="s">
        <v>1941</v>
      </c>
      <c r="K1922" t="s">
        <v>696</v>
      </c>
      <c r="L1922" t="s">
        <v>1942</v>
      </c>
      <c r="M1922" s="114">
        <v>2.1468426668889199E-3</v>
      </c>
      <c r="N1922" s="114">
        <v>6.2678709626197801E-2</v>
      </c>
      <c r="O1922" s="114">
        <v>8.57749278657138E-3</v>
      </c>
    </row>
    <row r="1923" spans="1:15" hidden="1" outlineLevel="2" x14ac:dyDescent="0.25">
      <c r="A1923">
        <v>2023</v>
      </c>
      <c r="B1923">
        <v>7</v>
      </c>
      <c r="C1923" t="s">
        <v>859</v>
      </c>
      <c r="D1923">
        <v>24025</v>
      </c>
      <c r="E1923" t="s">
        <v>516</v>
      </c>
      <c r="F1923" t="s">
        <v>851</v>
      </c>
      <c r="G1923" t="s">
        <v>1915</v>
      </c>
      <c r="H1923">
        <v>2270003070</v>
      </c>
      <c r="I1923" t="s">
        <v>1916</v>
      </c>
      <c r="J1923" t="s">
        <v>1941</v>
      </c>
      <c r="K1923" t="s">
        <v>696</v>
      </c>
      <c r="L1923" t="s">
        <v>1272</v>
      </c>
      <c r="M1923" s="114">
        <v>9.2400857589325396E-5</v>
      </c>
      <c r="N1923" s="114">
        <v>2.1791907784063399E-3</v>
      </c>
      <c r="O1923" s="114">
        <v>4.3782037391792999E-4</v>
      </c>
    </row>
    <row r="1924" spans="1:15" hidden="1" outlineLevel="2" x14ac:dyDescent="0.25">
      <c r="A1924">
        <v>2023</v>
      </c>
      <c r="B1924">
        <v>7</v>
      </c>
      <c r="C1924" t="s">
        <v>859</v>
      </c>
      <c r="D1924">
        <v>24025</v>
      </c>
      <c r="E1924" t="s">
        <v>516</v>
      </c>
      <c r="F1924" t="s">
        <v>851</v>
      </c>
      <c r="G1924" t="s">
        <v>1915</v>
      </c>
      <c r="H1924">
        <v>2270004031</v>
      </c>
      <c r="I1924" t="s">
        <v>1916</v>
      </c>
      <c r="J1924" t="s">
        <v>1943</v>
      </c>
      <c r="K1924" t="s">
        <v>1944</v>
      </c>
      <c r="L1924" t="s">
        <v>1945</v>
      </c>
      <c r="M1924" s="114">
        <v>6.8231101946203399E-7</v>
      </c>
      <c r="N1924" s="114">
        <v>4.5485867303796104E-6</v>
      </c>
      <c r="O1924" s="114">
        <v>2.4036930881266E-6</v>
      </c>
    </row>
    <row r="1925" spans="1:15" hidden="1" outlineLevel="2" x14ac:dyDescent="0.25">
      <c r="A1925">
        <v>2023</v>
      </c>
      <c r="B1925">
        <v>7</v>
      </c>
      <c r="C1925" t="s">
        <v>859</v>
      </c>
      <c r="D1925">
        <v>24025</v>
      </c>
      <c r="E1925" t="s">
        <v>516</v>
      </c>
      <c r="F1925" t="s">
        <v>851</v>
      </c>
      <c r="G1925" t="s">
        <v>1915</v>
      </c>
      <c r="H1925">
        <v>2270004036</v>
      </c>
      <c r="I1925" t="s">
        <v>1916</v>
      </c>
      <c r="J1925" t="s">
        <v>1943</v>
      </c>
      <c r="K1925" t="s">
        <v>1944</v>
      </c>
      <c r="L1925" t="s">
        <v>1946</v>
      </c>
      <c r="M1925" s="114">
        <v>0</v>
      </c>
      <c r="N1925" s="114">
        <v>0</v>
      </c>
      <c r="O1925" s="114">
        <v>0</v>
      </c>
    </row>
    <row r="1926" spans="1:15" hidden="1" outlineLevel="2" x14ac:dyDescent="0.25">
      <c r="A1926">
        <v>2023</v>
      </c>
      <c r="B1926">
        <v>7</v>
      </c>
      <c r="C1926" t="s">
        <v>859</v>
      </c>
      <c r="D1926">
        <v>24025</v>
      </c>
      <c r="E1926" t="s">
        <v>516</v>
      </c>
      <c r="F1926" t="s">
        <v>851</v>
      </c>
      <c r="G1926" t="s">
        <v>1915</v>
      </c>
      <c r="H1926">
        <v>2270004046</v>
      </c>
      <c r="I1926" t="s">
        <v>1916</v>
      </c>
      <c r="J1926" t="s">
        <v>1943</v>
      </c>
      <c r="K1926" t="s">
        <v>1944</v>
      </c>
      <c r="L1926" t="s">
        <v>1947</v>
      </c>
      <c r="M1926" s="114">
        <v>1.8880672512295901E-3</v>
      </c>
      <c r="N1926" s="114">
        <v>2.2966479416936601E-2</v>
      </c>
      <c r="O1926" s="114">
        <v>7.8733143163844908E-3</v>
      </c>
    </row>
    <row r="1927" spans="1:15" hidden="1" outlineLevel="2" x14ac:dyDescent="0.25">
      <c r="A1927">
        <v>2023</v>
      </c>
      <c r="B1927">
        <v>7</v>
      </c>
      <c r="C1927" t="s">
        <v>859</v>
      </c>
      <c r="D1927">
        <v>24025</v>
      </c>
      <c r="E1927" t="s">
        <v>516</v>
      </c>
      <c r="F1927" t="s">
        <v>851</v>
      </c>
      <c r="G1927" t="s">
        <v>1915</v>
      </c>
      <c r="H1927">
        <v>2270004056</v>
      </c>
      <c r="I1927" t="s">
        <v>1916</v>
      </c>
      <c r="J1927" t="s">
        <v>1943</v>
      </c>
      <c r="K1927" t="s">
        <v>1944</v>
      </c>
      <c r="L1927" t="s">
        <v>1948</v>
      </c>
      <c r="M1927" s="114">
        <v>4.7870404144134698E-4</v>
      </c>
      <c r="N1927" s="114">
        <v>5.0302869640290702E-3</v>
      </c>
      <c r="O1927" s="114">
        <v>2.0275101705919999E-3</v>
      </c>
    </row>
    <row r="1928" spans="1:15" hidden="1" outlineLevel="2" x14ac:dyDescent="0.25">
      <c r="A1928">
        <v>2023</v>
      </c>
      <c r="B1928">
        <v>7</v>
      </c>
      <c r="C1928" t="s">
        <v>859</v>
      </c>
      <c r="D1928">
        <v>24025</v>
      </c>
      <c r="E1928" t="s">
        <v>516</v>
      </c>
      <c r="F1928" t="s">
        <v>851</v>
      </c>
      <c r="G1928" t="s">
        <v>1915</v>
      </c>
      <c r="H1928">
        <v>2270004066</v>
      </c>
      <c r="I1928" t="s">
        <v>1916</v>
      </c>
      <c r="J1928" t="s">
        <v>1943</v>
      </c>
      <c r="K1928" t="s">
        <v>1944</v>
      </c>
      <c r="L1928" t="s">
        <v>1949</v>
      </c>
      <c r="M1928" s="114">
        <v>2.1847900743523501E-3</v>
      </c>
      <c r="N1928" s="114">
        <v>2.9091167263686699E-2</v>
      </c>
      <c r="O1928" s="114">
        <v>9.7072129137813993E-3</v>
      </c>
    </row>
    <row r="1929" spans="1:15" hidden="1" outlineLevel="2" x14ac:dyDescent="0.25">
      <c r="A1929">
        <v>2023</v>
      </c>
      <c r="B1929">
        <v>7</v>
      </c>
      <c r="C1929" t="s">
        <v>859</v>
      </c>
      <c r="D1929">
        <v>24025</v>
      </c>
      <c r="E1929" t="s">
        <v>516</v>
      </c>
      <c r="F1929" t="s">
        <v>851</v>
      </c>
      <c r="G1929" t="s">
        <v>1915</v>
      </c>
      <c r="H1929">
        <v>2270004071</v>
      </c>
      <c r="I1929" t="s">
        <v>1916</v>
      </c>
      <c r="J1929" t="s">
        <v>1943</v>
      </c>
      <c r="K1929" t="s">
        <v>1944</v>
      </c>
      <c r="L1929" t="s">
        <v>1950</v>
      </c>
      <c r="M1929" s="114">
        <v>1.00234323106463E-4</v>
      </c>
      <c r="N1929" s="114">
        <v>2.0181253494229198E-3</v>
      </c>
      <c r="O1929" s="114">
        <v>4.5782973029417901E-4</v>
      </c>
    </row>
    <row r="1930" spans="1:15" hidden="1" outlineLevel="2" x14ac:dyDescent="0.25">
      <c r="A1930">
        <v>2023</v>
      </c>
      <c r="B1930">
        <v>7</v>
      </c>
      <c r="C1930" t="s">
        <v>859</v>
      </c>
      <c r="D1930">
        <v>24025</v>
      </c>
      <c r="E1930" t="s">
        <v>516</v>
      </c>
      <c r="F1930" t="s">
        <v>851</v>
      </c>
      <c r="G1930" t="s">
        <v>1915</v>
      </c>
      <c r="H1930">
        <v>2270004076</v>
      </c>
      <c r="I1930" t="s">
        <v>1916</v>
      </c>
      <c r="J1930" t="s">
        <v>1943</v>
      </c>
      <c r="K1930" t="s">
        <v>1944</v>
      </c>
      <c r="L1930" t="s">
        <v>1951</v>
      </c>
      <c r="M1930" s="114">
        <v>9.8481966510632901E-6</v>
      </c>
      <c r="N1930" s="114">
        <v>1.05785855339491E-4</v>
      </c>
      <c r="O1930" s="114">
        <v>4.3029171138186898E-5</v>
      </c>
    </row>
    <row r="1931" spans="1:15" hidden="1" outlineLevel="2" x14ac:dyDescent="0.25">
      <c r="A1931">
        <v>2023</v>
      </c>
      <c r="B1931">
        <v>7</v>
      </c>
      <c r="C1931" t="s">
        <v>859</v>
      </c>
      <c r="D1931">
        <v>24025</v>
      </c>
      <c r="E1931" t="s">
        <v>516</v>
      </c>
      <c r="F1931" t="s">
        <v>851</v>
      </c>
      <c r="G1931" t="s">
        <v>1915</v>
      </c>
      <c r="H1931">
        <v>2270005010</v>
      </c>
      <c r="I1931" t="s">
        <v>1916</v>
      </c>
      <c r="J1931" t="s">
        <v>1952</v>
      </c>
      <c r="K1931" t="s">
        <v>1953</v>
      </c>
      <c r="L1931" t="s">
        <v>1954</v>
      </c>
      <c r="M1931" s="114">
        <v>3.5475245148321898E-7</v>
      </c>
      <c r="N1931" s="114">
        <v>1.7786715318379701E-6</v>
      </c>
      <c r="O1931" s="114">
        <v>1.0532740901680901E-6</v>
      </c>
    </row>
    <row r="1932" spans="1:15" hidden="1" outlineLevel="2" x14ac:dyDescent="0.25">
      <c r="A1932">
        <v>2023</v>
      </c>
      <c r="B1932">
        <v>7</v>
      </c>
      <c r="C1932" t="s">
        <v>859</v>
      </c>
      <c r="D1932">
        <v>24025</v>
      </c>
      <c r="E1932" t="s">
        <v>516</v>
      </c>
      <c r="F1932" t="s">
        <v>851</v>
      </c>
      <c r="G1932" t="s">
        <v>1915</v>
      </c>
      <c r="H1932">
        <v>2270005015</v>
      </c>
      <c r="I1932" t="s">
        <v>1916</v>
      </c>
      <c r="J1932" t="s">
        <v>1952</v>
      </c>
      <c r="K1932" t="s">
        <v>1953</v>
      </c>
      <c r="L1932" t="s">
        <v>1271</v>
      </c>
      <c r="M1932" s="114">
        <v>3.0975143699833998E-3</v>
      </c>
      <c r="N1932" s="114">
        <v>4.1322097182273899E-2</v>
      </c>
      <c r="O1932" s="114">
        <v>1.77184555213898E-2</v>
      </c>
    </row>
    <row r="1933" spans="1:15" hidden="1" outlineLevel="2" x14ac:dyDescent="0.25">
      <c r="A1933">
        <v>2023</v>
      </c>
      <c r="B1933">
        <v>7</v>
      </c>
      <c r="C1933" t="s">
        <v>859</v>
      </c>
      <c r="D1933">
        <v>24025</v>
      </c>
      <c r="E1933" t="s">
        <v>516</v>
      </c>
      <c r="F1933" t="s">
        <v>851</v>
      </c>
      <c r="G1933" t="s">
        <v>1915</v>
      </c>
      <c r="H1933">
        <v>2270005020</v>
      </c>
      <c r="I1933" t="s">
        <v>1916</v>
      </c>
      <c r="J1933" t="s">
        <v>1952</v>
      </c>
      <c r="K1933" t="s">
        <v>1953</v>
      </c>
      <c r="L1933" t="s">
        <v>1955</v>
      </c>
      <c r="M1933" s="114">
        <v>4.5753876202070398E-4</v>
      </c>
      <c r="N1933" s="114">
        <v>5.2759394748136401E-3</v>
      </c>
      <c r="O1933" s="114">
        <v>2.1137845178600401E-3</v>
      </c>
    </row>
    <row r="1934" spans="1:15" hidden="1" outlineLevel="2" x14ac:dyDescent="0.25">
      <c r="A1934">
        <v>2023</v>
      </c>
      <c r="B1934">
        <v>7</v>
      </c>
      <c r="C1934" t="s">
        <v>859</v>
      </c>
      <c r="D1934">
        <v>24025</v>
      </c>
      <c r="E1934" t="s">
        <v>516</v>
      </c>
      <c r="F1934" t="s">
        <v>851</v>
      </c>
      <c r="G1934" t="s">
        <v>1915</v>
      </c>
      <c r="H1934">
        <v>2270005025</v>
      </c>
      <c r="I1934" t="s">
        <v>1916</v>
      </c>
      <c r="J1934" t="s">
        <v>1952</v>
      </c>
      <c r="K1934" t="s">
        <v>1953</v>
      </c>
      <c r="L1934" t="s">
        <v>1956</v>
      </c>
      <c r="M1934" s="114">
        <v>4.1467216984614197E-6</v>
      </c>
      <c r="N1934" s="114">
        <v>3.1128833597904297E-5</v>
      </c>
      <c r="O1934" s="114">
        <v>1.7463520407545699E-5</v>
      </c>
    </row>
    <row r="1935" spans="1:15" hidden="1" outlineLevel="2" x14ac:dyDescent="0.25">
      <c r="A1935">
        <v>2023</v>
      </c>
      <c r="B1935">
        <v>7</v>
      </c>
      <c r="C1935" t="s">
        <v>859</v>
      </c>
      <c r="D1935">
        <v>24025</v>
      </c>
      <c r="E1935" t="s">
        <v>516</v>
      </c>
      <c r="F1935" t="s">
        <v>851</v>
      </c>
      <c r="G1935" t="s">
        <v>1915</v>
      </c>
      <c r="H1935">
        <v>2270005030</v>
      </c>
      <c r="I1935" t="s">
        <v>1916</v>
      </c>
      <c r="J1935" t="s">
        <v>1952</v>
      </c>
      <c r="K1935" t="s">
        <v>1953</v>
      </c>
      <c r="L1935" t="s">
        <v>1957</v>
      </c>
      <c r="M1935" s="114">
        <v>5.1155214453313402E-7</v>
      </c>
      <c r="N1935" s="114">
        <v>4.7719458393657996E-6</v>
      </c>
      <c r="O1935" s="114">
        <v>3.0823363204035601E-6</v>
      </c>
    </row>
    <row r="1936" spans="1:15" hidden="1" outlineLevel="2" x14ac:dyDescent="0.25">
      <c r="A1936">
        <v>2023</v>
      </c>
      <c r="B1936">
        <v>7</v>
      </c>
      <c r="C1936" t="s">
        <v>859</v>
      </c>
      <c r="D1936">
        <v>24025</v>
      </c>
      <c r="E1936" t="s">
        <v>516</v>
      </c>
      <c r="F1936" t="s">
        <v>851</v>
      </c>
      <c r="G1936" t="s">
        <v>1915</v>
      </c>
      <c r="H1936">
        <v>2270005035</v>
      </c>
      <c r="I1936" t="s">
        <v>1916</v>
      </c>
      <c r="J1936" t="s">
        <v>1952</v>
      </c>
      <c r="K1936" t="s">
        <v>1953</v>
      </c>
      <c r="L1936" t="s">
        <v>1958</v>
      </c>
      <c r="M1936" s="114">
        <v>5.4536765347279497E-5</v>
      </c>
      <c r="N1936" s="114">
        <v>4.14396163250785E-4</v>
      </c>
      <c r="O1936" s="114">
        <v>2.1290422591846401E-4</v>
      </c>
    </row>
    <row r="1937" spans="1:15" hidden="1" outlineLevel="2" x14ac:dyDescent="0.25">
      <c r="A1937">
        <v>2023</v>
      </c>
      <c r="B1937">
        <v>7</v>
      </c>
      <c r="C1937" t="s">
        <v>859</v>
      </c>
      <c r="D1937">
        <v>24025</v>
      </c>
      <c r="E1937" t="s">
        <v>516</v>
      </c>
      <c r="F1937" t="s">
        <v>851</v>
      </c>
      <c r="G1937" t="s">
        <v>1915</v>
      </c>
      <c r="H1937">
        <v>2270005040</v>
      </c>
      <c r="I1937" t="s">
        <v>1916</v>
      </c>
      <c r="J1937" t="s">
        <v>1952</v>
      </c>
      <c r="K1937" t="s">
        <v>1953</v>
      </c>
      <c r="L1937" t="s">
        <v>1959</v>
      </c>
      <c r="M1937" s="114">
        <v>1.0909074180109901E-7</v>
      </c>
      <c r="N1937" s="114">
        <v>1.1632301664121801E-6</v>
      </c>
      <c r="O1937" s="114">
        <v>6.7571933470844701E-7</v>
      </c>
    </row>
    <row r="1938" spans="1:15" hidden="1" outlineLevel="2" x14ac:dyDescent="0.25">
      <c r="A1938">
        <v>2023</v>
      </c>
      <c r="B1938">
        <v>7</v>
      </c>
      <c r="C1938" t="s">
        <v>859</v>
      </c>
      <c r="D1938">
        <v>24025</v>
      </c>
      <c r="E1938" t="s">
        <v>516</v>
      </c>
      <c r="F1938" t="s">
        <v>851</v>
      </c>
      <c r="G1938" t="s">
        <v>1915</v>
      </c>
      <c r="H1938">
        <v>2270005045</v>
      </c>
      <c r="I1938" t="s">
        <v>1916</v>
      </c>
      <c r="J1938" t="s">
        <v>1952</v>
      </c>
      <c r="K1938" t="s">
        <v>1953</v>
      </c>
      <c r="L1938" t="s">
        <v>1960</v>
      </c>
      <c r="M1938" s="114">
        <v>4.5289092440725701E-5</v>
      </c>
      <c r="N1938" s="114">
        <v>4.2956425750162501E-4</v>
      </c>
      <c r="O1938" s="114">
        <v>2.31792873819359E-4</v>
      </c>
    </row>
    <row r="1939" spans="1:15" hidden="1" outlineLevel="2" x14ac:dyDescent="0.25">
      <c r="A1939">
        <v>2023</v>
      </c>
      <c r="B1939">
        <v>7</v>
      </c>
      <c r="C1939" t="s">
        <v>859</v>
      </c>
      <c r="D1939">
        <v>24025</v>
      </c>
      <c r="E1939" t="s">
        <v>516</v>
      </c>
      <c r="F1939" t="s">
        <v>851</v>
      </c>
      <c r="G1939" t="s">
        <v>1915</v>
      </c>
      <c r="H1939">
        <v>2270005055</v>
      </c>
      <c r="I1939" t="s">
        <v>1916</v>
      </c>
      <c r="J1939" t="s">
        <v>1952</v>
      </c>
      <c r="K1939" t="s">
        <v>1953</v>
      </c>
      <c r="L1939" t="s">
        <v>1961</v>
      </c>
      <c r="M1939" s="114">
        <v>8.1145844916363799E-5</v>
      </c>
      <c r="N1939" s="114">
        <v>8.7802555935922999E-4</v>
      </c>
      <c r="O1939" s="114">
        <v>4.2675384611356998E-4</v>
      </c>
    </row>
    <row r="1940" spans="1:15" hidden="1" outlineLevel="2" x14ac:dyDescent="0.25">
      <c r="A1940">
        <v>2023</v>
      </c>
      <c r="B1940">
        <v>7</v>
      </c>
      <c r="C1940" t="s">
        <v>859</v>
      </c>
      <c r="D1940">
        <v>24025</v>
      </c>
      <c r="E1940" t="s">
        <v>516</v>
      </c>
      <c r="F1940" t="s">
        <v>851</v>
      </c>
      <c r="G1940" t="s">
        <v>1915</v>
      </c>
      <c r="H1940">
        <v>2270005060</v>
      </c>
      <c r="I1940" t="s">
        <v>1916</v>
      </c>
      <c r="J1940" t="s">
        <v>1952</v>
      </c>
      <c r="K1940" t="s">
        <v>1953</v>
      </c>
      <c r="L1940" t="s">
        <v>1962</v>
      </c>
      <c r="M1940" s="114">
        <v>2.57239428904654E-5</v>
      </c>
      <c r="N1940" s="114">
        <v>4.9282577674603101E-4</v>
      </c>
      <c r="O1940" s="114">
        <v>1.4305906915979E-4</v>
      </c>
    </row>
    <row r="1941" spans="1:15" hidden="1" outlineLevel="2" x14ac:dyDescent="0.25">
      <c r="A1941">
        <v>2023</v>
      </c>
      <c r="B1941">
        <v>7</v>
      </c>
      <c r="C1941" t="s">
        <v>859</v>
      </c>
      <c r="D1941">
        <v>24025</v>
      </c>
      <c r="E1941" t="s">
        <v>516</v>
      </c>
      <c r="F1941" t="s">
        <v>851</v>
      </c>
      <c r="G1941" t="s">
        <v>1915</v>
      </c>
      <c r="H1941">
        <v>2270006005</v>
      </c>
      <c r="I1941" t="s">
        <v>1916</v>
      </c>
      <c r="J1941" t="s">
        <v>1963</v>
      </c>
      <c r="K1941" t="s">
        <v>1964</v>
      </c>
      <c r="L1941" t="s">
        <v>1274</v>
      </c>
      <c r="M1941" s="114">
        <v>2.2235420124161499E-3</v>
      </c>
      <c r="N1941" s="114">
        <v>2.4384525604546101E-2</v>
      </c>
      <c r="O1941" s="114">
        <v>9.1022248379886202E-3</v>
      </c>
    </row>
    <row r="1942" spans="1:15" hidden="1" outlineLevel="2" x14ac:dyDescent="0.25">
      <c r="A1942">
        <v>2023</v>
      </c>
      <c r="B1942">
        <v>7</v>
      </c>
      <c r="C1942" t="s">
        <v>859</v>
      </c>
      <c r="D1942">
        <v>24025</v>
      </c>
      <c r="E1942" t="s">
        <v>516</v>
      </c>
      <c r="F1942" t="s">
        <v>851</v>
      </c>
      <c r="G1942" t="s">
        <v>1915</v>
      </c>
      <c r="H1942">
        <v>2270006010</v>
      </c>
      <c r="I1942" t="s">
        <v>1916</v>
      </c>
      <c r="J1942" t="s">
        <v>1963</v>
      </c>
      <c r="K1942" t="s">
        <v>1964</v>
      </c>
      <c r="L1942" t="s">
        <v>1965</v>
      </c>
      <c r="M1942" s="114">
        <v>5.3190326968888301E-4</v>
      </c>
      <c r="N1942" s="114">
        <v>5.7512036291882396E-3</v>
      </c>
      <c r="O1942" s="114">
        <v>2.22167282481678E-3</v>
      </c>
    </row>
    <row r="1943" spans="1:15" hidden="1" outlineLevel="2" x14ac:dyDescent="0.25">
      <c r="A1943">
        <v>2023</v>
      </c>
      <c r="B1943">
        <v>7</v>
      </c>
      <c r="C1943" t="s">
        <v>859</v>
      </c>
      <c r="D1943">
        <v>24025</v>
      </c>
      <c r="E1943" t="s">
        <v>516</v>
      </c>
      <c r="F1943" t="s">
        <v>851</v>
      </c>
      <c r="G1943" t="s">
        <v>1915</v>
      </c>
      <c r="H1943">
        <v>2270006015</v>
      </c>
      <c r="I1943" t="s">
        <v>1916</v>
      </c>
      <c r="J1943" t="s">
        <v>1963</v>
      </c>
      <c r="K1943" t="s">
        <v>1964</v>
      </c>
      <c r="L1943" t="s">
        <v>1966</v>
      </c>
      <c r="M1943" s="114">
        <v>4.5698425140017202E-4</v>
      </c>
      <c r="N1943" s="114">
        <v>9.3723835889250005E-3</v>
      </c>
      <c r="O1943" s="114">
        <v>2.71499739028513E-3</v>
      </c>
    </row>
    <row r="1944" spans="1:15" hidden="1" outlineLevel="2" x14ac:dyDescent="0.25">
      <c r="A1944">
        <v>2023</v>
      </c>
      <c r="B1944">
        <v>7</v>
      </c>
      <c r="C1944" t="s">
        <v>859</v>
      </c>
      <c r="D1944">
        <v>24025</v>
      </c>
      <c r="E1944" t="s">
        <v>516</v>
      </c>
      <c r="F1944" t="s">
        <v>851</v>
      </c>
      <c r="G1944" t="s">
        <v>1915</v>
      </c>
      <c r="H1944">
        <v>2270006025</v>
      </c>
      <c r="I1944" t="s">
        <v>1916</v>
      </c>
      <c r="J1944" t="s">
        <v>1963</v>
      </c>
      <c r="K1944" t="s">
        <v>1964</v>
      </c>
      <c r="L1944" t="s">
        <v>1967</v>
      </c>
      <c r="M1944" s="114">
        <v>1.3261567246445299E-3</v>
      </c>
      <c r="N1944" s="114">
        <v>7.9646647209301608E-3</v>
      </c>
      <c r="O1944" s="114">
        <v>6.1324120033532398E-3</v>
      </c>
    </row>
    <row r="1945" spans="1:15" hidden="1" outlineLevel="2" x14ac:dyDescent="0.25">
      <c r="A1945">
        <v>2023</v>
      </c>
      <c r="B1945">
        <v>7</v>
      </c>
      <c r="C1945" t="s">
        <v>859</v>
      </c>
      <c r="D1945">
        <v>24025</v>
      </c>
      <c r="E1945" t="s">
        <v>516</v>
      </c>
      <c r="F1945" t="s">
        <v>851</v>
      </c>
      <c r="G1945" t="s">
        <v>1915</v>
      </c>
      <c r="H1945">
        <v>2270006030</v>
      </c>
      <c r="I1945" t="s">
        <v>1916</v>
      </c>
      <c r="J1945" t="s">
        <v>1963</v>
      </c>
      <c r="K1945" t="s">
        <v>1964</v>
      </c>
      <c r="L1945" t="s">
        <v>1968</v>
      </c>
      <c r="M1945" s="114">
        <v>8.1880162809966405E-5</v>
      </c>
      <c r="N1945" s="114">
        <v>8.0959635670296804E-4</v>
      </c>
      <c r="O1945" s="114">
        <v>2.95090732834069E-4</v>
      </c>
    </row>
    <row r="1946" spans="1:15" hidden="1" outlineLevel="2" x14ac:dyDescent="0.25">
      <c r="A1946">
        <v>2023</v>
      </c>
      <c r="B1946">
        <v>7</v>
      </c>
      <c r="C1946" t="s">
        <v>859</v>
      </c>
      <c r="D1946">
        <v>24025</v>
      </c>
      <c r="E1946" t="s">
        <v>516</v>
      </c>
      <c r="F1946" t="s">
        <v>851</v>
      </c>
      <c r="G1946" t="s">
        <v>1915</v>
      </c>
      <c r="H1946">
        <v>2270006035</v>
      </c>
      <c r="I1946" t="s">
        <v>1916</v>
      </c>
      <c r="J1946" t="s">
        <v>1963</v>
      </c>
      <c r="K1946" t="s">
        <v>1964</v>
      </c>
      <c r="L1946" t="s">
        <v>1969</v>
      </c>
      <c r="M1946" s="114">
        <v>2.36895523180181E-5</v>
      </c>
      <c r="N1946" s="114">
        <v>4.43301680206787E-4</v>
      </c>
      <c r="O1946" s="114">
        <v>1.2802945093426401E-4</v>
      </c>
    </row>
    <row r="1947" spans="1:15" hidden="1" outlineLevel="2" x14ac:dyDescent="0.25">
      <c r="A1947">
        <v>2023</v>
      </c>
      <c r="B1947">
        <v>7</v>
      </c>
      <c r="C1947" t="s">
        <v>859</v>
      </c>
      <c r="D1947">
        <v>24025</v>
      </c>
      <c r="E1947" t="s">
        <v>516</v>
      </c>
      <c r="F1947" t="s">
        <v>851</v>
      </c>
      <c r="G1947" t="s">
        <v>1915</v>
      </c>
      <c r="H1947">
        <v>2270007015</v>
      </c>
      <c r="I1947" t="s">
        <v>1916</v>
      </c>
      <c r="J1947" t="s">
        <v>1970</v>
      </c>
      <c r="K1947" t="s">
        <v>697</v>
      </c>
      <c r="L1947" t="s">
        <v>1971</v>
      </c>
      <c r="M1947" s="114">
        <v>2.4040553824988799E-5</v>
      </c>
      <c r="N1947" s="114">
        <v>3.8037472404539601E-4</v>
      </c>
      <c r="O1947" s="114">
        <v>1.2609800978680101E-4</v>
      </c>
    </row>
    <row r="1948" spans="1:15" hidden="1" outlineLevel="2" x14ac:dyDescent="0.25">
      <c r="A1948">
        <v>2023</v>
      </c>
      <c r="B1948">
        <v>7</v>
      </c>
      <c r="C1948" t="s">
        <v>859</v>
      </c>
      <c r="D1948">
        <v>24025</v>
      </c>
      <c r="E1948" t="s">
        <v>516</v>
      </c>
      <c r="F1948" t="s">
        <v>851</v>
      </c>
      <c r="G1948" t="s">
        <v>1915</v>
      </c>
      <c r="H1948">
        <v>2270010010</v>
      </c>
      <c r="I1948" t="s">
        <v>1916</v>
      </c>
      <c r="J1948" t="s">
        <v>1941</v>
      </c>
      <c r="K1948" t="s">
        <v>696</v>
      </c>
      <c r="L1948" t="s">
        <v>2009</v>
      </c>
      <c r="M1948" s="114">
        <v>2.7889924098189998E-5</v>
      </c>
      <c r="N1948" s="114">
        <v>5.1320118654985003E-4</v>
      </c>
      <c r="O1948" s="114">
        <v>1.3700895215151799E-4</v>
      </c>
    </row>
    <row r="1949" spans="1:15" hidden="1" outlineLevel="2" x14ac:dyDescent="0.25">
      <c r="A1949">
        <v>2023</v>
      </c>
      <c r="B1949">
        <v>7</v>
      </c>
      <c r="C1949" t="s">
        <v>859</v>
      </c>
      <c r="D1949">
        <v>24025</v>
      </c>
      <c r="E1949" t="s">
        <v>516</v>
      </c>
      <c r="F1949" t="s">
        <v>851</v>
      </c>
      <c r="G1949" t="s">
        <v>1915</v>
      </c>
      <c r="H1949">
        <v>2282020005</v>
      </c>
      <c r="I1949" t="s">
        <v>698</v>
      </c>
      <c r="J1949" t="s">
        <v>1972</v>
      </c>
      <c r="K1949" t="s">
        <v>1972</v>
      </c>
      <c r="L1949" t="s">
        <v>1973</v>
      </c>
      <c r="M1949" s="114">
        <v>7.2132363643504496E-3</v>
      </c>
      <c r="N1949" s="114">
        <v>0.11535906046629001</v>
      </c>
      <c r="O1949" s="114">
        <v>2.6141299400478601E-2</v>
      </c>
    </row>
    <row r="1950" spans="1:15" hidden="1" outlineLevel="2" x14ac:dyDescent="0.25">
      <c r="A1950">
        <v>2023</v>
      </c>
      <c r="B1950">
        <v>7</v>
      </c>
      <c r="C1950" t="s">
        <v>859</v>
      </c>
      <c r="D1950">
        <v>24025</v>
      </c>
      <c r="E1950" t="s">
        <v>516</v>
      </c>
      <c r="F1950" t="s">
        <v>851</v>
      </c>
      <c r="G1950" t="s">
        <v>1915</v>
      </c>
      <c r="H1950">
        <v>2282020010</v>
      </c>
      <c r="I1950" t="s">
        <v>698</v>
      </c>
      <c r="J1950" t="s">
        <v>1972</v>
      </c>
      <c r="K1950" t="s">
        <v>1972</v>
      </c>
      <c r="L1950" t="s">
        <v>1974</v>
      </c>
      <c r="M1950" s="114">
        <v>5.05475616350282E-5</v>
      </c>
      <c r="N1950" s="114">
        <v>2.73425663181115E-4</v>
      </c>
      <c r="O1950" s="114">
        <v>1.63707933097612E-4</v>
      </c>
    </row>
    <row r="1951" spans="1:15" hidden="1" outlineLevel="2" x14ac:dyDescent="0.25">
      <c r="A1951">
        <v>2023</v>
      </c>
      <c r="B1951">
        <v>7</v>
      </c>
      <c r="C1951" t="s">
        <v>859</v>
      </c>
      <c r="D1951">
        <v>24025</v>
      </c>
      <c r="E1951" t="s">
        <v>516</v>
      </c>
      <c r="F1951" t="s">
        <v>851</v>
      </c>
      <c r="G1951" t="s">
        <v>1915</v>
      </c>
      <c r="H1951">
        <v>2285002015</v>
      </c>
      <c r="I1951" t="s">
        <v>1975</v>
      </c>
      <c r="J1951" t="s">
        <v>1976</v>
      </c>
      <c r="K1951" t="s">
        <v>1976</v>
      </c>
      <c r="L1951" t="s">
        <v>1976</v>
      </c>
      <c r="M1951" s="114">
        <v>2.75466446623795E-4</v>
      </c>
      <c r="N1951" s="114">
        <v>1.84368800546508E-3</v>
      </c>
      <c r="O1951" s="114">
        <v>1.1212245881324599E-3</v>
      </c>
    </row>
    <row r="1952" spans="1:15" hidden="1" outlineLevel="2" x14ac:dyDescent="0.25">
      <c r="A1952">
        <v>2023</v>
      </c>
      <c r="B1952">
        <v>7</v>
      </c>
      <c r="C1952" t="s">
        <v>859</v>
      </c>
      <c r="D1952">
        <v>24025</v>
      </c>
      <c r="E1952" t="s">
        <v>516</v>
      </c>
      <c r="F1952" t="s">
        <v>851</v>
      </c>
      <c r="G1952" t="s">
        <v>1977</v>
      </c>
      <c r="H1952">
        <v>2260001010</v>
      </c>
      <c r="I1952" t="s">
        <v>1978</v>
      </c>
      <c r="J1952" t="s">
        <v>1917</v>
      </c>
      <c r="K1952" t="s">
        <v>695</v>
      </c>
      <c r="L1952" t="s">
        <v>1979</v>
      </c>
      <c r="M1952" s="114">
        <v>0.19340044597629499</v>
      </c>
      <c r="N1952" s="114">
        <v>2.5612305616959899E-3</v>
      </c>
      <c r="O1952" s="114">
        <v>0.218442723155022</v>
      </c>
    </row>
    <row r="1953" spans="1:15" hidden="1" outlineLevel="2" x14ac:dyDescent="0.25">
      <c r="A1953">
        <v>2023</v>
      </c>
      <c r="B1953">
        <v>7</v>
      </c>
      <c r="C1953" t="s">
        <v>859</v>
      </c>
      <c r="D1953">
        <v>24025</v>
      </c>
      <c r="E1953" t="s">
        <v>516</v>
      </c>
      <c r="F1953" t="s">
        <v>851</v>
      </c>
      <c r="G1953" t="s">
        <v>1977</v>
      </c>
      <c r="H1953">
        <v>2260001030</v>
      </c>
      <c r="I1953" t="s">
        <v>1978</v>
      </c>
      <c r="J1953" t="s">
        <v>1917</v>
      </c>
      <c r="K1953" t="s">
        <v>695</v>
      </c>
      <c r="L1953" t="s">
        <v>1980</v>
      </c>
      <c r="M1953" s="114">
        <v>2.0687524043751199E-2</v>
      </c>
      <c r="N1953" s="114">
        <v>1.3297220575623199E-3</v>
      </c>
      <c r="O1953" s="114">
        <v>0.115800742059946</v>
      </c>
    </row>
    <row r="1954" spans="1:15" hidden="1" outlineLevel="2" x14ac:dyDescent="0.25">
      <c r="A1954">
        <v>2023</v>
      </c>
      <c r="B1954">
        <v>7</v>
      </c>
      <c r="C1954" t="s">
        <v>859</v>
      </c>
      <c r="D1954">
        <v>24025</v>
      </c>
      <c r="E1954" t="s">
        <v>516</v>
      </c>
      <c r="F1954" t="s">
        <v>851</v>
      </c>
      <c r="G1954" t="s">
        <v>1977</v>
      </c>
      <c r="H1954">
        <v>2260001060</v>
      </c>
      <c r="I1954" t="s">
        <v>1978</v>
      </c>
      <c r="J1954" t="s">
        <v>1917</v>
      </c>
      <c r="K1954" t="s">
        <v>695</v>
      </c>
      <c r="L1954" t="s">
        <v>1918</v>
      </c>
      <c r="M1954" s="114">
        <v>6.5385453635826698E-3</v>
      </c>
      <c r="N1954" s="114">
        <v>1.7859413055703001E-3</v>
      </c>
      <c r="O1954" s="114">
        <v>0.22184004634618801</v>
      </c>
    </row>
    <row r="1955" spans="1:15" hidden="1" outlineLevel="2" x14ac:dyDescent="0.25">
      <c r="A1955">
        <v>2023</v>
      </c>
      <c r="B1955">
        <v>7</v>
      </c>
      <c r="C1955" t="s">
        <v>859</v>
      </c>
      <c r="D1955">
        <v>24025</v>
      </c>
      <c r="E1955" t="s">
        <v>516</v>
      </c>
      <c r="F1955" t="s">
        <v>851</v>
      </c>
      <c r="G1955" t="s">
        <v>1977</v>
      </c>
      <c r="H1955">
        <v>2260002006</v>
      </c>
      <c r="I1955" t="s">
        <v>1978</v>
      </c>
      <c r="J1955" t="s">
        <v>1919</v>
      </c>
      <c r="K1955" t="s">
        <v>1920</v>
      </c>
      <c r="L1955" t="s">
        <v>1922</v>
      </c>
      <c r="M1955" s="114">
        <v>8.9693807944115599E-3</v>
      </c>
      <c r="N1955" s="114">
        <v>2.24249983148184E-4</v>
      </c>
      <c r="O1955" s="114">
        <v>3.7282555829733603E-2</v>
      </c>
    </row>
    <row r="1956" spans="1:15" hidden="1" outlineLevel="2" x14ac:dyDescent="0.25">
      <c r="A1956">
        <v>2023</v>
      </c>
      <c r="B1956">
        <v>7</v>
      </c>
      <c r="C1956" t="s">
        <v>859</v>
      </c>
      <c r="D1956">
        <v>24025</v>
      </c>
      <c r="E1956" t="s">
        <v>516</v>
      </c>
      <c r="F1956" t="s">
        <v>851</v>
      </c>
      <c r="G1956" t="s">
        <v>1977</v>
      </c>
      <c r="H1956">
        <v>2260002009</v>
      </c>
      <c r="I1956" t="s">
        <v>1978</v>
      </c>
      <c r="J1956" t="s">
        <v>1919</v>
      </c>
      <c r="K1956" t="s">
        <v>1920</v>
      </c>
      <c r="L1956" t="s">
        <v>1923</v>
      </c>
      <c r="M1956" s="114">
        <v>3.13531459383398E-4</v>
      </c>
      <c r="N1956" s="114">
        <v>1.4978706076362899E-5</v>
      </c>
      <c r="O1956" s="114">
        <v>1.3989924918860199E-3</v>
      </c>
    </row>
    <row r="1957" spans="1:15" hidden="1" outlineLevel="2" x14ac:dyDescent="0.25">
      <c r="A1957">
        <v>2023</v>
      </c>
      <c r="B1957">
        <v>7</v>
      </c>
      <c r="C1957" t="s">
        <v>859</v>
      </c>
      <c r="D1957">
        <v>24025</v>
      </c>
      <c r="E1957" t="s">
        <v>516</v>
      </c>
      <c r="F1957" t="s">
        <v>851</v>
      </c>
      <c r="G1957" t="s">
        <v>1977</v>
      </c>
      <c r="H1957">
        <v>2260002021</v>
      </c>
      <c r="I1957" t="s">
        <v>1978</v>
      </c>
      <c r="J1957" t="s">
        <v>1919</v>
      </c>
      <c r="K1957" t="s">
        <v>1920</v>
      </c>
      <c r="L1957" t="s">
        <v>1926</v>
      </c>
      <c r="M1957" s="114">
        <v>3.73877854801918E-4</v>
      </c>
      <c r="N1957" s="114">
        <v>1.7937238908416499E-5</v>
      </c>
      <c r="O1957" s="114">
        <v>1.68805583962239E-3</v>
      </c>
    </row>
    <row r="1958" spans="1:15" hidden="1" outlineLevel="2" x14ac:dyDescent="0.25">
      <c r="A1958">
        <v>2023</v>
      </c>
      <c r="B1958">
        <v>7</v>
      </c>
      <c r="C1958" t="s">
        <v>859</v>
      </c>
      <c r="D1958">
        <v>24025</v>
      </c>
      <c r="E1958" t="s">
        <v>516</v>
      </c>
      <c r="F1958" t="s">
        <v>851</v>
      </c>
      <c r="G1958" t="s">
        <v>1977</v>
      </c>
      <c r="H1958">
        <v>2260002027</v>
      </c>
      <c r="I1958" t="s">
        <v>1978</v>
      </c>
      <c r="J1958" t="s">
        <v>1919</v>
      </c>
      <c r="K1958" t="s">
        <v>1920</v>
      </c>
      <c r="L1958" t="s">
        <v>1928</v>
      </c>
      <c r="M1958" s="114">
        <v>3.08051886289268E-6</v>
      </c>
      <c r="N1958" s="114">
        <v>1.2549628713998099E-7</v>
      </c>
      <c r="O1958" s="114">
        <v>1.22528354040696E-5</v>
      </c>
    </row>
    <row r="1959" spans="1:15" hidden="1" outlineLevel="2" x14ac:dyDescent="0.25">
      <c r="A1959">
        <v>2023</v>
      </c>
      <c r="B1959">
        <v>7</v>
      </c>
      <c r="C1959" t="s">
        <v>859</v>
      </c>
      <c r="D1959">
        <v>24025</v>
      </c>
      <c r="E1959" t="s">
        <v>516</v>
      </c>
      <c r="F1959" t="s">
        <v>851</v>
      </c>
      <c r="G1959" t="s">
        <v>1977</v>
      </c>
      <c r="H1959">
        <v>2260002039</v>
      </c>
      <c r="I1959" t="s">
        <v>1978</v>
      </c>
      <c r="J1959" t="s">
        <v>1919</v>
      </c>
      <c r="K1959" t="s">
        <v>1920</v>
      </c>
      <c r="L1959" t="s">
        <v>1932</v>
      </c>
      <c r="M1959" s="114">
        <v>2.28705149826425E-2</v>
      </c>
      <c r="N1959" s="114">
        <v>5.8942905889125497E-4</v>
      </c>
      <c r="O1959" s="114">
        <v>9.72036588937044E-2</v>
      </c>
    </row>
    <row r="1960" spans="1:15" hidden="1" outlineLevel="2" x14ac:dyDescent="0.25">
      <c r="A1960">
        <v>2023</v>
      </c>
      <c r="B1960">
        <v>7</v>
      </c>
      <c r="C1960" t="s">
        <v>859</v>
      </c>
      <c r="D1960">
        <v>24025</v>
      </c>
      <c r="E1960" t="s">
        <v>516</v>
      </c>
      <c r="F1960" t="s">
        <v>851</v>
      </c>
      <c r="G1960" t="s">
        <v>1977</v>
      </c>
      <c r="H1960">
        <v>2260002054</v>
      </c>
      <c r="I1960" t="s">
        <v>1978</v>
      </c>
      <c r="J1960" t="s">
        <v>1919</v>
      </c>
      <c r="K1960" t="s">
        <v>1920</v>
      </c>
      <c r="L1960" t="s">
        <v>1935</v>
      </c>
      <c r="M1960" s="114">
        <v>7.6086952634390998E-5</v>
      </c>
      <c r="N1960" s="114">
        <v>3.53685197751474E-6</v>
      </c>
      <c r="O1960" s="114">
        <v>3.45321030181367E-4</v>
      </c>
    </row>
    <row r="1961" spans="1:15" hidden="1" outlineLevel="2" x14ac:dyDescent="0.25">
      <c r="A1961">
        <v>2023</v>
      </c>
      <c r="B1961">
        <v>7</v>
      </c>
      <c r="C1961" t="s">
        <v>859</v>
      </c>
      <c r="D1961">
        <v>24025</v>
      </c>
      <c r="E1961" t="s">
        <v>516</v>
      </c>
      <c r="F1961" t="s">
        <v>851</v>
      </c>
      <c r="G1961" t="s">
        <v>1977</v>
      </c>
      <c r="H1961">
        <v>2260003030</v>
      </c>
      <c r="I1961" t="s">
        <v>1978</v>
      </c>
      <c r="J1961" t="s">
        <v>1941</v>
      </c>
      <c r="K1961" t="s">
        <v>696</v>
      </c>
      <c r="L1961" t="s">
        <v>1273</v>
      </c>
      <c r="M1961" s="114">
        <v>2.00449226843702E-4</v>
      </c>
      <c r="N1961" s="114">
        <v>8.5526850170936103E-6</v>
      </c>
      <c r="O1961" s="114">
        <v>8.3504318899940699E-4</v>
      </c>
    </row>
    <row r="1962" spans="1:15" hidden="1" outlineLevel="2" x14ac:dyDescent="0.25">
      <c r="A1962">
        <v>2023</v>
      </c>
      <c r="B1962">
        <v>7</v>
      </c>
      <c r="C1962" t="s">
        <v>859</v>
      </c>
      <c r="D1962">
        <v>24025</v>
      </c>
      <c r="E1962" t="s">
        <v>516</v>
      </c>
      <c r="F1962" t="s">
        <v>851</v>
      </c>
      <c r="G1962" t="s">
        <v>1977</v>
      </c>
      <c r="H1962">
        <v>2260003040</v>
      </c>
      <c r="I1962" t="s">
        <v>1978</v>
      </c>
      <c r="J1962" t="s">
        <v>1941</v>
      </c>
      <c r="K1962" t="s">
        <v>696</v>
      </c>
      <c r="L1962" t="s">
        <v>1276</v>
      </c>
      <c r="M1962" s="114">
        <v>1.47905082276134E-5</v>
      </c>
      <c r="N1962" s="114">
        <v>6.5446269559288297E-7</v>
      </c>
      <c r="O1962" s="114">
        <v>6.3898583903210197E-5</v>
      </c>
    </row>
    <row r="1963" spans="1:15" hidden="1" outlineLevel="2" x14ac:dyDescent="0.25">
      <c r="A1963">
        <v>2023</v>
      </c>
      <c r="B1963">
        <v>7</v>
      </c>
      <c r="C1963" t="s">
        <v>859</v>
      </c>
      <c r="D1963">
        <v>24025</v>
      </c>
      <c r="E1963" t="s">
        <v>516</v>
      </c>
      <c r="F1963" t="s">
        <v>851</v>
      </c>
      <c r="G1963" t="s">
        <v>1977</v>
      </c>
      <c r="H1963">
        <v>2260004015</v>
      </c>
      <c r="I1963" t="s">
        <v>1978</v>
      </c>
      <c r="J1963" t="s">
        <v>1943</v>
      </c>
      <c r="K1963" t="s">
        <v>1944</v>
      </c>
      <c r="L1963" t="s">
        <v>1981</v>
      </c>
      <c r="M1963" s="114">
        <v>1.77044296833628E-3</v>
      </c>
      <c r="N1963" s="114">
        <v>7.8069850133033496E-5</v>
      </c>
      <c r="O1963" s="114">
        <v>6.7443575244396899E-3</v>
      </c>
    </row>
    <row r="1964" spans="1:15" hidden="1" outlineLevel="2" x14ac:dyDescent="0.25">
      <c r="A1964">
        <v>2023</v>
      </c>
      <c r="B1964">
        <v>7</v>
      </c>
      <c r="C1964" t="s">
        <v>859</v>
      </c>
      <c r="D1964">
        <v>24025</v>
      </c>
      <c r="E1964" t="s">
        <v>516</v>
      </c>
      <c r="F1964" t="s">
        <v>851</v>
      </c>
      <c r="G1964" t="s">
        <v>1977</v>
      </c>
      <c r="H1964">
        <v>2260004016</v>
      </c>
      <c r="I1964" t="s">
        <v>1978</v>
      </c>
      <c r="J1964" t="s">
        <v>1943</v>
      </c>
      <c r="K1964" t="s">
        <v>1944</v>
      </c>
      <c r="L1964" t="s">
        <v>1982</v>
      </c>
      <c r="M1964" s="114">
        <v>9.5139591489612502E-3</v>
      </c>
      <c r="N1964" s="114">
        <v>4.5154953841119999E-4</v>
      </c>
      <c r="O1964" s="114">
        <v>3.9444846101105199E-2</v>
      </c>
    </row>
    <row r="1965" spans="1:15" hidden="1" outlineLevel="2" x14ac:dyDescent="0.25">
      <c r="A1965">
        <v>2023</v>
      </c>
      <c r="B1965">
        <v>7</v>
      </c>
      <c r="C1965" t="s">
        <v>859</v>
      </c>
      <c r="D1965">
        <v>24025</v>
      </c>
      <c r="E1965" t="s">
        <v>516</v>
      </c>
      <c r="F1965" t="s">
        <v>851</v>
      </c>
      <c r="G1965" t="s">
        <v>1977</v>
      </c>
      <c r="H1965">
        <v>2260004020</v>
      </c>
      <c r="I1965" t="s">
        <v>1978</v>
      </c>
      <c r="J1965" t="s">
        <v>1943</v>
      </c>
      <c r="K1965" t="s">
        <v>1944</v>
      </c>
      <c r="L1965" t="s">
        <v>1983</v>
      </c>
      <c r="M1965" s="114">
        <v>2.1882918739720501E-2</v>
      </c>
      <c r="N1965" s="114">
        <v>6.5235560759902E-4</v>
      </c>
      <c r="O1965" s="114">
        <v>5.8407263830304097E-2</v>
      </c>
    </row>
    <row r="1966" spans="1:15" hidden="1" outlineLevel="2" x14ac:dyDescent="0.25">
      <c r="A1966">
        <v>2023</v>
      </c>
      <c r="B1966">
        <v>7</v>
      </c>
      <c r="C1966" t="s">
        <v>859</v>
      </c>
      <c r="D1966">
        <v>24025</v>
      </c>
      <c r="E1966" t="s">
        <v>516</v>
      </c>
      <c r="F1966" t="s">
        <v>851</v>
      </c>
      <c r="G1966" t="s">
        <v>1977</v>
      </c>
      <c r="H1966">
        <v>2260004021</v>
      </c>
      <c r="I1966" t="s">
        <v>1978</v>
      </c>
      <c r="J1966" t="s">
        <v>1943</v>
      </c>
      <c r="K1966" t="s">
        <v>1944</v>
      </c>
      <c r="L1966" t="s">
        <v>1984</v>
      </c>
      <c r="M1966" s="114">
        <v>0.121442884166754</v>
      </c>
      <c r="N1966" s="114">
        <v>2.7120998711325198E-3</v>
      </c>
      <c r="O1966" s="114">
        <v>0.43215312063694</v>
      </c>
    </row>
    <row r="1967" spans="1:15" hidden="1" outlineLevel="2" x14ac:dyDescent="0.25">
      <c r="A1967">
        <v>2023</v>
      </c>
      <c r="B1967">
        <v>7</v>
      </c>
      <c r="C1967" t="s">
        <v>859</v>
      </c>
      <c r="D1967">
        <v>24025</v>
      </c>
      <c r="E1967" t="s">
        <v>516</v>
      </c>
      <c r="F1967" t="s">
        <v>851</v>
      </c>
      <c r="G1967" t="s">
        <v>1977</v>
      </c>
      <c r="H1967">
        <v>2260004025</v>
      </c>
      <c r="I1967" t="s">
        <v>1978</v>
      </c>
      <c r="J1967" t="s">
        <v>1943</v>
      </c>
      <c r="K1967" t="s">
        <v>1944</v>
      </c>
      <c r="L1967" t="s">
        <v>1985</v>
      </c>
      <c r="M1967" s="114">
        <v>3.5614929911389502E-2</v>
      </c>
      <c r="N1967" s="114">
        <v>1.46109389606863E-3</v>
      </c>
      <c r="O1967" s="114">
        <v>0.119631685316563</v>
      </c>
    </row>
    <row r="1968" spans="1:15" hidden="1" outlineLevel="2" x14ac:dyDescent="0.25">
      <c r="A1968">
        <v>2023</v>
      </c>
      <c r="B1968">
        <v>7</v>
      </c>
      <c r="C1968" t="s">
        <v>859</v>
      </c>
      <c r="D1968">
        <v>24025</v>
      </c>
      <c r="E1968" t="s">
        <v>516</v>
      </c>
      <c r="F1968" t="s">
        <v>851</v>
      </c>
      <c r="G1968" t="s">
        <v>1977</v>
      </c>
      <c r="H1968">
        <v>2260004026</v>
      </c>
      <c r="I1968" t="s">
        <v>1978</v>
      </c>
      <c r="J1968" t="s">
        <v>1943</v>
      </c>
      <c r="K1968" t="s">
        <v>1944</v>
      </c>
      <c r="L1968" t="s">
        <v>1986</v>
      </c>
      <c r="M1968" s="114">
        <v>9.6923309934481894E-2</v>
      </c>
      <c r="N1968" s="114">
        <v>3.8035640609450599E-3</v>
      </c>
      <c r="O1968" s="114">
        <v>0.37748092412948597</v>
      </c>
    </row>
    <row r="1969" spans="1:15" hidden="1" outlineLevel="2" x14ac:dyDescent="0.25">
      <c r="A1969">
        <v>2023</v>
      </c>
      <c r="B1969">
        <v>7</v>
      </c>
      <c r="C1969" t="s">
        <v>859</v>
      </c>
      <c r="D1969">
        <v>24025</v>
      </c>
      <c r="E1969" t="s">
        <v>516</v>
      </c>
      <c r="F1969" t="s">
        <v>851</v>
      </c>
      <c r="G1969" t="s">
        <v>1977</v>
      </c>
      <c r="H1969">
        <v>2260004030</v>
      </c>
      <c r="I1969" t="s">
        <v>1978</v>
      </c>
      <c r="J1969" t="s">
        <v>1943</v>
      </c>
      <c r="K1969" t="s">
        <v>1944</v>
      </c>
      <c r="L1969" t="s">
        <v>1987</v>
      </c>
      <c r="M1969" s="114">
        <v>2.15354508436576E-2</v>
      </c>
      <c r="N1969" s="114">
        <v>9.3399363686330595E-4</v>
      </c>
      <c r="O1969" s="114">
        <v>8.1668235361576094E-2</v>
      </c>
    </row>
    <row r="1970" spans="1:15" hidden="1" outlineLevel="2" x14ac:dyDescent="0.25">
      <c r="A1970">
        <v>2023</v>
      </c>
      <c r="B1970">
        <v>7</v>
      </c>
      <c r="C1970" t="s">
        <v>859</v>
      </c>
      <c r="D1970">
        <v>24025</v>
      </c>
      <c r="E1970" t="s">
        <v>516</v>
      </c>
      <c r="F1970" t="s">
        <v>851</v>
      </c>
      <c r="G1970" t="s">
        <v>1977</v>
      </c>
      <c r="H1970">
        <v>2260004031</v>
      </c>
      <c r="I1970" t="s">
        <v>1978</v>
      </c>
      <c r="J1970" t="s">
        <v>1943</v>
      </c>
      <c r="K1970" t="s">
        <v>1944</v>
      </c>
      <c r="L1970" t="s">
        <v>1945</v>
      </c>
      <c r="M1970" s="114">
        <v>9.6871713154314407E-2</v>
      </c>
      <c r="N1970" s="114">
        <v>3.5262056044302898E-3</v>
      </c>
      <c r="O1970" s="114">
        <v>0.42062731832265898</v>
      </c>
    </row>
    <row r="1971" spans="1:15" hidden="1" outlineLevel="2" x14ac:dyDescent="0.25">
      <c r="A1971">
        <v>2023</v>
      </c>
      <c r="B1971">
        <v>7</v>
      </c>
      <c r="C1971" t="s">
        <v>859</v>
      </c>
      <c r="D1971">
        <v>24025</v>
      </c>
      <c r="E1971" t="s">
        <v>516</v>
      </c>
      <c r="F1971" t="s">
        <v>851</v>
      </c>
      <c r="G1971" t="s">
        <v>1977</v>
      </c>
      <c r="H1971">
        <v>2260004035</v>
      </c>
      <c r="I1971" t="s">
        <v>1978</v>
      </c>
      <c r="J1971" t="s">
        <v>1943</v>
      </c>
      <c r="K1971" t="s">
        <v>1944</v>
      </c>
      <c r="L1971" t="s">
        <v>1988</v>
      </c>
      <c r="M1971" s="114">
        <v>1.1732077291526401E-3</v>
      </c>
      <c r="N1971" s="114">
        <v>0</v>
      </c>
      <c r="O1971" s="114">
        <v>0</v>
      </c>
    </row>
    <row r="1972" spans="1:15" hidden="1" outlineLevel="2" x14ac:dyDescent="0.25">
      <c r="A1972">
        <v>2023</v>
      </c>
      <c r="B1972">
        <v>7</v>
      </c>
      <c r="C1972" t="s">
        <v>859</v>
      </c>
      <c r="D1972">
        <v>24025</v>
      </c>
      <c r="E1972" t="s">
        <v>516</v>
      </c>
      <c r="F1972" t="s">
        <v>851</v>
      </c>
      <c r="G1972" t="s">
        <v>1977</v>
      </c>
      <c r="H1972">
        <v>2260004036</v>
      </c>
      <c r="I1972" t="s">
        <v>1978</v>
      </c>
      <c r="J1972" t="s">
        <v>1943</v>
      </c>
      <c r="K1972" t="s">
        <v>1944</v>
      </c>
      <c r="L1972" t="s">
        <v>1946</v>
      </c>
      <c r="M1972" s="114">
        <v>2.06205156246142E-4</v>
      </c>
      <c r="N1972" s="114">
        <v>0</v>
      </c>
      <c r="O1972" s="114">
        <v>0</v>
      </c>
    </row>
    <row r="1973" spans="1:15" hidden="1" outlineLevel="2" x14ac:dyDescent="0.25">
      <c r="A1973">
        <v>2023</v>
      </c>
      <c r="B1973">
        <v>7</v>
      </c>
      <c r="C1973" t="s">
        <v>859</v>
      </c>
      <c r="D1973">
        <v>24025</v>
      </c>
      <c r="E1973" t="s">
        <v>516</v>
      </c>
      <c r="F1973" t="s">
        <v>851</v>
      </c>
      <c r="G1973" t="s">
        <v>1977</v>
      </c>
      <c r="H1973">
        <v>2260004071</v>
      </c>
      <c r="I1973" t="s">
        <v>1978</v>
      </c>
      <c r="J1973" t="s">
        <v>1943</v>
      </c>
      <c r="K1973" t="s">
        <v>1944</v>
      </c>
      <c r="L1973" t="s">
        <v>1950</v>
      </c>
      <c r="M1973" s="114">
        <v>3.6076371380089297E-5</v>
      </c>
      <c r="N1973" s="114">
        <v>1.8984266603183599E-6</v>
      </c>
      <c r="O1973" s="114">
        <v>1.7407278937753301E-4</v>
      </c>
    </row>
    <row r="1974" spans="1:15" hidden="1" outlineLevel="2" x14ac:dyDescent="0.25">
      <c r="A1974">
        <v>2023</v>
      </c>
      <c r="B1974">
        <v>7</v>
      </c>
      <c r="C1974" t="s">
        <v>859</v>
      </c>
      <c r="D1974">
        <v>24025</v>
      </c>
      <c r="E1974" t="s">
        <v>516</v>
      </c>
      <c r="F1974" t="s">
        <v>851</v>
      </c>
      <c r="G1974" t="s">
        <v>1977</v>
      </c>
      <c r="H1974">
        <v>2260005035</v>
      </c>
      <c r="I1974" t="s">
        <v>1978</v>
      </c>
      <c r="J1974" t="s">
        <v>1952</v>
      </c>
      <c r="K1974" t="s">
        <v>1953</v>
      </c>
      <c r="L1974" t="s">
        <v>1958</v>
      </c>
      <c r="M1974" s="114">
        <v>5.8684740817049899E-5</v>
      </c>
      <c r="N1974" s="114">
        <v>3.0580931138501902E-6</v>
      </c>
      <c r="O1974" s="114">
        <v>2.4328747531399101E-4</v>
      </c>
    </row>
    <row r="1975" spans="1:15" hidden="1" outlineLevel="2" x14ac:dyDescent="0.25">
      <c r="A1975">
        <v>2023</v>
      </c>
      <c r="B1975">
        <v>7</v>
      </c>
      <c r="C1975" t="s">
        <v>859</v>
      </c>
      <c r="D1975">
        <v>24025</v>
      </c>
      <c r="E1975" t="s">
        <v>516</v>
      </c>
      <c r="F1975" t="s">
        <v>851</v>
      </c>
      <c r="G1975" t="s">
        <v>1977</v>
      </c>
      <c r="H1975">
        <v>2260006005</v>
      </c>
      <c r="I1975" t="s">
        <v>1978</v>
      </c>
      <c r="J1975" t="s">
        <v>1963</v>
      </c>
      <c r="K1975" t="s">
        <v>1964</v>
      </c>
      <c r="L1975" t="s">
        <v>1274</v>
      </c>
      <c r="M1975" s="114">
        <v>1.6969920740166301E-3</v>
      </c>
      <c r="N1975" s="114">
        <v>6.4814938014023897E-5</v>
      </c>
      <c r="O1975" s="114">
        <v>5.9593712212517901E-3</v>
      </c>
    </row>
    <row r="1976" spans="1:15" hidden="1" outlineLevel="2" x14ac:dyDescent="0.25">
      <c r="A1976">
        <v>2023</v>
      </c>
      <c r="B1976">
        <v>7</v>
      </c>
      <c r="C1976" t="s">
        <v>859</v>
      </c>
      <c r="D1976">
        <v>24025</v>
      </c>
      <c r="E1976" t="s">
        <v>516</v>
      </c>
      <c r="F1976" t="s">
        <v>851</v>
      </c>
      <c r="G1976" t="s">
        <v>1977</v>
      </c>
      <c r="H1976">
        <v>2260006010</v>
      </c>
      <c r="I1976" t="s">
        <v>1978</v>
      </c>
      <c r="J1976" t="s">
        <v>1963</v>
      </c>
      <c r="K1976" t="s">
        <v>1964</v>
      </c>
      <c r="L1976" t="s">
        <v>1965</v>
      </c>
      <c r="M1976" s="114">
        <v>1.1894009478112399E-2</v>
      </c>
      <c r="N1976" s="114">
        <v>4.4156873627798599E-4</v>
      </c>
      <c r="O1976" s="114">
        <v>3.8560134824365398E-2</v>
      </c>
    </row>
    <row r="1977" spans="1:15" hidden="1" outlineLevel="2" x14ac:dyDescent="0.25">
      <c r="A1977">
        <v>2023</v>
      </c>
      <c r="B1977">
        <v>7</v>
      </c>
      <c r="C1977" t="s">
        <v>859</v>
      </c>
      <c r="D1977">
        <v>24025</v>
      </c>
      <c r="E1977" t="s">
        <v>516</v>
      </c>
      <c r="F1977" t="s">
        <v>851</v>
      </c>
      <c r="G1977" t="s">
        <v>1977</v>
      </c>
      <c r="H1977">
        <v>2260006015</v>
      </c>
      <c r="I1977" t="s">
        <v>1978</v>
      </c>
      <c r="J1977" t="s">
        <v>1963</v>
      </c>
      <c r="K1977" t="s">
        <v>1964</v>
      </c>
      <c r="L1977" t="s">
        <v>1966</v>
      </c>
      <c r="M1977" s="114">
        <v>4.0206371239026603E-6</v>
      </c>
      <c r="N1977" s="114">
        <v>1.51757019395404E-7</v>
      </c>
      <c r="O1977" s="114">
        <v>1.48168476243882E-5</v>
      </c>
    </row>
    <row r="1978" spans="1:15" hidden="1" outlineLevel="2" x14ac:dyDescent="0.25">
      <c r="A1978">
        <v>2023</v>
      </c>
      <c r="B1978">
        <v>7</v>
      </c>
      <c r="C1978" t="s">
        <v>859</v>
      </c>
      <c r="D1978">
        <v>24025</v>
      </c>
      <c r="E1978" t="s">
        <v>516</v>
      </c>
      <c r="F1978" t="s">
        <v>851</v>
      </c>
      <c r="G1978" t="s">
        <v>1977</v>
      </c>
      <c r="H1978">
        <v>2260006035</v>
      </c>
      <c r="I1978" t="s">
        <v>1978</v>
      </c>
      <c r="J1978" t="s">
        <v>1963</v>
      </c>
      <c r="K1978" t="s">
        <v>1964</v>
      </c>
      <c r="L1978" t="s">
        <v>1969</v>
      </c>
      <c r="M1978" s="114">
        <v>7.3391572029679595E-5</v>
      </c>
      <c r="N1978" s="114">
        <v>2.6471219598533901E-6</v>
      </c>
      <c r="O1978" s="114">
        <v>2.58452553680399E-4</v>
      </c>
    </row>
    <row r="1979" spans="1:15" hidden="1" outlineLevel="2" x14ac:dyDescent="0.25">
      <c r="A1979">
        <v>2023</v>
      </c>
      <c r="B1979">
        <v>7</v>
      </c>
      <c r="C1979" t="s">
        <v>859</v>
      </c>
      <c r="D1979">
        <v>24025</v>
      </c>
      <c r="E1979" t="s">
        <v>516</v>
      </c>
      <c r="F1979" t="s">
        <v>851</v>
      </c>
      <c r="G1979" t="s">
        <v>1977</v>
      </c>
      <c r="H1979">
        <v>2260007005</v>
      </c>
      <c r="I1979" t="s">
        <v>1978</v>
      </c>
      <c r="J1979" t="s">
        <v>1970</v>
      </c>
      <c r="K1979" t="s">
        <v>697</v>
      </c>
      <c r="L1979" t="s">
        <v>1989</v>
      </c>
      <c r="M1979" s="114">
        <v>1.5597415200474501E-3</v>
      </c>
      <c r="N1979" s="114">
        <v>3.4865798625105499E-5</v>
      </c>
      <c r="O1979" s="114">
        <v>6.0690207174047802E-3</v>
      </c>
    </row>
    <row r="1980" spans="1:15" hidden="1" outlineLevel="2" x14ac:dyDescent="0.25">
      <c r="A1980">
        <v>2023</v>
      </c>
      <c r="B1980">
        <v>7</v>
      </c>
      <c r="C1980" t="s">
        <v>859</v>
      </c>
      <c r="D1980">
        <v>24025</v>
      </c>
      <c r="E1980" t="s">
        <v>516</v>
      </c>
      <c r="F1980" t="s">
        <v>851</v>
      </c>
      <c r="G1980" t="s">
        <v>1977</v>
      </c>
      <c r="H1980">
        <v>2265001010</v>
      </c>
      <c r="I1980" t="s">
        <v>1990</v>
      </c>
      <c r="J1980" t="s">
        <v>1917</v>
      </c>
      <c r="K1980" t="s">
        <v>695</v>
      </c>
      <c r="L1980" t="s">
        <v>1979</v>
      </c>
      <c r="M1980" s="114">
        <v>9.0045951187676092E-3</v>
      </c>
      <c r="N1980" s="114">
        <v>1.3956651673652199E-3</v>
      </c>
      <c r="O1980" s="114">
        <v>8.3444528281688704E-2</v>
      </c>
    </row>
    <row r="1981" spans="1:15" hidden="1" outlineLevel="2" x14ac:dyDescent="0.25">
      <c r="A1981">
        <v>2023</v>
      </c>
      <c r="B1981">
        <v>7</v>
      </c>
      <c r="C1981" t="s">
        <v>859</v>
      </c>
      <c r="D1981">
        <v>24025</v>
      </c>
      <c r="E1981" t="s">
        <v>516</v>
      </c>
      <c r="F1981" t="s">
        <v>851</v>
      </c>
      <c r="G1981" t="s">
        <v>1977</v>
      </c>
      <c r="H1981">
        <v>2265001030</v>
      </c>
      <c r="I1981" t="s">
        <v>1990</v>
      </c>
      <c r="J1981" t="s">
        <v>1917</v>
      </c>
      <c r="K1981" t="s">
        <v>695</v>
      </c>
      <c r="L1981" t="s">
        <v>1980</v>
      </c>
      <c r="M1981" s="114">
        <v>9.19267761564697E-2</v>
      </c>
      <c r="N1981" s="114">
        <v>9.6810660324990697E-3</v>
      </c>
      <c r="O1981" s="114">
        <v>1.0287004709243801</v>
      </c>
    </row>
    <row r="1982" spans="1:15" hidden="1" outlineLevel="2" x14ac:dyDescent="0.25">
      <c r="A1982">
        <v>2023</v>
      </c>
      <c r="B1982">
        <v>7</v>
      </c>
      <c r="C1982" t="s">
        <v>859</v>
      </c>
      <c r="D1982">
        <v>24025</v>
      </c>
      <c r="E1982" t="s">
        <v>516</v>
      </c>
      <c r="F1982" t="s">
        <v>851</v>
      </c>
      <c r="G1982" t="s">
        <v>1977</v>
      </c>
      <c r="H1982">
        <v>2265001050</v>
      </c>
      <c r="I1982" t="s">
        <v>1990</v>
      </c>
      <c r="J1982" t="s">
        <v>1917</v>
      </c>
      <c r="K1982" t="s">
        <v>695</v>
      </c>
      <c r="L1982" t="s">
        <v>1991</v>
      </c>
      <c r="M1982" s="114">
        <v>2.0844151752044099E-2</v>
      </c>
      <c r="N1982" s="114">
        <v>6.8727002944797303E-3</v>
      </c>
      <c r="O1982" s="114">
        <v>1.0377318263053901</v>
      </c>
    </row>
    <row r="1983" spans="1:15" hidden="1" outlineLevel="2" x14ac:dyDescent="0.25">
      <c r="A1983">
        <v>2023</v>
      </c>
      <c r="B1983">
        <v>7</v>
      </c>
      <c r="C1983" t="s">
        <v>859</v>
      </c>
      <c r="D1983">
        <v>24025</v>
      </c>
      <c r="E1983" t="s">
        <v>516</v>
      </c>
      <c r="F1983" t="s">
        <v>851</v>
      </c>
      <c r="G1983" t="s">
        <v>1977</v>
      </c>
      <c r="H1983">
        <v>2265001060</v>
      </c>
      <c r="I1983" t="s">
        <v>1990</v>
      </c>
      <c r="J1983" t="s">
        <v>1917</v>
      </c>
      <c r="K1983" t="s">
        <v>695</v>
      </c>
      <c r="L1983" t="s">
        <v>1918</v>
      </c>
      <c r="M1983" s="114">
        <v>6.4554939526715299E-3</v>
      </c>
      <c r="N1983" s="114">
        <v>2.1309468429535601E-3</v>
      </c>
      <c r="O1983" s="114">
        <v>0.22257838398218199</v>
      </c>
    </row>
    <row r="1984" spans="1:15" hidden="1" outlineLevel="2" x14ac:dyDescent="0.25">
      <c r="A1984">
        <v>2023</v>
      </c>
      <c r="B1984">
        <v>7</v>
      </c>
      <c r="C1984" t="s">
        <v>859</v>
      </c>
      <c r="D1984">
        <v>24025</v>
      </c>
      <c r="E1984" t="s">
        <v>516</v>
      </c>
      <c r="F1984" t="s">
        <v>851</v>
      </c>
      <c r="G1984" t="s">
        <v>1977</v>
      </c>
      <c r="H1984">
        <v>2265002003</v>
      </c>
      <c r="I1984" t="s">
        <v>1990</v>
      </c>
      <c r="J1984" t="s">
        <v>1919</v>
      </c>
      <c r="K1984" t="s">
        <v>1920</v>
      </c>
      <c r="L1984" t="s">
        <v>1921</v>
      </c>
      <c r="M1984" s="114">
        <v>3.79913023422773E-4</v>
      </c>
      <c r="N1984" s="114">
        <v>1.51839942191145E-4</v>
      </c>
      <c r="O1984" s="114">
        <v>1.9278167746961099E-2</v>
      </c>
    </row>
    <row r="1985" spans="1:15" hidden="1" outlineLevel="2" x14ac:dyDescent="0.25">
      <c r="A1985">
        <v>2023</v>
      </c>
      <c r="B1985">
        <v>7</v>
      </c>
      <c r="C1985" t="s">
        <v>859</v>
      </c>
      <c r="D1985">
        <v>24025</v>
      </c>
      <c r="E1985" t="s">
        <v>516</v>
      </c>
      <c r="F1985" t="s">
        <v>851</v>
      </c>
      <c r="G1985" t="s">
        <v>1977</v>
      </c>
      <c r="H1985">
        <v>2265002006</v>
      </c>
      <c r="I1985" t="s">
        <v>1990</v>
      </c>
      <c r="J1985" t="s">
        <v>1919</v>
      </c>
      <c r="K1985" t="s">
        <v>1920</v>
      </c>
      <c r="L1985" t="s">
        <v>1922</v>
      </c>
      <c r="M1985" s="114">
        <v>3.66300302534484E-6</v>
      </c>
      <c r="N1985" s="114">
        <v>1.09699355732573E-6</v>
      </c>
      <c r="O1985" s="114">
        <v>1.74962919118116E-4</v>
      </c>
    </row>
    <row r="1986" spans="1:15" hidden="1" outlineLevel="2" x14ac:dyDescent="0.25">
      <c r="A1986">
        <v>2023</v>
      </c>
      <c r="B1986">
        <v>7</v>
      </c>
      <c r="C1986" t="s">
        <v>859</v>
      </c>
      <c r="D1986">
        <v>24025</v>
      </c>
      <c r="E1986" t="s">
        <v>516</v>
      </c>
      <c r="F1986" t="s">
        <v>851</v>
      </c>
      <c r="G1986" t="s">
        <v>1977</v>
      </c>
      <c r="H1986">
        <v>2265002009</v>
      </c>
      <c r="I1986" t="s">
        <v>1990</v>
      </c>
      <c r="J1986" t="s">
        <v>1919</v>
      </c>
      <c r="K1986" t="s">
        <v>1920</v>
      </c>
      <c r="L1986" t="s">
        <v>1923</v>
      </c>
      <c r="M1986" s="114">
        <v>9.9562386640172896E-4</v>
      </c>
      <c r="N1986" s="114">
        <v>2.8313883740338502E-4</v>
      </c>
      <c r="O1986" s="114">
        <v>3.4139909315854297E-2</v>
      </c>
    </row>
    <row r="1987" spans="1:15" hidden="1" outlineLevel="2" x14ac:dyDescent="0.25">
      <c r="A1987">
        <v>2023</v>
      </c>
      <c r="B1987">
        <v>7</v>
      </c>
      <c r="C1987" t="s">
        <v>859</v>
      </c>
      <c r="D1987">
        <v>24025</v>
      </c>
      <c r="E1987" t="s">
        <v>516</v>
      </c>
      <c r="F1987" t="s">
        <v>851</v>
      </c>
      <c r="G1987" t="s">
        <v>1977</v>
      </c>
      <c r="H1987">
        <v>2265002015</v>
      </c>
      <c r="I1987" t="s">
        <v>1990</v>
      </c>
      <c r="J1987" t="s">
        <v>1919</v>
      </c>
      <c r="K1987" t="s">
        <v>1920</v>
      </c>
      <c r="L1987" t="s">
        <v>1924</v>
      </c>
      <c r="M1987" s="114">
        <v>6.7852988212280295E-4</v>
      </c>
      <c r="N1987" s="114">
        <v>2.6812719079316599E-4</v>
      </c>
      <c r="O1987" s="114">
        <v>3.5312839783728102E-2</v>
      </c>
    </row>
    <row r="1988" spans="1:15" hidden="1" outlineLevel="2" x14ac:dyDescent="0.25">
      <c r="A1988">
        <v>2023</v>
      </c>
      <c r="B1988">
        <v>7</v>
      </c>
      <c r="C1988" t="s">
        <v>859</v>
      </c>
      <c r="D1988">
        <v>24025</v>
      </c>
      <c r="E1988" t="s">
        <v>516</v>
      </c>
      <c r="F1988" t="s">
        <v>851</v>
      </c>
      <c r="G1988" t="s">
        <v>1977</v>
      </c>
      <c r="H1988">
        <v>2265002021</v>
      </c>
      <c r="I1988" t="s">
        <v>1990</v>
      </c>
      <c r="J1988" t="s">
        <v>1919</v>
      </c>
      <c r="K1988" t="s">
        <v>1920</v>
      </c>
      <c r="L1988" t="s">
        <v>1926</v>
      </c>
      <c r="M1988" s="114">
        <v>1.73827358273115E-3</v>
      </c>
      <c r="N1988" s="114">
        <v>5.3507700067712005E-4</v>
      </c>
      <c r="O1988" s="114">
        <v>7.4521601200103801E-2</v>
      </c>
    </row>
    <row r="1989" spans="1:15" hidden="1" outlineLevel="2" x14ac:dyDescent="0.25">
      <c r="A1989">
        <v>2023</v>
      </c>
      <c r="B1989">
        <v>7</v>
      </c>
      <c r="C1989" t="s">
        <v>859</v>
      </c>
      <c r="D1989">
        <v>24025</v>
      </c>
      <c r="E1989" t="s">
        <v>516</v>
      </c>
      <c r="F1989" t="s">
        <v>851</v>
      </c>
      <c r="G1989" t="s">
        <v>1977</v>
      </c>
      <c r="H1989">
        <v>2265002024</v>
      </c>
      <c r="I1989" t="s">
        <v>1990</v>
      </c>
      <c r="J1989" t="s">
        <v>1919</v>
      </c>
      <c r="K1989" t="s">
        <v>1920</v>
      </c>
      <c r="L1989" t="s">
        <v>1927</v>
      </c>
      <c r="M1989" s="114">
        <v>7.1426374886307499E-4</v>
      </c>
      <c r="N1989" s="114">
        <v>2.2884256395627701E-4</v>
      </c>
      <c r="O1989" s="114">
        <v>3.2059980090707499E-2</v>
      </c>
    </row>
    <row r="1990" spans="1:15" hidden="1" outlineLevel="2" x14ac:dyDescent="0.25">
      <c r="A1990">
        <v>2023</v>
      </c>
      <c r="B1990">
        <v>7</v>
      </c>
      <c r="C1990" t="s">
        <v>859</v>
      </c>
      <c r="D1990">
        <v>24025</v>
      </c>
      <c r="E1990" t="s">
        <v>516</v>
      </c>
      <c r="F1990" t="s">
        <v>851</v>
      </c>
      <c r="G1990" t="s">
        <v>1977</v>
      </c>
      <c r="H1990">
        <v>2265002027</v>
      </c>
      <c r="I1990" t="s">
        <v>1990</v>
      </c>
      <c r="J1990" t="s">
        <v>1919</v>
      </c>
      <c r="K1990" t="s">
        <v>1920</v>
      </c>
      <c r="L1990" t="s">
        <v>1928</v>
      </c>
      <c r="M1990" s="114">
        <v>3.6083940969433597E-5</v>
      </c>
      <c r="N1990" s="114">
        <v>1.20329323181068E-5</v>
      </c>
      <c r="O1990" s="114">
        <v>1.57208755263127E-3</v>
      </c>
    </row>
    <row r="1991" spans="1:15" hidden="1" outlineLevel="2" x14ac:dyDescent="0.25">
      <c r="A1991">
        <v>2023</v>
      </c>
      <c r="B1991">
        <v>7</v>
      </c>
      <c r="C1991" t="s">
        <v>859</v>
      </c>
      <c r="D1991">
        <v>24025</v>
      </c>
      <c r="E1991" t="s">
        <v>516</v>
      </c>
      <c r="F1991" t="s">
        <v>851</v>
      </c>
      <c r="G1991" t="s">
        <v>1977</v>
      </c>
      <c r="H1991">
        <v>2265002030</v>
      </c>
      <c r="I1991" t="s">
        <v>1990</v>
      </c>
      <c r="J1991" t="s">
        <v>1919</v>
      </c>
      <c r="K1991" t="s">
        <v>1920</v>
      </c>
      <c r="L1991" t="s">
        <v>1929</v>
      </c>
      <c r="M1991" s="114">
        <v>1.23011411885443E-3</v>
      </c>
      <c r="N1991" s="114">
        <v>4.7636364615755199E-4</v>
      </c>
      <c r="O1991" s="114">
        <v>5.6267309933900798E-2</v>
      </c>
    </row>
    <row r="1992" spans="1:15" hidden="1" outlineLevel="2" x14ac:dyDescent="0.25">
      <c r="A1992">
        <v>2023</v>
      </c>
      <c r="B1992">
        <v>7</v>
      </c>
      <c r="C1992" t="s">
        <v>859</v>
      </c>
      <c r="D1992">
        <v>24025</v>
      </c>
      <c r="E1992" t="s">
        <v>516</v>
      </c>
      <c r="F1992" t="s">
        <v>851</v>
      </c>
      <c r="G1992" t="s">
        <v>1977</v>
      </c>
      <c r="H1992">
        <v>2265002033</v>
      </c>
      <c r="I1992" t="s">
        <v>1990</v>
      </c>
      <c r="J1992" t="s">
        <v>1919</v>
      </c>
      <c r="K1992" t="s">
        <v>1920</v>
      </c>
      <c r="L1992" t="s">
        <v>1930</v>
      </c>
      <c r="M1992" s="114">
        <v>6.04768615175999E-4</v>
      </c>
      <c r="N1992" s="114">
        <v>3.1587916964781498E-4</v>
      </c>
      <c r="O1992" s="114">
        <v>1.6711585922166702E-2</v>
      </c>
    </row>
    <row r="1993" spans="1:15" hidden="1" outlineLevel="2" x14ac:dyDescent="0.25">
      <c r="A1993">
        <v>2023</v>
      </c>
      <c r="B1993">
        <v>7</v>
      </c>
      <c r="C1993" t="s">
        <v>859</v>
      </c>
      <c r="D1993">
        <v>24025</v>
      </c>
      <c r="E1993" t="s">
        <v>516</v>
      </c>
      <c r="F1993" t="s">
        <v>851</v>
      </c>
      <c r="G1993" t="s">
        <v>1977</v>
      </c>
      <c r="H1993">
        <v>2265002039</v>
      </c>
      <c r="I1993" t="s">
        <v>1990</v>
      </c>
      <c r="J1993" t="s">
        <v>1919</v>
      </c>
      <c r="K1993" t="s">
        <v>1920</v>
      </c>
      <c r="L1993" t="s">
        <v>1932</v>
      </c>
      <c r="M1993" s="114">
        <v>2.77271272784674E-3</v>
      </c>
      <c r="N1993" s="114">
        <v>1.01341871777549E-3</v>
      </c>
      <c r="O1993" s="114">
        <v>0.14387251250445801</v>
      </c>
    </row>
    <row r="1994" spans="1:15" hidden="1" outlineLevel="2" x14ac:dyDescent="0.25">
      <c r="A1994">
        <v>2023</v>
      </c>
      <c r="B1994">
        <v>7</v>
      </c>
      <c r="C1994" t="s">
        <v>859</v>
      </c>
      <c r="D1994">
        <v>24025</v>
      </c>
      <c r="E1994" t="s">
        <v>516</v>
      </c>
      <c r="F1994" t="s">
        <v>851</v>
      </c>
      <c r="G1994" t="s">
        <v>1977</v>
      </c>
      <c r="H1994">
        <v>2265002042</v>
      </c>
      <c r="I1994" t="s">
        <v>1990</v>
      </c>
      <c r="J1994" t="s">
        <v>1919</v>
      </c>
      <c r="K1994" t="s">
        <v>1920</v>
      </c>
      <c r="L1994" t="s">
        <v>1933</v>
      </c>
      <c r="M1994" s="114">
        <v>1.88247646612894E-3</v>
      </c>
      <c r="N1994" s="114">
        <v>4.61894691397902E-4</v>
      </c>
      <c r="O1994" s="114">
        <v>6.52649095281959E-2</v>
      </c>
    </row>
    <row r="1995" spans="1:15" hidden="1" outlineLevel="2" x14ac:dyDescent="0.25">
      <c r="A1995">
        <v>2023</v>
      </c>
      <c r="B1995">
        <v>7</v>
      </c>
      <c r="C1995" t="s">
        <v>859</v>
      </c>
      <c r="D1995">
        <v>24025</v>
      </c>
      <c r="E1995" t="s">
        <v>516</v>
      </c>
      <c r="F1995" t="s">
        <v>851</v>
      </c>
      <c r="G1995" t="s">
        <v>1977</v>
      </c>
      <c r="H1995">
        <v>2265002045</v>
      </c>
      <c r="I1995" t="s">
        <v>1990</v>
      </c>
      <c r="J1995" t="s">
        <v>1919</v>
      </c>
      <c r="K1995" t="s">
        <v>1920</v>
      </c>
      <c r="L1995" t="s">
        <v>1282</v>
      </c>
      <c r="M1995" s="114">
        <v>4.9112919828786503E-5</v>
      </c>
      <c r="N1995" s="114">
        <v>6.5989552240353105E-5</v>
      </c>
      <c r="O1995" s="114">
        <v>1.6265790036413799E-3</v>
      </c>
    </row>
    <row r="1996" spans="1:15" hidden="1" outlineLevel="2" x14ac:dyDescent="0.25">
      <c r="A1996">
        <v>2023</v>
      </c>
      <c r="B1996">
        <v>7</v>
      </c>
      <c r="C1996" t="s">
        <v>859</v>
      </c>
      <c r="D1996">
        <v>24025</v>
      </c>
      <c r="E1996" t="s">
        <v>516</v>
      </c>
      <c r="F1996" t="s">
        <v>851</v>
      </c>
      <c r="G1996" t="s">
        <v>1977</v>
      </c>
      <c r="H1996">
        <v>2265002054</v>
      </c>
      <c r="I1996" t="s">
        <v>1990</v>
      </c>
      <c r="J1996" t="s">
        <v>1919</v>
      </c>
      <c r="K1996" t="s">
        <v>1920</v>
      </c>
      <c r="L1996" t="s">
        <v>1935</v>
      </c>
      <c r="M1996" s="114">
        <v>1.84851845475009E-4</v>
      </c>
      <c r="N1996" s="114">
        <v>6.8099958298262195E-5</v>
      </c>
      <c r="O1996" s="114">
        <v>8.6673237383365596E-3</v>
      </c>
    </row>
    <row r="1997" spans="1:15" hidden="1" outlineLevel="2" x14ac:dyDescent="0.25">
      <c r="A1997">
        <v>2023</v>
      </c>
      <c r="B1997">
        <v>7</v>
      </c>
      <c r="C1997" t="s">
        <v>859</v>
      </c>
      <c r="D1997">
        <v>24025</v>
      </c>
      <c r="E1997" t="s">
        <v>516</v>
      </c>
      <c r="F1997" t="s">
        <v>851</v>
      </c>
      <c r="G1997" t="s">
        <v>1977</v>
      </c>
      <c r="H1997">
        <v>2265002057</v>
      </c>
      <c r="I1997" t="s">
        <v>1990</v>
      </c>
      <c r="J1997" t="s">
        <v>1919</v>
      </c>
      <c r="K1997" t="s">
        <v>1920</v>
      </c>
      <c r="L1997" t="s">
        <v>1936</v>
      </c>
      <c r="M1997" s="114">
        <v>2.8222782245013199E-5</v>
      </c>
      <c r="N1997" s="114">
        <v>5.9010975746787201E-5</v>
      </c>
      <c r="O1997" s="114">
        <v>8.7105666170828001E-4</v>
      </c>
    </row>
    <row r="1998" spans="1:15" hidden="1" outlineLevel="2" x14ac:dyDescent="0.25">
      <c r="A1998">
        <v>2023</v>
      </c>
      <c r="B1998">
        <v>7</v>
      </c>
      <c r="C1998" t="s">
        <v>859</v>
      </c>
      <c r="D1998">
        <v>24025</v>
      </c>
      <c r="E1998" t="s">
        <v>516</v>
      </c>
      <c r="F1998" t="s">
        <v>851</v>
      </c>
      <c r="G1998" t="s">
        <v>1977</v>
      </c>
      <c r="H1998">
        <v>2265002060</v>
      </c>
      <c r="I1998" t="s">
        <v>1990</v>
      </c>
      <c r="J1998" t="s">
        <v>1919</v>
      </c>
      <c r="K1998" t="s">
        <v>1920</v>
      </c>
      <c r="L1998" t="s">
        <v>1283</v>
      </c>
      <c r="M1998" s="114">
        <v>4.4786328047052801E-5</v>
      </c>
      <c r="N1998" s="114">
        <v>1.17109022539807E-4</v>
      </c>
      <c r="O1998" s="114">
        <v>1.31964116008021E-3</v>
      </c>
    </row>
    <row r="1999" spans="1:15" hidden="1" outlineLevel="2" x14ac:dyDescent="0.25">
      <c r="A1999">
        <v>2023</v>
      </c>
      <c r="B1999">
        <v>7</v>
      </c>
      <c r="C1999" t="s">
        <v>859</v>
      </c>
      <c r="D1999">
        <v>24025</v>
      </c>
      <c r="E1999" t="s">
        <v>516</v>
      </c>
      <c r="F1999" t="s">
        <v>851</v>
      </c>
      <c r="G1999" t="s">
        <v>1977</v>
      </c>
      <c r="H1999">
        <v>2265002066</v>
      </c>
      <c r="I1999" t="s">
        <v>1990</v>
      </c>
      <c r="J1999" t="s">
        <v>1919</v>
      </c>
      <c r="K1999" t="s">
        <v>1920</v>
      </c>
      <c r="L1999" t="s">
        <v>1278</v>
      </c>
      <c r="M1999" s="114">
        <v>8.7778668228111201E-4</v>
      </c>
      <c r="N1999" s="114">
        <v>3.2187016768148201E-4</v>
      </c>
      <c r="O1999" s="114">
        <v>4.8372907564043999E-2</v>
      </c>
    </row>
    <row r="2000" spans="1:15" hidden="1" outlineLevel="2" x14ac:dyDescent="0.25">
      <c r="A2000">
        <v>2023</v>
      </c>
      <c r="B2000">
        <v>7</v>
      </c>
      <c r="C2000" t="s">
        <v>859</v>
      </c>
      <c r="D2000">
        <v>24025</v>
      </c>
      <c r="E2000" t="s">
        <v>516</v>
      </c>
      <c r="F2000" t="s">
        <v>851</v>
      </c>
      <c r="G2000" t="s">
        <v>1977</v>
      </c>
      <c r="H2000">
        <v>2265002072</v>
      </c>
      <c r="I2000" t="s">
        <v>1990</v>
      </c>
      <c r="J2000" t="s">
        <v>1919</v>
      </c>
      <c r="K2000" t="s">
        <v>1920</v>
      </c>
      <c r="L2000" t="s">
        <v>1279</v>
      </c>
      <c r="M2000" s="114">
        <v>4.1536398958896798E-4</v>
      </c>
      <c r="N2000" s="114">
        <v>3.2005230605136598E-4</v>
      </c>
      <c r="O2000" s="114">
        <v>1.89279180485755E-2</v>
      </c>
    </row>
    <row r="2001" spans="1:15" hidden="1" outlineLevel="2" x14ac:dyDescent="0.25">
      <c r="A2001">
        <v>2023</v>
      </c>
      <c r="B2001">
        <v>7</v>
      </c>
      <c r="C2001" t="s">
        <v>859</v>
      </c>
      <c r="D2001">
        <v>24025</v>
      </c>
      <c r="E2001" t="s">
        <v>516</v>
      </c>
      <c r="F2001" t="s">
        <v>851</v>
      </c>
      <c r="G2001" t="s">
        <v>1977</v>
      </c>
      <c r="H2001">
        <v>2265002078</v>
      </c>
      <c r="I2001" t="s">
        <v>1990</v>
      </c>
      <c r="J2001" t="s">
        <v>1919</v>
      </c>
      <c r="K2001" t="s">
        <v>1920</v>
      </c>
      <c r="L2001" t="s">
        <v>1939</v>
      </c>
      <c r="M2001" s="114">
        <v>3.0289582426235002E-4</v>
      </c>
      <c r="N2001" s="114">
        <v>8.1785370639408898E-5</v>
      </c>
      <c r="O2001" s="114">
        <v>1.0810224339366001E-2</v>
      </c>
    </row>
    <row r="2002" spans="1:15" hidden="1" outlineLevel="2" x14ac:dyDescent="0.25">
      <c r="A2002">
        <v>2023</v>
      </c>
      <c r="B2002">
        <v>7</v>
      </c>
      <c r="C2002" t="s">
        <v>859</v>
      </c>
      <c r="D2002">
        <v>24025</v>
      </c>
      <c r="E2002" t="s">
        <v>516</v>
      </c>
      <c r="F2002" t="s">
        <v>851</v>
      </c>
      <c r="G2002" t="s">
        <v>1977</v>
      </c>
      <c r="H2002">
        <v>2265002081</v>
      </c>
      <c r="I2002" t="s">
        <v>1990</v>
      </c>
      <c r="J2002" t="s">
        <v>1919</v>
      </c>
      <c r="K2002" t="s">
        <v>1920</v>
      </c>
      <c r="L2002" t="s">
        <v>1940</v>
      </c>
      <c r="M2002" s="114">
        <v>6.7050362548837201E-5</v>
      </c>
      <c r="N2002" s="114">
        <v>1.1789880772994399E-4</v>
      </c>
      <c r="O2002" s="114">
        <v>1.6470807022415099E-3</v>
      </c>
    </row>
    <row r="2003" spans="1:15" hidden="1" outlineLevel="2" x14ac:dyDescent="0.25">
      <c r="A2003">
        <v>2023</v>
      </c>
      <c r="B2003">
        <v>7</v>
      </c>
      <c r="C2003" t="s">
        <v>859</v>
      </c>
      <c r="D2003">
        <v>24025</v>
      </c>
      <c r="E2003" t="s">
        <v>516</v>
      </c>
      <c r="F2003" t="s">
        <v>851</v>
      </c>
      <c r="G2003" t="s">
        <v>1977</v>
      </c>
      <c r="H2003">
        <v>2265003010</v>
      </c>
      <c r="I2003" t="s">
        <v>1990</v>
      </c>
      <c r="J2003" t="s">
        <v>1941</v>
      </c>
      <c r="K2003" t="s">
        <v>696</v>
      </c>
      <c r="L2003" t="s">
        <v>1277</v>
      </c>
      <c r="M2003" s="114">
        <v>1.00598824565168E-3</v>
      </c>
      <c r="N2003" s="114">
        <v>8.7729800725355701E-4</v>
      </c>
      <c r="O2003" s="114">
        <v>4.2260942049324499E-2</v>
      </c>
    </row>
    <row r="2004" spans="1:15" hidden="1" outlineLevel="2" x14ac:dyDescent="0.25">
      <c r="A2004">
        <v>2023</v>
      </c>
      <c r="B2004">
        <v>7</v>
      </c>
      <c r="C2004" t="s">
        <v>859</v>
      </c>
      <c r="D2004">
        <v>24025</v>
      </c>
      <c r="E2004" t="s">
        <v>516</v>
      </c>
      <c r="F2004" t="s">
        <v>851</v>
      </c>
      <c r="G2004" t="s">
        <v>1977</v>
      </c>
      <c r="H2004">
        <v>2265003020</v>
      </c>
      <c r="I2004" t="s">
        <v>1990</v>
      </c>
      <c r="J2004" t="s">
        <v>1941</v>
      </c>
      <c r="K2004" t="s">
        <v>696</v>
      </c>
      <c r="L2004" t="s">
        <v>1275</v>
      </c>
      <c r="M2004" s="114">
        <v>8.6453714015988204E-4</v>
      </c>
      <c r="N2004" s="114">
        <v>2.2685805452056199E-3</v>
      </c>
      <c r="O2004" s="114">
        <v>2.54705115221441E-2</v>
      </c>
    </row>
    <row r="2005" spans="1:15" hidden="1" outlineLevel="2" x14ac:dyDescent="0.25">
      <c r="A2005">
        <v>2023</v>
      </c>
      <c r="B2005">
        <v>7</v>
      </c>
      <c r="C2005" t="s">
        <v>859</v>
      </c>
      <c r="D2005">
        <v>24025</v>
      </c>
      <c r="E2005" t="s">
        <v>516</v>
      </c>
      <c r="F2005" t="s">
        <v>851</v>
      </c>
      <c r="G2005" t="s">
        <v>1977</v>
      </c>
      <c r="H2005">
        <v>2265003030</v>
      </c>
      <c r="I2005" t="s">
        <v>1990</v>
      </c>
      <c r="J2005" t="s">
        <v>1941</v>
      </c>
      <c r="K2005" t="s">
        <v>696</v>
      </c>
      <c r="L2005" t="s">
        <v>1273</v>
      </c>
      <c r="M2005" s="114">
        <v>9.1377566201345005E-4</v>
      </c>
      <c r="N2005" s="114">
        <v>5.3115027549210903E-4</v>
      </c>
      <c r="O2005" s="114">
        <v>3.94895244389772E-2</v>
      </c>
    </row>
    <row r="2006" spans="1:15" hidden="1" outlineLevel="2" x14ac:dyDescent="0.25">
      <c r="A2006">
        <v>2023</v>
      </c>
      <c r="B2006">
        <v>7</v>
      </c>
      <c r="C2006" t="s">
        <v>859</v>
      </c>
      <c r="D2006">
        <v>24025</v>
      </c>
      <c r="E2006" t="s">
        <v>516</v>
      </c>
      <c r="F2006" t="s">
        <v>851</v>
      </c>
      <c r="G2006" t="s">
        <v>1977</v>
      </c>
      <c r="H2006">
        <v>2265003040</v>
      </c>
      <c r="I2006" t="s">
        <v>1990</v>
      </c>
      <c r="J2006" t="s">
        <v>1941</v>
      </c>
      <c r="K2006" t="s">
        <v>696</v>
      </c>
      <c r="L2006" t="s">
        <v>1276</v>
      </c>
      <c r="M2006" s="114">
        <v>3.8630700819339801E-3</v>
      </c>
      <c r="N2006" s="114">
        <v>1.11996104533318E-3</v>
      </c>
      <c r="O2006" s="114">
        <v>0.123334122821689</v>
      </c>
    </row>
    <row r="2007" spans="1:15" hidden="1" outlineLevel="2" x14ac:dyDescent="0.25">
      <c r="A2007">
        <v>2023</v>
      </c>
      <c r="B2007">
        <v>7</v>
      </c>
      <c r="C2007" t="s">
        <v>859</v>
      </c>
      <c r="D2007">
        <v>24025</v>
      </c>
      <c r="E2007" t="s">
        <v>516</v>
      </c>
      <c r="F2007" t="s">
        <v>851</v>
      </c>
      <c r="G2007" t="s">
        <v>1977</v>
      </c>
      <c r="H2007">
        <v>2265003050</v>
      </c>
      <c r="I2007" t="s">
        <v>1990</v>
      </c>
      <c r="J2007" t="s">
        <v>1941</v>
      </c>
      <c r="K2007" t="s">
        <v>696</v>
      </c>
      <c r="L2007" t="s">
        <v>1280</v>
      </c>
      <c r="M2007" s="114">
        <v>7.2803052006520402E-5</v>
      </c>
      <c r="N2007" s="114">
        <v>5.3025927627459202E-5</v>
      </c>
      <c r="O2007" s="114">
        <v>3.40986723313108E-3</v>
      </c>
    </row>
    <row r="2008" spans="1:15" hidden="1" outlineLevel="2" x14ac:dyDescent="0.25">
      <c r="A2008">
        <v>2023</v>
      </c>
      <c r="B2008">
        <v>7</v>
      </c>
      <c r="C2008" t="s">
        <v>859</v>
      </c>
      <c r="D2008">
        <v>24025</v>
      </c>
      <c r="E2008" t="s">
        <v>516</v>
      </c>
      <c r="F2008" t="s">
        <v>851</v>
      </c>
      <c r="G2008" t="s">
        <v>1977</v>
      </c>
      <c r="H2008">
        <v>2265003060</v>
      </c>
      <c r="I2008" t="s">
        <v>1990</v>
      </c>
      <c r="J2008" t="s">
        <v>1941</v>
      </c>
      <c r="K2008" t="s">
        <v>696</v>
      </c>
      <c r="L2008" t="s">
        <v>1942</v>
      </c>
      <c r="M2008" s="114">
        <v>1.2971028587571701E-4</v>
      </c>
      <c r="N2008" s="114">
        <v>4.2373476389911998E-5</v>
      </c>
      <c r="O2008" s="114">
        <v>6.6892050672322503E-3</v>
      </c>
    </row>
    <row r="2009" spans="1:15" hidden="1" outlineLevel="2" x14ac:dyDescent="0.25">
      <c r="A2009">
        <v>2023</v>
      </c>
      <c r="B2009">
        <v>7</v>
      </c>
      <c r="C2009" t="s">
        <v>859</v>
      </c>
      <c r="D2009">
        <v>24025</v>
      </c>
      <c r="E2009" t="s">
        <v>516</v>
      </c>
      <c r="F2009" t="s">
        <v>851</v>
      </c>
      <c r="G2009" t="s">
        <v>1977</v>
      </c>
      <c r="H2009">
        <v>2265003070</v>
      </c>
      <c r="I2009" t="s">
        <v>1990</v>
      </c>
      <c r="J2009" t="s">
        <v>1941</v>
      </c>
      <c r="K2009" t="s">
        <v>696</v>
      </c>
      <c r="L2009" t="s">
        <v>1272</v>
      </c>
      <c r="M2009" s="114">
        <v>7.5492746230310104E-5</v>
      </c>
      <c r="N2009" s="114">
        <v>2.0232863244018501E-4</v>
      </c>
      <c r="O2009" s="114">
        <v>2.2911435517016798E-3</v>
      </c>
    </row>
    <row r="2010" spans="1:15" hidden="1" outlineLevel="2" x14ac:dyDescent="0.25">
      <c r="A2010">
        <v>2023</v>
      </c>
      <c r="B2010">
        <v>7</v>
      </c>
      <c r="C2010" t="s">
        <v>859</v>
      </c>
      <c r="D2010">
        <v>24025</v>
      </c>
      <c r="E2010" t="s">
        <v>516</v>
      </c>
      <c r="F2010" t="s">
        <v>851</v>
      </c>
      <c r="G2010" t="s">
        <v>1977</v>
      </c>
      <c r="H2010">
        <v>2265004010</v>
      </c>
      <c r="I2010" t="s">
        <v>1990</v>
      </c>
      <c r="J2010" t="s">
        <v>1943</v>
      </c>
      <c r="K2010" t="s">
        <v>1944</v>
      </c>
      <c r="L2010" t="s">
        <v>1992</v>
      </c>
      <c r="M2010" s="114">
        <v>7.2476244303288695E-2</v>
      </c>
      <c r="N2010" s="114">
        <v>9.6223670989274996E-3</v>
      </c>
      <c r="O2010" s="114">
        <v>0.96045127511024497</v>
      </c>
    </row>
    <row r="2011" spans="1:15" hidden="1" outlineLevel="2" x14ac:dyDescent="0.25">
      <c r="A2011">
        <v>2023</v>
      </c>
      <c r="B2011">
        <v>7</v>
      </c>
      <c r="C2011" t="s">
        <v>859</v>
      </c>
      <c r="D2011">
        <v>24025</v>
      </c>
      <c r="E2011" t="s">
        <v>516</v>
      </c>
      <c r="F2011" t="s">
        <v>851</v>
      </c>
      <c r="G2011" t="s">
        <v>1977</v>
      </c>
      <c r="H2011">
        <v>2265004011</v>
      </c>
      <c r="I2011" t="s">
        <v>1990</v>
      </c>
      <c r="J2011" t="s">
        <v>1943</v>
      </c>
      <c r="K2011" t="s">
        <v>1944</v>
      </c>
      <c r="L2011" t="s">
        <v>1993</v>
      </c>
      <c r="M2011" s="114">
        <v>4.99228658100037E-2</v>
      </c>
      <c r="N2011" s="114">
        <v>8.3677923539653403E-3</v>
      </c>
      <c r="O2011" s="114">
        <v>0.81302051246166196</v>
      </c>
    </row>
    <row r="2012" spans="1:15" hidden="1" outlineLevel="2" x14ac:dyDescent="0.25">
      <c r="A2012">
        <v>2023</v>
      </c>
      <c r="B2012">
        <v>7</v>
      </c>
      <c r="C2012" t="s">
        <v>859</v>
      </c>
      <c r="D2012">
        <v>24025</v>
      </c>
      <c r="E2012" t="s">
        <v>516</v>
      </c>
      <c r="F2012" t="s">
        <v>851</v>
      </c>
      <c r="G2012" t="s">
        <v>1977</v>
      </c>
      <c r="H2012">
        <v>2265004015</v>
      </c>
      <c r="I2012" t="s">
        <v>1990</v>
      </c>
      <c r="J2012" t="s">
        <v>1943</v>
      </c>
      <c r="K2012" t="s">
        <v>1944</v>
      </c>
      <c r="L2012" t="s">
        <v>1981</v>
      </c>
      <c r="M2012" s="114">
        <v>6.6129458791692698E-3</v>
      </c>
      <c r="N2012" s="114">
        <v>8.2787411520257603E-4</v>
      </c>
      <c r="O2012" s="114">
        <v>8.2618586719036102E-2</v>
      </c>
    </row>
    <row r="2013" spans="1:15" hidden="1" outlineLevel="2" x14ac:dyDescent="0.25">
      <c r="A2013">
        <v>2023</v>
      </c>
      <c r="B2013">
        <v>7</v>
      </c>
      <c r="C2013" t="s">
        <v>859</v>
      </c>
      <c r="D2013">
        <v>24025</v>
      </c>
      <c r="E2013" t="s">
        <v>516</v>
      </c>
      <c r="F2013" t="s">
        <v>851</v>
      </c>
      <c r="G2013" t="s">
        <v>1977</v>
      </c>
      <c r="H2013">
        <v>2265004016</v>
      </c>
      <c r="I2013" t="s">
        <v>1990</v>
      </c>
      <c r="J2013" t="s">
        <v>1943</v>
      </c>
      <c r="K2013" t="s">
        <v>1944</v>
      </c>
      <c r="L2013" t="s">
        <v>1982</v>
      </c>
      <c r="M2013" s="114">
        <v>3.29516484480337E-2</v>
      </c>
      <c r="N2013" s="114">
        <v>4.82594629283994E-3</v>
      </c>
      <c r="O2013" s="114">
        <v>0.47886492311954498</v>
      </c>
    </row>
    <row r="2014" spans="1:15" hidden="1" outlineLevel="2" x14ac:dyDescent="0.25">
      <c r="A2014">
        <v>2023</v>
      </c>
      <c r="B2014">
        <v>7</v>
      </c>
      <c r="C2014" t="s">
        <v>859</v>
      </c>
      <c r="D2014">
        <v>24025</v>
      </c>
      <c r="E2014" t="s">
        <v>516</v>
      </c>
      <c r="F2014" t="s">
        <v>851</v>
      </c>
      <c r="G2014" t="s">
        <v>1977</v>
      </c>
      <c r="H2014">
        <v>2265004025</v>
      </c>
      <c r="I2014" t="s">
        <v>1990</v>
      </c>
      <c r="J2014" t="s">
        <v>1943</v>
      </c>
      <c r="K2014" t="s">
        <v>1944</v>
      </c>
      <c r="L2014" t="s">
        <v>1985</v>
      </c>
      <c r="M2014" s="114">
        <v>5.3011666602742502E-4</v>
      </c>
      <c r="N2014" s="114">
        <v>5.3758041758555899E-5</v>
      </c>
      <c r="O2014" s="114">
        <v>5.3319972939789304E-3</v>
      </c>
    </row>
    <row r="2015" spans="1:15" hidden="1" outlineLevel="2" x14ac:dyDescent="0.25">
      <c r="A2015">
        <v>2023</v>
      </c>
      <c r="B2015">
        <v>7</v>
      </c>
      <c r="C2015" t="s">
        <v>859</v>
      </c>
      <c r="D2015">
        <v>24025</v>
      </c>
      <c r="E2015" t="s">
        <v>516</v>
      </c>
      <c r="F2015" t="s">
        <v>851</v>
      </c>
      <c r="G2015" t="s">
        <v>1977</v>
      </c>
      <c r="H2015">
        <v>2265004026</v>
      </c>
      <c r="I2015" t="s">
        <v>1990</v>
      </c>
      <c r="J2015" t="s">
        <v>1943</v>
      </c>
      <c r="K2015" t="s">
        <v>1944</v>
      </c>
      <c r="L2015" t="s">
        <v>1986</v>
      </c>
      <c r="M2015" s="114">
        <v>1.3408734120616799E-3</v>
      </c>
      <c r="N2015" s="114">
        <v>1.9173324471921701E-4</v>
      </c>
      <c r="O2015" s="114">
        <v>2.3528770077973601E-2</v>
      </c>
    </row>
    <row r="2016" spans="1:15" hidden="1" outlineLevel="2" x14ac:dyDescent="0.25">
      <c r="A2016">
        <v>2023</v>
      </c>
      <c r="B2016">
        <v>7</v>
      </c>
      <c r="C2016" t="s">
        <v>859</v>
      </c>
      <c r="D2016">
        <v>24025</v>
      </c>
      <c r="E2016" t="s">
        <v>516</v>
      </c>
      <c r="F2016" t="s">
        <v>851</v>
      </c>
      <c r="G2016" t="s">
        <v>1977</v>
      </c>
      <c r="H2016">
        <v>2265004030</v>
      </c>
      <c r="I2016" t="s">
        <v>1990</v>
      </c>
      <c r="J2016" t="s">
        <v>1943</v>
      </c>
      <c r="K2016" t="s">
        <v>1944</v>
      </c>
      <c r="L2016" t="s">
        <v>1987</v>
      </c>
      <c r="M2016" s="114">
        <v>6.4790659848767995E-4</v>
      </c>
      <c r="N2016" s="114">
        <v>1.02569305454381E-4</v>
      </c>
      <c r="O2016" s="114">
        <v>1.01723107509315E-2</v>
      </c>
    </row>
    <row r="2017" spans="1:15" hidden="1" outlineLevel="2" x14ac:dyDescent="0.25">
      <c r="A2017">
        <v>2023</v>
      </c>
      <c r="B2017">
        <v>7</v>
      </c>
      <c r="C2017" t="s">
        <v>859</v>
      </c>
      <c r="D2017">
        <v>24025</v>
      </c>
      <c r="E2017" t="s">
        <v>516</v>
      </c>
      <c r="F2017" t="s">
        <v>851</v>
      </c>
      <c r="G2017" t="s">
        <v>1977</v>
      </c>
      <c r="H2017">
        <v>2265004031</v>
      </c>
      <c r="I2017" t="s">
        <v>1990</v>
      </c>
      <c r="J2017" t="s">
        <v>1943</v>
      </c>
      <c r="K2017" t="s">
        <v>1944</v>
      </c>
      <c r="L2017" t="s">
        <v>1945</v>
      </c>
      <c r="M2017" s="114">
        <v>3.09064601287901E-2</v>
      </c>
      <c r="N2017" s="114">
        <v>7.7910720137879296E-3</v>
      </c>
      <c r="O2017" s="114">
        <v>1.0007334202528</v>
      </c>
    </row>
    <row r="2018" spans="1:15" hidden="1" outlineLevel="2" x14ac:dyDescent="0.25">
      <c r="A2018">
        <v>2023</v>
      </c>
      <c r="B2018">
        <v>7</v>
      </c>
      <c r="C2018" t="s">
        <v>859</v>
      </c>
      <c r="D2018">
        <v>24025</v>
      </c>
      <c r="E2018" t="s">
        <v>516</v>
      </c>
      <c r="F2018" t="s">
        <v>851</v>
      </c>
      <c r="G2018" t="s">
        <v>1977</v>
      </c>
      <c r="H2018">
        <v>2265004035</v>
      </c>
      <c r="I2018" t="s">
        <v>1990</v>
      </c>
      <c r="J2018" t="s">
        <v>1943</v>
      </c>
      <c r="K2018" t="s">
        <v>1944</v>
      </c>
      <c r="L2018" t="s">
        <v>1988</v>
      </c>
      <c r="M2018" s="114">
        <v>2.6233050157315999E-3</v>
      </c>
      <c r="N2018" s="114">
        <v>0</v>
      </c>
      <c r="O2018" s="114">
        <v>0</v>
      </c>
    </row>
    <row r="2019" spans="1:15" hidden="1" outlineLevel="2" x14ac:dyDescent="0.25">
      <c r="A2019">
        <v>2023</v>
      </c>
      <c r="B2019">
        <v>7</v>
      </c>
      <c r="C2019" t="s">
        <v>859</v>
      </c>
      <c r="D2019">
        <v>24025</v>
      </c>
      <c r="E2019" t="s">
        <v>516</v>
      </c>
      <c r="F2019" t="s">
        <v>851</v>
      </c>
      <c r="G2019" t="s">
        <v>1977</v>
      </c>
      <c r="H2019">
        <v>2265004036</v>
      </c>
      <c r="I2019" t="s">
        <v>1990</v>
      </c>
      <c r="J2019" t="s">
        <v>1943</v>
      </c>
      <c r="K2019" t="s">
        <v>1944</v>
      </c>
      <c r="L2019" t="s">
        <v>1946</v>
      </c>
      <c r="M2019" s="114">
        <v>4.6978182035672901E-4</v>
      </c>
      <c r="N2019" s="114">
        <v>0</v>
      </c>
      <c r="O2019" s="114">
        <v>0</v>
      </c>
    </row>
    <row r="2020" spans="1:15" hidden="1" outlineLevel="2" x14ac:dyDescent="0.25">
      <c r="A2020">
        <v>2023</v>
      </c>
      <c r="B2020">
        <v>7</v>
      </c>
      <c r="C2020" t="s">
        <v>859</v>
      </c>
      <c r="D2020">
        <v>24025</v>
      </c>
      <c r="E2020" t="s">
        <v>516</v>
      </c>
      <c r="F2020" t="s">
        <v>851</v>
      </c>
      <c r="G2020" t="s">
        <v>1977</v>
      </c>
      <c r="H2020">
        <v>2265004040</v>
      </c>
      <c r="I2020" t="s">
        <v>1990</v>
      </c>
      <c r="J2020" t="s">
        <v>1943</v>
      </c>
      <c r="K2020" t="s">
        <v>1944</v>
      </c>
      <c r="L2020" t="s">
        <v>1994</v>
      </c>
      <c r="M2020" s="114">
        <v>9.7755841194668795E-3</v>
      </c>
      <c r="N2020" s="114">
        <v>1.9309898489154899E-3</v>
      </c>
      <c r="O2020" s="114">
        <v>0.30796848237514501</v>
      </c>
    </row>
    <row r="2021" spans="1:15" hidden="1" outlineLevel="2" x14ac:dyDescent="0.25">
      <c r="A2021">
        <v>2023</v>
      </c>
      <c r="B2021">
        <v>7</v>
      </c>
      <c r="C2021" t="s">
        <v>859</v>
      </c>
      <c r="D2021">
        <v>24025</v>
      </c>
      <c r="E2021" t="s">
        <v>516</v>
      </c>
      <c r="F2021" t="s">
        <v>851</v>
      </c>
      <c r="G2021" t="s">
        <v>1977</v>
      </c>
      <c r="H2021">
        <v>2265004041</v>
      </c>
      <c r="I2021" t="s">
        <v>1990</v>
      </c>
      <c r="J2021" t="s">
        <v>1943</v>
      </c>
      <c r="K2021" t="s">
        <v>1944</v>
      </c>
      <c r="L2021" t="s">
        <v>1995</v>
      </c>
      <c r="M2021" s="114">
        <v>3.4346967404417202E-3</v>
      </c>
      <c r="N2021" s="114">
        <v>1.0318762651877499E-3</v>
      </c>
      <c r="O2021" s="114">
        <v>0.16303863748908001</v>
      </c>
    </row>
    <row r="2022" spans="1:15" hidden="1" outlineLevel="2" x14ac:dyDescent="0.25">
      <c r="A2022">
        <v>2023</v>
      </c>
      <c r="B2022">
        <v>7</v>
      </c>
      <c r="C2022" t="s">
        <v>859</v>
      </c>
      <c r="D2022">
        <v>24025</v>
      </c>
      <c r="E2022" t="s">
        <v>516</v>
      </c>
      <c r="F2022" t="s">
        <v>851</v>
      </c>
      <c r="G2022" t="s">
        <v>1977</v>
      </c>
      <c r="H2022">
        <v>2265004046</v>
      </c>
      <c r="I2022" t="s">
        <v>1990</v>
      </c>
      <c r="J2022" t="s">
        <v>1943</v>
      </c>
      <c r="K2022" t="s">
        <v>1944</v>
      </c>
      <c r="L2022" t="s">
        <v>1947</v>
      </c>
      <c r="M2022" s="114">
        <v>4.16085301236535E-3</v>
      </c>
      <c r="N2022" s="114">
        <v>1.2434392410796101E-3</v>
      </c>
      <c r="O2022" s="114">
        <v>0.184085063636303</v>
      </c>
    </row>
    <row r="2023" spans="1:15" hidden="1" outlineLevel="2" x14ac:dyDescent="0.25">
      <c r="A2023">
        <v>2023</v>
      </c>
      <c r="B2023">
        <v>7</v>
      </c>
      <c r="C2023" t="s">
        <v>859</v>
      </c>
      <c r="D2023">
        <v>24025</v>
      </c>
      <c r="E2023" t="s">
        <v>516</v>
      </c>
      <c r="F2023" t="s">
        <v>851</v>
      </c>
      <c r="G2023" t="s">
        <v>1977</v>
      </c>
      <c r="H2023">
        <v>2265004051</v>
      </c>
      <c r="I2023" t="s">
        <v>1990</v>
      </c>
      <c r="J2023" t="s">
        <v>1943</v>
      </c>
      <c r="K2023" t="s">
        <v>1944</v>
      </c>
      <c r="L2023" t="s">
        <v>1996</v>
      </c>
      <c r="M2023" s="114">
        <v>3.7527866822983898E-3</v>
      </c>
      <c r="N2023" s="114">
        <v>5.5389986664522396E-4</v>
      </c>
      <c r="O2023" s="114">
        <v>5.5115421302616603E-2</v>
      </c>
    </row>
    <row r="2024" spans="1:15" hidden="1" outlineLevel="2" x14ac:dyDescent="0.25">
      <c r="A2024">
        <v>2023</v>
      </c>
      <c r="B2024">
        <v>7</v>
      </c>
      <c r="C2024" t="s">
        <v>859</v>
      </c>
      <c r="D2024">
        <v>24025</v>
      </c>
      <c r="E2024" t="s">
        <v>516</v>
      </c>
      <c r="F2024" t="s">
        <v>851</v>
      </c>
      <c r="G2024" t="s">
        <v>1977</v>
      </c>
      <c r="H2024">
        <v>2265004055</v>
      </c>
      <c r="I2024" t="s">
        <v>1990</v>
      </c>
      <c r="J2024" t="s">
        <v>1943</v>
      </c>
      <c r="K2024" t="s">
        <v>1944</v>
      </c>
      <c r="L2024" t="s">
        <v>1997</v>
      </c>
      <c r="M2024" s="114">
        <v>0.107812647998799</v>
      </c>
      <c r="N2024" s="114">
        <v>2.5827780365943898E-2</v>
      </c>
      <c r="O2024" s="114">
        <v>4.1283004283905003</v>
      </c>
    </row>
    <row r="2025" spans="1:15" hidden="1" outlineLevel="2" x14ac:dyDescent="0.25">
      <c r="A2025">
        <v>2023</v>
      </c>
      <c r="B2025">
        <v>7</v>
      </c>
      <c r="C2025" t="s">
        <v>859</v>
      </c>
      <c r="D2025">
        <v>24025</v>
      </c>
      <c r="E2025" t="s">
        <v>516</v>
      </c>
      <c r="F2025" t="s">
        <v>851</v>
      </c>
      <c r="G2025" t="s">
        <v>1977</v>
      </c>
      <c r="H2025">
        <v>2265004056</v>
      </c>
      <c r="I2025" t="s">
        <v>1990</v>
      </c>
      <c r="J2025" t="s">
        <v>1943</v>
      </c>
      <c r="K2025" t="s">
        <v>1944</v>
      </c>
      <c r="L2025" t="s">
        <v>1948</v>
      </c>
      <c r="M2025" s="114">
        <v>4.4534972294059103E-2</v>
      </c>
      <c r="N2025" s="114">
        <v>1.40224085189402E-2</v>
      </c>
      <c r="O2025" s="114">
        <v>2.2167883515357998</v>
      </c>
    </row>
    <row r="2026" spans="1:15" hidden="1" outlineLevel="2" x14ac:dyDescent="0.25">
      <c r="A2026">
        <v>2023</v>
      </c>
      <c r="B2026">
        <v>7</v>
      </c>
      <c r="C2026" t="s">
        <v>859</v>
      </c>
      <c r="D2026">
        <v>24025</v>
      </c>
      <c r="E2026" t="s">
        <v>516</v>
      </c>
      <c r="F2026" t="s">
        <v>851</v>
      </c>
      <c r="G2026" t="s">
        <v>1977</v>
      </c>
      <c r="H2026">
        <v>2265004066</v>
      </c>
      <c r="I2026" t="s">
        <v>1990</v>
      </c>
      <c r="J2026" t="s">
        <v>1943</v>
      </c>
      <c r="K2026" t="s">
        <v>1944</v>
      </c>
      <c r="L2026" t="s">
        <v>1949</v>
      </c>
      <c r="M2026" s="114">
        <v>4.6464685706268903E-3</v>
      </c>
      <c r="N2026" s="114">
        <v>2.27301887935027E-3</v>
      </c>
      <c r="O2026" s="114">
        <v>0.227478258311749</v>
      </c>
    </row>
    <row r="2027" spans="1:15" hidden="1" outlineLevel="2" x14ac:dyDescent="0.25">
      <c r="A2027">
        <v>2023</v>
      </c>
      <c r="B2027">
        <v>7</v>
      </c>
      <c r="C2027" t="s">
        <v>859</v>
      </c>
      <c r="D2027">
        <v>24025</v>
      </c>
      <c r="E2027" t="s">
        <v>516</v>
      </c>
      <c r="F2027" t="s">
        <v>851</v>
      </c>
      <c r="G2027" t="s">
        <v>1977</v>
      </c>
      <c r="H2027">
        <v>2265004071</v>
      </c>
      <c r="I2027" t="s">
        <v>1990</v>
      </c>
      <c r="J2027" t="s">
        <v>1943</v>
      </c>
      <c r="K2027" t="s">
        <v>1944</v>
      </c>
      <c r="L2027" t="s">
        <v>1950</v>
      </c>
      <c r="M2027" s="114">
        <v>0.130269787507132</v>
      </c>
      <c r="N2027" s="114">
        <v>4.5368093065917499E-2</v>
      </c>
      <c r="O2027" s="114">
        <v>6.1562365293502799</v>
      </c>
    </row>
    <row r="2028" spans="1:15" hidden="1" outlineLevel="2" x14ac:dyDescent="0.25">
      <c r="A2028">
        <v>2023</v>
      </c>
      <c r="B2028">
        <v>7</v>
      </c>
      <c r="C2028" t="s">
        <v>859</v>
      </c>
      <c r="D2028">
        <v>24025</v>
      </c>
      <c r="E2028" t="s">
        <v>516</v>
      </c>
      <c r="F2028" t="s">
        <v>851</v>
      </c>
      <c r="G2028" t="s">
        <v>1977</v>
      </c>
      <c r="H2028">
        <v>2265004075</v>
      </c>
      <c r="I2028" t="s">
        <v>1990</v>
      </c>
      <c r="J2028" t="s">
        <v>1943</v>
      </c>
      <c r="K2028" t="s">
        <v>1944</v>
      </c>
      <c r="L2028" t="s">
        <v>1998</v>
      </c>
      <c r="M2028" s="114">
        <v>4.48784610108532E-3</v>
      </c>
      <c r="N2028" s="114">
        <v>9.7148827626369904E-4</v>
      </c>
      <c r="O2028" s="114">
        <v>0.11792641505599</v>
      </c>
    </row>
    <row r="2029" spans="1:15" hidden="1" outlineLevel="2" x14ac:dyDescent="0.25">
      <c r="A2029">
        <v>2023</v>
      </c>
      <c r="B2029">
        <v>7</v>
      </c>
      <c r="C2029" t="s">
        <v>859</v>
      </c>
      <c r="D2029">
        <v>24025</v>
      </c>
      <c r="E2029" t="s">
        <v>516</v>
      </c>
      <c r="F2029" t="s">
        <v>851</v>
      </c>
      <c r="G2029" t="s">
        <v>1977</v>
      </c>
      <c r="H2029">
        <v>2265004076</v>
      </c>
      <c r="I2029" t="s">
        <v>1990</v>
      </c>
      <c r="J2029" t="s">
        <v>1943</v>
      </c>
      <c r="K2029" t="s">
        <v>1944</v>
      </c>
      <c r="L2029" t="s">
        <v>1951</v>
      </c>
      <c r="M2029" s="114">
        <v>6.4862326411230199E-3</v>
      </c>
      <c r="N2029" s="114">
        <v>1.4602809096686501E-3</v>
      </c>
      <c r="O2029" s="114">
        <v>0.175331857055426</v>
      </c>
    </row>
    <row r="2030" spans="1:15" hidden="1" outlineLevel="2" x14ac:dyDescent="0.25">
      <c r="A2030">
        <v>2023</v>
      </c>
      <c r="B2030">
        <v>7</v>
      </c>
      <c r="C2030" t="s">
        <v>859</v>
      </c>
      <c r="D2030">
        <v>24025</v>
      </c>
      <c r="E2030" t="s">
        <v>516</v>
      </c>
      <c r="F2030" t="s">
        <v>851</v>
      </c>
      <c r="G2030" t="s">
        <v>1977</v>
      </c>
      <c r="H2030">
        <v>2265005010</v>
      </c>
      <c r="I2030" t="s">
        <v>1990</v>
      </c>
      <c r="J2030" t="s">
        <v>1952</v>
      </c>
      <c r="K2030" t="s">
        <v>1953</v>
      </c>
      <c r="L2030" t="s">
        <v>1954</v>
      </c>
      <c r="M2030" s="114">
        <v>1.5101764354597001E-5</v>
      </c>
      <c r="N2030" s="114">
        <v>5.4398886959461396E-6</v>
      </c>
      <c r="O2030" s="114">
        <v>8.5202473565004799E-4</v>
      </c>
    </row>
    <row r="2031" spans="1:15" hidden="1" outlineLevel="2" x14ac:dyDescent="0.25">
      <c r="A2031">
        <v>2023</v>
      </c>
      <c r="B2031">
        <v>7</v>
      </c>
      <c r="C2031" t="s">
        <v>859</v>
      </c>
      <c r="D2031">
        <v>24025</v>
      </c>
      <c r="E2031" t="s">
        <v>516</v>
      </c>
      <c r="F2031" t="s">
        <v>851</v>
      </c>
      <c r="G2031" t="s">
        <v>1977</v>
      </c>
      <c r="H2031">
        <v>2265005015</v>
      </c>
      <c r="I2031" t="s">
        <v>1990</v>
      </c>
      <c r="J2031" t="s">
        <v>1952</v>
      </c>
      <c r="K2031" t="s">
        <v>1953</v>
      </c>
      <c r="L2031" t="s">
        <v>1271</v>
      </c>
      <c r="M2031" s="114">
        <v>1.6936868826533699E-5</v>
      </c>
      <c r="N2031" s="114">
        <v>1.89094550933078E-5</v>
      </c>
      <c r="O2031" s="114">
        <v>8.4483034152071901E-4</v>
      </c>
    </row>
    <row r="2032" spans="1:15" hidden="1" outlineLevel="2" x14ac:dyDescent="0.25">
      <c r="A2032">
        <v>2023</v>
      </c>
      <c r="B2032">
        <v>7</v>
      </c>
      <c r="C2032" t="s">
        <v>859</v>
      </c>
      <c r="D2032">
        <v>24025</v>
      </c>
      <c r="E2032" t="s">
        <v>516</v>
      </c>
      <c r="F2032" t="s">
        <v>851</v>
      </c>
      <c r="G2032" t="s">
        <v>1977</v>
      </c>
      <c r="H2032">
        <v>2265005020</v>
      </c>
      <c r="I2032" t="s">
        <v>1990</v>
      </c>
      <c r="J2032" t="s">
        <v>1952</v>
      </c>
      <c r="K2032" t="s">
        <v>1953</v>
      </c>
      <c r="L2032" t="s">
        <v>1955</v>
      </c>
      <c r="M2032" s="114">
        <v>4.1552944432532398E-7</v>
      </c>
      <c r="N2032" s="114">
        <v>6.2295033842474399E-7</v>
      </c>
      <c r="O2032" s="114">
        <v>8.5293891061155608E-6</v>
      </c>
    </row>
    <row r="2033" spans="1:15" hidden="1" outlineLevel="2" x14ac:dyDescent="0.25">
      <c r="A2033">
        <v>2023</v>
      </c>
      <c r="B2033">
        <v>7</v>
      </c>
      <c r="C2033" t="s">
        <v>859</v>
      </c>
      <c r="D2033">
        <v>24025</v>
      </c>
      <c r="E2033" t="s">
        <v>516</v>
      </c>
      <c r="F2033" t="s">
        <v>851</v>
      </c>
      <c r="G2033" t="s">
        <v>1977</v>
      </c>
      <c r="H2033">
        <v>2265005025</v>
      </c>
      <c r="I2033" t="s">
        <v>1990</v>
      </c>
      <c r="J2033" t="s">
        <v>1952</v>
      </c>
      <c r="K2033" t="s">
        <v>1953</v>
      </c>
      <c r="L2033" t="s">
        <v>1956</v>
      </c>
      <c r="M2033" s="114">
        <v>4.2682778902403102E-5</v>
      </c>
      <c r="N2033" s="114">
        <v>5.6058417612803202E-5</v>
      </c>
      <c r="O2033" s="114">
        <v>7.67775665735826E-4</v>
      </c>
    </row>
    <row r="2034" spans="1:15" hidden="1" outlineLevel="2" x14ac:dyDescent="0.25">
      <c r="A2034">
        <v>2023</v>
      </c>
      <c r="B2034">
        <v>7</v>
      </c>
      <c r="C2034" t="s">
        <v>859</v>
      </c>
      <c r="D2034">
        <v>24025</v>
      </c>
      <c r="E2034" t="s">
        <v>516</v>
      </c>
      <c r="F2034" t="s">
        <v>851</v>
      </c>
      <c r="G2034" t="s">
        <v>1977</v>
      </c>
      <c r="H2034">
        <v>2265005030</v>
      </c>
      <c r="I2034" t="s">
        <v>1990</v>
      </c>
      <c r="J2034" t="s">
        <v>1952</v>
      </c>
      <c r="K2034" t="s">
        <v>1953</v>
      </c>
      <c r="L2034" t="s">
        <v>1957</v>
      </c>
      <c r="M2034" s="114">
        <v>1.26048731807771E-5</v>
      </c>
      <c r="N2034" s="114">
        <v>4.3827450326716601E-6</v>
      </c>
      <c r="O2034" s="114">
        <v>6.9169088965281801E-4</v>
      </c>
    </row>
    <row r="2035" spans="1:15" hidden="1" outlineLevel="2" x14ac:dyDescent="0.25">
      <c r="A2035">
        <v>2023</v>
      </c>
      <c r="B2035">
        <v>7</v>
      </c>
      <c r="C2035" t="s">
        <v>859</v>
      </c>
      <c r="D2035">
        <v>24025</v>
      </c>
      <c r="E2035" t="s">
        <v>516</v>
      </c>
      <c r="F2035" t="s">
        <v>851</v>
      </c>
      <c r="G2035" t="s">
        <v>1977</v>
      </c>
      <c r="H2035">
        <v>2265005035</v>
      </c>
      <c r="I2035" t="s">
        <v>1990</v>
      </c>
      <c r="J2035" t="s">
        <v>1952</v>
      </c>
      <c r="K2035" t="s">
        <v>1953</v>
      </c>
      <c r="L2035" t="s">
        <v>1958</v>
      </c>
      <c r="M2035" s="114">
        <v>1.5868575479771599E-4</v>
      </c>
      <c r="N2035" s="114">
        <v>8.9017587015405297E-5</v>
      </c>
      <c r="O2035" s="114">
        <v>5.5394183145835996E-3</v>
      </c>
    </row>
    <row r="2036" spans="1:15" hidden="1" outlineLevel="2" x14ac:dyDescent="0.25">
      <c r="A2036">
        <v>2023</v>
      </c>
      <c r="B2036">
        <v>7</v>
      </c>
      <c r="C2036" t="s">
        <v>859</v>
      </c>
      <c r="D2036">
        <v>24025</v>
      </c>
      <c r="E2036" t="s">
        <v>516</v>
      </c>
      <c r="F2036" t="s">
        <v>851</v>
      </c>
      <c r="G2036" t="s">
        <v>1977</v>
      </c>
      <c r="H2036">
        <v>2265005040</v>
      </c>
      <c r="I2036" t="s">
        <v>1990</v>
      </c>
      <c r="J2036" t="s">
        <v>1952</v>
      </c>
      <c r="K2036" t="s">
        <v>1953</v>
      </c>
      <c r="L2036" t="s">
        <v>1959</v>
      </c>
      <c r="M2036" s="114">
        <v>6.5995200225188498E-4</v>
      </c>
      <c r="N2036" s="114">
        <v>1.4007055506226601E-4</v>
      </c>
      <c r="O2036" s="114">
        <v>2.2163629997521601E-2</v>
      </c>
    </row>
    <row r="2037" spans="1:15" hidden="1" outlineLevel="2" x14ac:dyDescent="0.25">
      <c r="A2037">
        <v>2023</v>
      </c>
      <c r="B2037">
        <v>7</v>
      </c>
      <c r="C2037" t="s">
        <v>859</v>
      </c>
      <c r="D2037">
        <v>24025</v>
      </c>
      <c r="E2037" t="s">
        <v>516</v>
      </c>
      <c r="F2037" t="s">
        <v>851</v>
      </c>
      <c r="G2037" t="s">
        <v>1977</v>
      </c>
      <c r="H2037">
        <v>2265005045</v>
      </c>
      <c r="I2037" t="s">
        <v>1990</v>
      </c>
      <c r="J2037" t="s">
        <v>1952</v>
      </c>
      <c r="K2037" t="s">
        <v>1953</v>
      </c>
      <c r="L2037" t="s">
        <v>1960</v>
      </c>
      <c r="M2037" s="114">
        <v>6.1032020902018798E-5</v>
      </c>
      <c r="N2037" s="114">
        <v>8.8779277575667893E-5</v>
      </c>
      <c r="O2037" s="114">
        <v>1.21592030336615E-3</v>
      </c>
    </row>
    <row r="2038" spans="1:15" hidden="1" outlineLevel="2" x14ac:dyDescent="0.25">
      <c r="A2038">
        <v>2023</v>
      </c>
      <c r="B2038">
        <v>7</v>
      </c>
      <c r="C2038" t="s">
        <v>859</v>
      </c>
      <c r="D2038">
        <v>24025</v>
      </c>
      <c r="E2038" t="s">
        <v>516</v>
      </c>
      <c r="F2038" t="s">
        <v>851</v>
      </c>
      <c r="G2038" t="s">
        <v>1977</v>
      </c>
      <c r="H2038">
        <v>2265005055</v>
      </c>
      <c r="I2038" t="s">
        <v>1990</v>
      </c>
      <c r="J2038" t="s">
        <v>1952</v>
      </c>
      <c r="K2038" t="s">
        <v>1953</v>
      </c>
      <c r="L2038" t="s">
        <v>1961</v>
      </c>
      <c r="M2038" s="114">
        <v>8.3239598723139406E-5</v>
      </c>
      <c r="N2038" s="114">
        <v>1.0356648272136201E-4</v>
      </c>
      <c r="O2038" s="114">
        <v>2.59085302241147E-3</v>
      </c>
    </row>
    <row r="2039" spans="1:15" hidden="1" outlineLevel="2" x14ac:dyDescent="0.25">
      <c r="A2039">
        <v>2023</v>
      </c>
      <c r="B2039">
        <v>7</v>
      </c>
      <c r="C2039" t="s">
        <v>859</v>
      </c>
      <c r="D2039">
        <v>24025</v>
      </c>
      <c r="E2039" t="s">
        <v>516</v>
      </c>
      <c r="F2039" t="s">
        <v>851</v>
      </c>
      <c r="G2039" t="s">
        <v>1977</v>
      </c>
      <c r="H2039">
        <v>2265005060</v>
      </c>
      <c r="I2039" t="s">
        <v>1990</v>
      </c>
      <c r="J2039" t="s">
        <v>1952</v>
      </c>
      <c r="K2039" t="s">
        <v>1953</v>
      </c>
      <c r="L2039" t="s">
        <v>1962</v>
      </c>
      <c r="M2039" s="114">
        <v>1.7147618435853201E-5</v>
      </c>
      <c r="N2039" s="114">
        <v>3.2316344459104598E-5</v>
      </c>
      <c r="O2039" s="114">
        <v>5.2373588550835804E-4</v>
      </c>
    </row>
    <row r="2040" spans="1:15" hidden="1" outlineLevel="2" x14ac:dyDescent="0.25">
      <c r="A2040">
        <v>2023</v>
      </c>
      <c r="B2040">
        <v>7</v>
      </c>
      <c r="C2040" t="s">
        <v>859</v>
      </c>
      <c r="D2040">
        <v>24025</v>
      </c>
      <c r="E2040" t="s">
        <v>516</v>
      </c>
      <c r="F2040" t="s">
        <v>851</v>
      </c>
      <c r="G2040" t="s">
        <v>1977</v>
      </c>
      <c r="H2040">
        <v>2265006005</v>
      </c>
      <c r="I2040" t="s">
        <v>1990</v>
      </c>
      <c r="J2040" t="s">
        <v>1963</v>
      </c>
      <c r="K2040" t="s">
        <v>1964</v>
      </c>
      <c r="L2040" t="s">
        <v>1274</v>
      </c>
      <c r="M2040" s="114">
        <v>3.8073131509008797E-2</v>
      </c>
      <c r="N2040" s="114">
        <v>9.7121160943061096E-3</v>
      </c>
      <c r="O2040" s="114">
        <v>1.46420094370842</v>
      </c>
    </row>
    <row r="2041" spans="1:15" hidden="1" outlineLevel="2" x14ac:dyDescent="0.25">
      <c r="A2041">
        <v>2023</v>
      </c>
      <c r="B2041">
        <v>7</v>
      </c>
      <c r="C2041" t="s">
        <v>859</v>
      </c>
      <c r="D2041">
        <v>24025</v>
      </c>
      <c r="E2041" t="s">
        <v>516</v>
      </c>
      <c r="F2041" t="s">
        <v>851</v>
      </c>
      <c r="G2041" t="s">
        <v>1977</v>
      </c>
      <c r="H2041">
        <v>2265006010</v>
      </c>
      <c r="I2041" t="s">
        <v>1990</v>
      </c>
      <c r="J2041" t="s">
        <v>1963</v>
      </c>
      <c r="K2041" t="s">
        <v>1964</v>
      </c>
      <c r="L2041" t="s">
        <v>1965</v>
      </c>
      <c r="M2041" s="114">
        <v>9.2156570028691896E-3</v>
      </c>
      <c r="N2041" s="114">
        <v>2.6053198962472401E-3</v>
      </c>
      <c r="O2041" s="114">
        <v>0.290004283189774</v>
      </c>
    </row>
    <row r="2042" spans="1:15" hidden="1" outlineLevel="2" x14ac:dyDescent="0.25">
      <c r="A2042">
        <v>2023</v>
      </c>
      <c r="B2042">
        <v>7</v>
      </c>
      <c r="C2042" t="s">
        <v>859</v>
      </c>
      <c r="D2042">
        <v>24025</v>
      </c>
      <c r="E2042" t="s">
        <v>516</v>
      </c>
      <c r="F2042" t="s">
        <v>851</v>
      </c>
      <c r="G2042" t="s">
        <v>1977</v>
      </c>
      <c r="H2042">
        <v>2265006015</v>
      </c>
      <c r="I2042" t="s">
        <v>1990</v>
      </c>
      <c r="J2042" t="s">
        <v>1963</v>
      </c>
      <c r="K2042" t="s">
        <v>1964</v>
      </c>
      <c r="L2042" t="s">
        <v>1966</v>
      </c>
      <c r="M2042" s="114">
        <v>3.7900226861893298E-3</v>
      </c>
      <c r="N2042" s="114">
        <v>1.3032352726440901E-3</v>
      </c>
      <c r="O2042" s="114">
        <v>0.13831541873514699</v>
      </c>
    </row>
    <row r="2043" spans="1:15" hidden="1" outlineLevel="2" x14ac:dyDescent="0.25">
      <c r="A2043">
        <v>2023</v>
      </c>
      <c r="B2043">
        <v>7</v>
      </c>
      <c r="C2043" t="s">
        <v>859</v>
      </c>
      <c r="D2043">
        <v>24025</v>
      </c>
      <c r="E2043" t="s">
        <v>516</v>
      </c>
      <c r="F2043" t="s">
        <v>851</v>
      </c>
      <c r="G2043" t="s">
        <v>1977</v>
      </c>
      <c r="H2043">
        <v>2265006025</v>
      </c>
      <c r="I2043" t="s">
        <v>1990</v>
      </c>
      <c r="J2043" t="s">
        <v>1963</v>
      </c>
      <c r="K2043" t="s">
        <v>1964</v>
      </c>
      <c r="L2043" t="s">
        <v>1967</v>
      </c>
      <c r="M2043" s="114">
        <v>8.6802642979932898E-3</v>
      </c>
      <c r="N2043" s="114">
        <v>2.79899622546509E-3</v>
      </c>
      <c r="O2043" s="114">
        <v>0.38138037174940098</v>
      </c>
    </row>
    <row r="2044" spans="1:15" hidden="1" outlineLevel="2" x14ac:dyDescent="0.25">
      <c r="A2044">
        <v>2023</v>
      </c>
      <c r="B2044">
        <v>7</v>
      </c>
      <c r="C2044" t="s">
        <v>859</v>
      </c>
      <c r="D2044">
        <v>24025</v>
      </c>
      <c r="E2044" t="s">
        <v>516</v>
      </c>
      <c r="F2044" t="s">
        <v>851</v>
      </c>
      <c r="G2044" t="s">
        <v>1977</v>
      </c>
      <c r="H2044">
        <v>2265006030</v>
      </c>
      <c r="I2044" t="s">
        <v>1990</v>
      </c>
      <c r="J2044" t="s">
        <v>1963</v>
      </c>
      <c r="K2044" t="s">
        <v>1964</v>
      </c>
      <c r="L2044" t="s">
        <v>1968</v>
      </c>
      <c r="M2044" s="114">
        <v>1.7802327587645599E-2</v>
      </c>
      <c r="N2044" s="114">
        <v>4.3852125527337202E-3</v>
      </c>
      <c r="O2044" s="114">
        <v>0.58806481957435597</v>
      </c>
    </row>
    <row r="2045" spans="1:15" hidden="1" outlineLevel="2" x14ac:dyDescent="0.25">
      <c r="A2045">
        <v>2023</v>
      </c>
      <c r="B2045">
        <v>7</v>
      </c>
      <c r="C2045" t="s">
        <v>859</v>
      </c>
      <c r="D2045">
        <v>24025</v>
      </c>
      <c r="E2045" t="s">
        <v>516</v>
      </c>
      <c r="F2045" t="s">
        <v>851</v>
      </c>
      <c r="G2045" t="s">
        <v>1977</v>
      </c>
      <c r="H2045">
        <v>2265006035</v>
      </c>
      <c r="I2045" t="s">
        <v>1990</v>
      </c>
      <c r="J2045" t="s">
        <v>1963</v>
      </c>
      <c r="K2045" t="s">
        <v>1964</v>
      </c>
      <c r="L2045" t="s">
        <v>1969</v>
      </c>
      <c r="M2045" s="114">
        <v>6.3341421589413504E-4</v>
      </c>
      <c r="N2045" s="114">
        <v>2.0932965708197999E-4</v>
      </c>
      <c r="O2045" s="114">
        <v>3.0056162737309901E-2</v>
      </c>
    </row>
    <row r="2046" spans="1:15" hidden="1" outlineLevel="2" x14ac:dyDescent="0.25">
      <c r="A2046">
        <v>2023</v>
      </c>
      <c r="B2046">
        <v>7</v>
      </c>
      <c r="C2046" t="s">
        <v>859</v>
      </c>
      <c r="D2046">
        <v>24025</v>
      </c>
      <c r="E2046" t="s">
        <v>516</v>
      </c>
      <c r="F2046" t="s">
        <v>851</v>
      </c>
      <c r="G2046" t="s">
        <v>1977</v>
      </c>
      <c r="H2046">
        <v>2265007010</v>
      </c>
      <c r="I2046" t="s">
        <v>1990</v>
      </c>
      <c r="J2046" t="s">
        <v>1970</v>
      </c>
      <c r="K2046" t="s">
        <v>697</v>
      </c>
      <c r="L2046" t="s">
        <v>1999</v>
      </c>
      <c r="M2046" s="114">
        <v>2.5394961003399901E-4</v>
      </c>
      <c r="N2046" s="114">
        <v>6.3544172917318105E-5</v>
      </c>
      <c r="O2046" s="114">
        <v>9.1212646802887303E-3</v>
      </c>
    </row>
    <row r="2047" spans="1:15" hidden="1" outlineLevel="2" x14ac:dyDescent="0.25">
      <c r="A2047">
        <v>2023</v>
      </c>
      <c r="B2047">
        <v>7</v>
      </c>
      <c r="C2047" t="s">
        <v>859</v>
      </c>
      <c r="D2047">
        <v>24025</v>
      </c>
      <c r="E2047" t="s">
        <v>516</v>
      </c>
      <c r="F2047" t="s">
        <v>851</v>
      </c>
      <c r="G2047" t="s">
        <v>1977</v>
      </c>
      <c r="H2047">
        <v>2265007015</v>
      </c>
      <c r="I2047" t="s">
        <v>1990</v>
      </c>
      <c r="J2047" t="s">
        <v>1970</v>
      </c>
      <c r="K2047" t="s">
        <v>697</v>
      </c>
      <c r="L2047" t="s">
        <v>1971</v>
      </c>
      <c r="M2047" s="114">
        <v>2.3989699275972498E-6</v>
      </c>
      <c r="N2047" s="114">
        <v>7.0375044458614898E-7</v>
      </c>
      <c r="O2047" s="114">
        <v>7.9273643677879604E-5</v>
      </c>
    </row>
    <row r="2048" spans="1:15" hidden="1" outlineLevel="2" x14ac:dyDescent="0.25">
      <c r="A2048">
        <v>2023</v>
      </c>
      <c r="B2048">
        <v>7</v>
      </c>
      <c r="C2048" t="s">
        <v>859</v>
      </c>
      <c r="D2048">
        <v>24025</v>
      </c>
      <c r="E2048" t="s">
        <v>516</v>
      </c>
      <c r="F2048" t="s">
        <v>851</v>
      </c>
      <c r="G2048" t="s">
        <v>1977</v>
      </c>
      <c r="H2048">
        <v>2265010010</v>
      </c>
      <c r="I2048" t="s">
        <v>1990</v>
      </c>
      <c r="J2048" t="s">
        <v>1941</v>
      </c>
      <c r="K2048" t="s">
        <v>696</v>
      </c>
      <c r="L2048" t="s">
        <v>2009</v>
      </c>
      <c r="M2048" s="114">
        <v>9.1868787500004601E-5</v>
      </c>
      <c r="N2048" s="114">
        <v>3.3495246498205199E-5</v>
      </c>
      <c r="O2048" s="114">
        <v>4.9433670938015001E-3</v>
      </c>
    </row>
    <row r="2049" spans="1:15" hidden="1" outlineLevel="2" x14ac:dyDescent="0.25">
      <c r="A2049">
        <v>2023</v>
      </c>
      <c r="B2049">
        <v>7</v>
      </c>
      <c r="C2049" t="s">
        <v>859</v>
      </c>
      <c r="D2049">
        <v>24025</v>
      </c>
      <c r="E2049" t="s">
        <v>516</v>
      </c>
      <c r="F2049" t="s">
        <v>851</v>
      </c>
      <c r="G2049" t="s">
        <v>1977</v>
      </c>
      <c r="H2049">
        <v>2282005010</v>
      </c>
      <c r="I2049" t="s">
        <v>698</v>
      </c>
      <c r="J2049" t="s">
        <v>1972</v>
      </c>
      <c r="K2049" t="s">
        <v>1972</v>
      </c>
      <c r="L2049" t="s">
        <v>1974</v>
      </c>
      <c r="M2049" s="114">
        <v>0.45766632989398198</v>
      </c>
      <c r="N2049" s="114">
        <v>0.143628254532814</v>
      </c>
      <c r="O2049" s="114">
        <v>2.3892546892166102</v>
      </c>
    </row>
    <row r="2050" spans="1:15" hidden="1" outlineLevel="2" x14ac:dyDescent="0.25">
      <c r="A2050">
        <v>2023</v>
      </c>
      <c r="B2050">
        <v>7</v>
      </c>
      <c r="C2050" t="s">
        <v>859</v>
      </c>
      <c r="D2050">
        <v>24025</v>
      </c>
      <c r="E2050" t="s">
        <v>516</v>
      </c>
      <c r="F2050" t="s">
        <v>851</v>
      </c>
      <c r="G2050" t="s">
        <v>1977</v>
      </c>
      <c r="H2050">
        <v>2282005015</v>
      </c>
      <c r="I2050" t="s">
        <v>698</v>
      </c>
      <c r="J2050" t="s">
        <v>1972</v>
      </c>
      <c r="K2050" t="s">
        <v>1972</v>
      </c>
      <c r="L2050" t="s">
        <v>2000</v>
      </c>
      <c r="M2050" s="114">
        <v>8.2667546339507694E-2</v>
      </c>
      <c r="N2050" s="114">
        <v>6.8087950348854107E-2</v>
      </c>
      <c r="O2050" s="114">
        <v>1.22876664996147</v>
      </c>
    </row>
    <row r="2051" spans="1:15" hidden="1" outlineLevel="2" x14ac:dyDescent="0.25">
      <c r="A2051">
        <v>2023</v>
      </c>
      <c r="B2051">
        <v>7</v>
      </c>
      <c r="C2051" t="s">
        <v>859</v>
      </c>
      <c r="D2051">
        <v>24025</v>
      </c>
      <c r="E2051" t="s">
        <v>516</v>
      </c>
      <c r="F2051" t="s">
        <v>851</v>
      </c>
      <c r="G2051" t="s">
        <v>1977</v>
      </c>
      <c r="H2051">
        <v>2282010005</v>
      </c>
      <c r="I2051" t="s">
        <v>698</v>
      </c>
      <c r="J2051" t="s">
        <v>1972</v>
      </c>
      <c r="K2051" t="s">
        <v>1972</v>
      </c>
      <c r="L2051" t="s">
        <v>1973</v>
      </c>
      <c r="M2051" s="114">
        <v>8.0149998228534997E-2</v>
      </c>
      <c r="N2051" s="114">
        <v>9.0759066864848095E-2</v>
      </c>
      <c r="O2051" s="114">
        <v>1.2200167179107699</v>
      </c>
    </row>
    <row r="2052" spans="1:15" hidden="1" outlineLevel="2" x14ac:dyDescent="0.25">
      <c r="A2052">
        <v>2023</v>
      </c>
      <c r="B2052">
        <v>7</v>
      </c>
      <c r="C2052" t="s">
        <v>859</v>
      </c>
      <c r="D2052">
        <v>24025</v>
      </c>
      <c r="E2052" t="s">
        <v>516</v>
      </c>
      <c r="F2052" t="s">
        <v>851</v>
      </c>
      <c r="G2052" t="s">
        <v>1977</v>
      </c>
      <c r="H2052">
        <v>2285004015</v>
      </c>
      <c r="I2052" t="s">
        <v>1975</v>
      </c>
      <c r="J2052" t="s">
        <v>1976</v>
      </c>
      <c r="K2052" t="s">
        <v>1976</v>
      </c>
      <c r="L2052" t="s">
        <v>1976</v>
      </c>
      <c r="M2052" s="114">
        <v>1.1696431083541E-4</v>
      </c>
      <c r="N2052" s="114">
        <v>3.6736076708621099E-5</v>
      </c>
      <c r="O2052" s="114">
        <v>5.3384010097943203E-3</v>
      </c>
    </row>
    <row r="2053" spans="1:15" hidden="1" outlineLevel="2" x14ac:dyDescent="0.25">
      <c r="A2053">
        <v>2023</v>
      </c>
      <c r="B2053">
        <v>7</v>
      </c>
      <c r="C2053" t="s">
        <v>859</v>
      </c>
      <c r="D2053">
        <v>24025</v>
      </c>
      <c r="E2053" t="s">
        <v>516</v>
      </c>
      <c r="F2053" t="s">
        <v>851</v>
      </c>
      <c r="G2053" t="s">
        <v>2001</v>
      </c>
      <c r="H2053">
        <v>2267001060</v>
      </c>
      <c r="I2053" t="s">
        <v>2002</v>
      </c>
      <c r="J2053" t="s">
        <v>1917</v>
      </c>
      <c r="K2053" t="s">
        <v>2003</v>
      </c>
      <c r="L2053" t="s">
        <v>1918</v>
      </c>
      <c r="M2053" s="114">
        <v>8.4488347965816502E-5</v>
      </c>
      <c r="N2053" s="114">
        <v>3.9254229341168E-4</v>
      </c>
      <c r="O2053" s="114">
        <v>2.0290745887905398E-3</v>
      </c>
    </row>
    <row r="2054" spans="1:15" hidden="1" outlineLevel="2" x14ac:dyDescent="0.25">
      <c r="A2054">
        <v>2023</v>
      </c>
      <c r="B2054">
        <v>7</v>
      </c>
      <c r="C2054" t="s">
        <v>859</v>
      </c>
      <c r="D2054">
        <v>24025</v>
      </c>
      <c r="E2054" t="s">
        <v>516</v>
      </c>
      <c r="F2054" t="s">
        <v>851</v>
      </c>
      <c r="G2054" t="s">
        <v>2001</v>
      </c>
      <c r="H2054">
        <v>2267002003</v>
      </c>
      <c r="I2054" t="s">
        <v>2002</v>
      </c>
      <c r="J2054" t="s">
        <v>1919</v>
      </c>
      <c r="K2054" t="s">
        <v>2003</v>
      </c>
      <c r="L2054" t="s">
        <v>1921</v>
      </c>
      <c r="M2054" s="114">
        <v>3.77585719135709E-6</v>
      </c>
      <c r="N2054" s="114">
        <v>2.6343835088482599E-5</v>
      </c>
      <c r="O2054" s="114">
        <v>1.5083816833794101E-4</v>
      </c>
    </row>
    <row r="2055" spans="1:15" hidden="1" outlineLevel="2" x14ac:dyDescent="0.25">
      <c r="A2055">
        <v>2023</v>
      </c>
      <c r="B2055">
        <v>7</v>
      </c>
      <c r="C2055" t="s">
        <v>859</v>
      </c>
      <c r="D2055">
        <v>24025</v>
      </c>
      <c r="E2055" t="s">
        <v>516</v>
      </c>
      <c r="F2055" t="s">
        <v>851</v>
      </c>
      <c r="G2055" t="s">
        <v>2001</v>
      </c>
      <c r="H2055">
        <v>2267002015</v>
      </c>
      <c r="I2055" t="s">
        <v>2002</v>
      </c>
      <c r="J2055" t="s">
        <v>1919</v>
      </c>
      <c r="K2055" t="s">
        <v>2003</v>
      </c>
      <c r="L2055" t="s">
        <v>1924</v>
      </c>
      <c r="M2055" s="114">
        <v>4.4483140868578596E-6</v>
      </c>
      <c r="N2055" s="114">
        <v>3.7410394270409597E-5</v>
      </c>
      <c r="O2055" s="114">
        <v>1.93144358490827E-4</v>
      </c>
    </row>
    <row r="2056" spans="1:15" hidden="1" outlineLevel="2" x14ac:dyDescent="0.25">
      <c r="A2056">
        <v>2023</v>
      </c>
      <c r="B2056">
        <v>7</v>
      </c>
      <c r="C2056" t="s">
        <v>859</v>
      </c>
      <c r="D2056">
        <v>24025</v>
      </c>
      <c r="E2056" t="s">
        <v>516</v>
      </c>
      <c r="F2056" t="s">
        <v>851</v>
      </c>
      <c r="G2056" t="s">
        <v>2001</v>
      </c>
      <c r="H2056">
        <v>2267002021</v>
      </c>
      <c r="I2056" t="s">
        <v>2002</v>
      </c>
      <c r="J2056" t="s">
        <v>1919</v>
      </c>
      <c r="K2056" t="s">
        <v>2003</v>
      </c>
      <c r="L2056" t="s">
        <v>1926</v>
      </c>
      <c r="M2056" s="114">
        <v>3.8226413181519101E-6</v>
      </c>
      <c r="N2056" s="114">
        <v>1.8492644585421699E-5</v>
      </c>
      <c r="O2056" s="114">
        <v>9.9419041362125399E-5</v>
      </c>
    </row>
    <row r="2057" spans="1:15" hidden="1" outlineLevel="2" x14ac:dyDescent="0.25">
      <c r="A2057">
        <v>2023</v>
      </c>
      <c r="B2057">
        <v>7</v>
      </c>
      <c r="C2057" t="s">
        <v>859</v>
      </c>
      <c r="D2057">
        <v>24025</v>
      </c>
      <c r="E2057" t="s">
        <v>516</v>
      </c>
      <c r="F2057" t="s">
        <v>851</v>
      </c>
      <c r="G2057" t="s">
        <v>2001</v>
      </c>
      <c r="H2057">
        <v>2267002024</v>
      </c>
      <c r="I2057" t="s">
        <v>2002</v>
      </c>
      <c r="J2057" t="s">
        <v>1919</v>
      </c>
      <c r="K2057" t="s">
        <v>2003</v>
      </c>
      <c r="L2057" t="s">
        <v>1927</v>
      </c>
      <c r="M2057" s="114">
        <v>6.7826665262060704E-7</v>
      </c>
      <c r="N2057" s="114">
        <v>4.6667760216223499E-6</v>
      </c>
      <c r="O2057" s="114">
        <v>2.5787293907342198E-5</v>
      </c>
    </row>
    <row r="2058" spans="1:15" hidden="1" outlineLevel="2" x14ac:dyDescent="0.25">
      <c r="A2058">
        <v>2023</v>
      </c>
      <c r="B2058">
        <v>7</v>
      </c>
      <c r="C2058" t="s">
        <v>859</v>
      </c>
      <c r="D2058">
        <v>24025</v>
      </c>
      <c r="E2058" t="s">
        <v>516</v>
      </c>
      <c r="F2058" t="s">
        <v>851</v>
      </c>
      <c r="G2058" t="s">
        <v>2001</v>
      </c>
      <c r="H2058">
        <v>2267002030</v>
      </c>
      <c r="I2058" t="s">
        <v>2002</v>
      </c>
      <c r="J2058" t="s">
        <v>1919</v>
      </c>
      <c r="K2058" t="s">
        <v>2003</v>
      </c>
      <c r="L2058" t="s">
        <v>1929</v>
      </c>
      <c r="M2058" s="114">
        <v>1.1237306772216001E-5</v>
      </c>
      <c r="N2058" s="114">
        <v>7.9487275797873695E-5</v>
      </c>
      <c r="O2058" s="114">
        <v>4.6257933718152301E-4</v>
      </c>
    </row>
    <row r="2059" spans="1:15" hidden="1" outlineLevel="2" x14ac:dyDescent="0.25">
      <c r="A2059">
        <v>2023</v>
      </c>
      <c r="B2059">
        <v>7</v>
      </c>
      <c r="C2059" t="s">
        <v>859</v>
      </c>
      <c r="D2059">
        <v>24025</v>
      </c>
      <c r="E2059" t="s">
        <v>516</v>
      </c>
      <c r="F2059" t="s">
        <v>851</v>
      </c>
      <c r="G2059" t="s">
        <v>2001</v>
      </c>
      <c r="H2059">
        <v>2267002033</v>
      </c>
      <c r="I2059" t="s">
        <v>2002</v>
      </c>
      <c r="J2059" t="s">
        <v>1919</v>
      </c>
      <c r="K2059" t="s">
        <v>2003</v>
      </c>
      <c r="L2059" t="s">
        <v>1930</v>
      </c>
      <c r="M2059" s="114">
        <v>4.4541859551827697E-5</v>
      </c>
      <c r="N2059" s="114">
        <v>1.94187239685562E-4</v>
      </c>
      <c r="O2059" s="114">
        <v>9.7760042990557806E-4</v>
      </c>
    </row>
    <row r="2060" spans="1:15" hidden="1" outlineLevel="2" x14ac:dyDescent="0.25">
      <c r="A2060">
        <v>2023</v>
      </c>
      <c r="B2060">
        <v>7</v>
      </c>
      <c r="C2060" t="s">
        <v>859</v>
      </c>
      <c r="D2060">
        <v>24025</v>
      </c>
      <c r="E2060" t="s">
        <v>516</v>
      </c>
      <c r="F2060" t="s">
        <v>851</v>
      </c>
      <c r="G2060" t="s">
        <v>2001</v>
      </c>
      <c r="H2060">
        <v>2267002039</v>
      </c>
      <c r="I2060" t="s">
        <v>2002</v>
      </c>
      <c r="J2060" t="s">
        <v>1919</v>
      </c>
      <c r="K2060" t="s">
        <v>2003</v>
      </c>
      <c r="L2060" t="s">
        <v>1932</v>
      </c>
      <c r="M2060" s="114">
        <v>7.8448941849273996E-6</v>
      </c>
      <c r="N2060" s="114">
        <v>6.4667635342630106E-5</v>
      </c>
      <c r="O2060" s="114">
        <v>3.3717551559675501E-4</v>
      </c>
    </row>
    <row r="2061" spans="1:15" hidden="1" outlineLevel="2" x14ac:dyDescent="0.25">
      <c r="A2061">
        <v>2023</v>
      </c>
      <c r="B2061">
        <v>7</v>
      </c>
      <c r="C2061" t="s">
        <v>859</v>
      </c>
      <c r="D2061">
        <v>24025</v>
      </c>
      <c r="E2061" t="s">
        <v>516</v>
      </c>
      <c r="F2061" t="s">
        <v>851</v>
      </c>
      <c r="G2061" t="s">
        <v>2001</v>
      </c>
      <c r="H2061">
        <v>2267002045</v>
      </c>
      <c r="I2061" t="s">
        <v>2002</v>
      </c>
      <c r="J2061" t="s">
        <v>1919</v>
      </c>
      <c r="K2061" t="s">
        <v>2003</v>
      </c>
      <c r="L2061" t="s">
        <v>1282</v>
      </c>
      <c r="M2061" s="114">
        <v>1.2145500562610299E-5</v>
      </c>
      <c r="N2061" s="114">
        <v>6.1299071603571105E-5</v>
      </c>
      <c r="O2061" s="114">
        <v>3.4090769622707702E-4</v>
      </c>
    </row>
    <row r="2062" spans="1:15" hidden="1" outlineLevel="2" x14ac:dyDescent="0.25">
      <c r="A2062">
        <v>2023</v>
      </c>
      <c r="B2062">
        <v>7</v>
      </c>
      <c r="C2062" t="s">
        <v>859</v>
      </c>
      <c r="D2062">
        <v>24025</v>
      </c>
      <c r="E2062" t="s">
        <v>516</v>
      </c>
      <c r="F2062" t="s">
        <v>851</v>
      </c>
      <c r="G2062" t="s">
        <v>2001</v>
      </c>
      <c r="H2062">
        <v>2267002054</v>
      </c>
      <c r="I2062" t="s">
        <v>2002</v>
      </c>
      <c r="J2062" t="s">
        <v>1919</v>
      </c>
      <c r="K2062" t="s">
        <v>2003</v>
      </c>
      <c r="L2062" t="s">
        <v>1935</v>
      </c>
      <c r="M2062" s="114">
        <v>1.7734249020406899E-6</v>
      </c>
      <c r="N2062" s="114">
        <v>9.1877498107351096E-6</v>
      </c>
      <c r="O2062" s="114">
        <v>5.1493168939487098E-5</v>
      </c>
    </row>
    <row r="2063" spans="1:15" hidden="1" outlineLevel="2" x14ac:dyDescent="0.25">
      <c r="A2063">
        <v>2023</v>
      </c>
      <c r="B2063">
        <v>7</v>
      </c>
      <c r="C2063" t="s">
        <v>859</v>
      </c>
      <c r="D2063">
        <v>24025</v>
      </c>
      <c r="E2063" t="s">
        <v>516</v>
      </c>
      <c r="F2063" t="s">
        <v>851</v>
      </c>
      <c r="G2063" t="s">
        <v>2001</v>
      </c>
      <c r="H2063">
        <v>2267002057</v>
      </c>
      <c r="I2063" t="s">
        <v>2002</v>
      </c>
      <c r="J2063" t="s">
        <v>1919</v>
      </c>
      <c r="K2063" t="s">
        <v>2003</v>
      </c>
      <c r="L2063" t="s">
        <v>1936</v>
      </c>
      <c r="M2063" s="114">
        <v>8.2455250023372207E-6</v>
      </c>
      <c r="N2063" s="114">
        <v>5.4946861382632098E-5</v>
      </c>
      <c r="O2063" s="114">
        <v>3.2429790735477598E-4</v>
      </c>
    </row>
    <row r="2064" spans="1:15" hidden="1" outlineLevel="2" x14ac:dyDescent="0.25">
      <c r="A2064">
        <v>2023</v>
      </c>
      <c r="B2064">
        <v>7</v>
      </c>
      <c r="C2064" t="s">
        <v>859</v>
      </c>
      <c r="D2064">
        <v>24025</v>
      </c>
      <c r="E2064" t="s">
        <v>516</v>
      </c>
      <c r="F2064" t="s">
        <v>851</v>
      </c>
      <c r="G2064" t="s">
        <v>2001</v>
      </c>
      <c r="H2064">
        <v>2267002060</v>
      </c>
      <c r="I2064" t="s">
        <v>2002</v>
      </c>
      <c r="J2064" t="s">
        <v>1919</v>
      </c>
      <c r="K2064" t="s">
        <v>2003</v>
      </c>
      <c r="L2064" t="s">
        <v>1283</v>
      </c>
      <c r="M2064" s="114">
        <v>1.2584755268108E-5</v>
      </c>
      <c r="N2064" s="114">
        <v>1.06642073660623E-4</v>
      </c>
      <c r="O2064" s="114">
        <v>5.4854479822097303E-4</v>
      </c>
    </row>
    <row r="2065" spans="1:15" hidden="1" outlineLevel="2" x14ac:dyDescent="0.25">
      <c r="A2065">
        <v>2023</v>
      </c>
      <c r="B2065">
        <v>7</v>
      </c>
      <c r="C2065" t="s">
        <v>859</v>
      </c>
      <c r="D2065">
        <v>24025</v>
      </c>
      <c r="E2065" t="s">
        <v>516</v>
      </c>
      <c r="F2065" t="s">
        <v>851</v>
      </c>
      <c r="G2065" t="s">
        <v>2001</v>
      </c>
      <c r="H2065">
        <v>2267002066</v>
      </c>
      <c r="I2065" t="s">
        <v>2002</v>
      </c>
      <c r="J2065" t="s">
        <v>1919</v>
      </c>
      <c r="K2065" t="s">
        <v>2003</v>
      </c>
      <c r="L2065" t="s">
        <v>1278</v>
      </c>
      <c r="M2065" s="114">
        <v>1.3454041152272101E-6</v>
      </c>
      <c r="N2065" s="114">
        <v>1.1309478395560301E-5</v>
      </c>
      <c r="O2065" s="114">
        <v>5.8402789363754002E-5</v>
      </c>
    </row>
    <row r="2066" spans="1:15" hidden="1" outlineLevel="2" x14ac:dyDescent="0.25">
      <c r="A2066">
        <v>2023</v>
      </c>
      <c r="B2066">
        <v>7</v>
      </c>
      <c r="C2066" t="s">
        <v>859</v>
      </c>
      <c r="D2066">
        <v>24025</v>
      </c>
      <c r="E2066" t="s">
        <v>516</v>
      </c>
      <c r="F2066" t="s">
        <v>851</v>
      </c>
      <c r="G2066" t="s">
        <v>2001</v>
      </c>
      <c r="H2066">
        <v>2267002072</v>
      </c>
      <c r="I2066" t="s">
        <v>2002</v>
      </c>
      <c r="J2066" t="s">
        <v>1919</v>
      </c>
      <c r="K2066" t="s">
        <v>2003</v>
      </c>
      <c r="L2066" t="s">
        <v>1279</v>
      </c>
      <c r="M2066" s="114">
        <v>4.3338311002116798E-5</v>
      </c>
      <c r="N2066" s="114">
        <v>2.20640358747914E-4</v>
      </c>
      <c r="O2066" s="114">
        <v>1.20937605970539E-3</v>
      </c>
    </row>
    <row r="2067" spans="1:15" hidden="1" outlineLevel="2" x14ac:dyDescent="0.25">
      <c r="A2067">
        <v>2023</v>
      </c>
      <c r="B2067">
        <v>7</v>
      </c>
      <c r="C2067" t="s">
        <v>859</v>
      </c>
      <c r="D2067">
        <v>24025</v>
      </c>
      <c r="E2067" t="s">
        <v>516</v>
      </c>
      <c r="F2067" t="s">
        <v>851</v>
      </c>
      <c r="G2067" t="s">
        <v>2001</v>
      </c>
      <c r="H2067">
        <v>2267002081</v>
      </c>
      <c r="I2067" t="s">
        <v>2002</v>
      </c>
      <c r="J2067" t="s">
        <v>1919</v>
      </c>
      <c r="K2067" t="s">
        <v>2003</v>
      </c>
      <c r="L2067" t="s">
        <v>1940</v>
      </c>
      <c r="M2067" s="114">
        <v>2.3746304862015701E-5</v>
      </c>
      <c r="N2067" s="114">
        <v>1.14220569230383E-4</v>
      </c>
      <c r="O2067" s="114">
        <v>6.3234954723156999E-4</v>
      </c>
    </row>
    <row r="2068" spans="1:15" hidden="1" outlineLevel="2" x14ac:dyDescent="0.25">
      <c r="A2068">
        <v>2023</v>
      </c>
      <c r="B2068">
        <v>7</v>
      </c>
      <c r="C2068" t="s">
        <v>859</v>
      </c>
      <c r="D2068">
        <v>24025</v>
      </c>
      <c r="E2068" t="s">
        <v>516</v>
      </c>
      <c r="F2068" t="s">
        <v>851</v>
      </c>
      <c r="G2068" t="s">
        <v>2001</v>
      </c>
      <c r="H2068">
        <v>2267003010</v>
      </c>
      <c r="I2068" t="s">
        <v>2002</v>
      </c>
      <c r="J2068" t="s">
        <v>1941</v>
      </c>
      <c r="K2068" t="s">
        <v>2003</v>
      </c>
      <c r="L2068" t="s">
        <v>1277</v>
      </c>
      <c r="M2068" s="114">
        <v>1.17211316592147E-4</v>
      </c>
      <c r="N2068" s="114">
        <v>6.5574051404837497E-4</v>
      </c>
      <c r="O2068" s="114">
        <v>3.7816513213329E-3</v>
      </c>
    </row>
    <row r="2069" spans="1:15" hidden="1" outlineLevel="2" x14ac:dyDescent="0.25">
      <c r="A2069">
        <v>2023</v>
      </c>
      <c r="B2069">
        <v>7</v>
      </c>
      <c r="C2069" t="s">
        <v>859</v>
      </c>
      <c r="D2069">
        <v>24025</v>
      </c>
      <c r="E2069" t="s">
        <v>516</v>
      </c>
      <c r="F2069" t="s">
        <v>851</v>
      </c>
      <c r="G2069" t="s">
        <v>2001</v>
      </c>
      <c r="H2069">
        <v>2267003020</v>
      </c>
      <c r="I2069" t="s">
        <v>2002</v>
      </c>
      <c r="J2069" t="s">
        <v>1941</v>
      </c>
      <c r="K2069" t="s">
        <v>2003</v>
      </c>
      <c r="L2069" t="s">
        <v>1275</v>
      </c>
      <c r="M2069" s="114">
        <v>3.9928966434672501E-3</v>
      </c>
      <c r="N2069" s="114">
        <v>3.4089715220034102E-2</v>
      </c>
      <c r="O2069" s="114">
        <v>0.17471265047788601</v>
      </c>
    </row>
    <row r="2070" spans="1:15" hidden="1" outlineLevel="2" x14ac:dyDescent="0.25">
      <c r="A2070">
        <v>2023</v>
      </c>
      <c r="B2070">
        <v>7</v>
      </c>
      <c r="C2070" t="s">
        <v>859</v>
      </c>
      <c r="D2070">
        <v>24025</v>
      </c>
      <c r="E2070" t="s">
        <v>516</v>
      </c>
      <c r="F2070" t="s">
        <v>851</v>
      </c>
      <c r="G2070" t="s">
        <v>2001</v>
      </c>
      <c r="H2070">
        <v>2267003030</v>
      </c>
      <c r="I2070" t="s">
        <v>2002</v>
      </c>
      <c r="J2070" t="s">
        <v>1941</v>
      </c>
      <c r="K2070" t="s">
        <v>2003</v>
      </c>
      <c r="L2070" t="s">
        <v>1273</v>
      </c>
      <c r="M2070" s="114">
        <v>3.0418446840485599E-5</v>
      </c>
      <c r="N2070" s="114">
        <v>2.5593136888346602E-4</v>
      </c>
      <c r="O2070" s="114">
        <v>1.3210538891144099E-3</v>
      </c>
    </row>
    <row r="2071" spans="1:15" hidden="1" outlineLevel="2" x14ac:dyDescent="0.25">
      <c r="A2071">
        <v>2023</v>
      </c>
      <c r="B2071">
        <v>7</v>
      </c>
      <c r="C2071" t="s">
        <v>859</v>
      </c>
      <c r="D2071">
        <v>24025</v>
      </c>
      <c r="E2071" t="s">
        <v>516</v>
      </c>
      <c r="F2071" t="s">
        <v>851</v>
      </c>
      <c r="G2071" t="s">
        <v>2001</v>
      </c>
      <c r="H2071">
        <v>2267003040</v>
      </c>
      <c r="I2071" t="s">
        <v>2002</v>
      </c>
      <c r="J2071" t="s">
        <v>1941</v>
      </c>
      <c r="K2071" t="s">
        <v>2003</v>
      </c>
      <c r="L2071" t="s">
        <v>1276</v>
      </c>
      <c r="M2071" s="114">
        <v>9.4494903351005599E-6</v>
      </c>
      <c r="N2071" s="114">
        <v>8.0359843195765306E-5</v>
      </c>
      <c r="O2071" s="114">
        <v>4.1263784805778398E-4</v>
      </c>
    </row>
    <row r="2072" spans="1:15" hidden="1" outlineLevel="2" x14ac:dyDescent="0.25">
      <c r="A2072">
        <v>2023</v>
      </c>
      <c r="B2072">
        <v>7</v>
      </c>
      <c r="C2072" t="s">
        <v>859</v>
      </c>
      <c r="D2072">
        <v>24025</v>
      </c>
      <c r="E2072" t="s">
        <v>516</v>
      </c>
      <c r="F2072" t="s">
        <v>851</v>
      </c>
      <c r="G2072" t="s">
        <v>2001</v>
      </c>
      <c r="H2072">
        <v>2267003050</v>
      </c>
      <c r="I2072" t="s">
        <v>2002</v>
      </c>
      <c r="J2072" t="s">
        <v>1941</v>
      </c>
      <c r="K2072" t="s">
        <v>2003</v>
      </c>
      <c r="L2072" t="s">
        <v>1280</v>
      </c>
      <c r="M2072" s="114">
        <v>4.5227154004123804E-6</v>
      </c>
      <c r="N2072" s="114">
        <v>2.82484520539583E-5</v>
      </c>
      <c r="O2072" s="114">
        <v>1.570480344526E-4</v>
      </c>
    </row>
    <row r="2073" spans="1:15" hidden="1" outlineLevel="2" x14ac:dyDescent="0.25">
      <c r="A2073">
        <v>2023</v>
      </c>
      <c r="B2073">
        <v>7</v>
      </c>
      <c r="C2073" t="s">
        <v>859</v>
      </c>
      <c r="D2073">
        <v>24025</v>
      </c>
      <c r="E2073" t="s">
        <v>516</v>
      </c>
      <c r="F2073" t="s">
        <v>851</v>
      </c>
      <c r="G2073" t="s">
        <v>2001</v>
      </c>
      <c r="H2073">
        <v>2267003070</v>
      </c>
      <c r="I2073" t="s">
        <v>2002</v>
      </c>
      <c r="J2073" t="s">
        <v>1941</v>
      </c>
      <c r="K2073" t="s">
        <v>2003</v>
      </c>
      <c r="L2073" t="s">
        <v>1272</v>
      </c>
      <c r="M2073" s="114">
        <v>1.8941989537779601E-5</v>
      </c>
      <c r="N2073" s="114">
        <v>1.5890766735537901E-4</v>
      </c>
      <c r="O2073" s="114">
        <v>8.2141539314761801E-4</v>
      </c>
    </row>
    <row r="2074" spans="1:15" hidden="1" outlineLevel="2" x14ac:dyDescent="0.25">
      <c r="A2074">
        <v>2023</v>
      </c>
      <c r="B2074">
        <v>7</v>
      </c>
      <c r="C2074" t="s">
        <v>859</v>
      </c>
      <c r="D2074">
        <v>24025</v>
      </c>
      <c r="E2074" t="s">
        <v>516</v>
      </c>
      <c r="F2074" t="s">
        <v>851</v>
      </c>
      <c r="G2074" t="s">
        <v>2001</v>
      </c>
      <c r="H2074">
        <v>2267004066</v>
      </c>
      <c r="I2074" t="s">
        <v>2002</v>
      </c>
      <c r="J2074" t="s">
        <v>1943</v>
      </c>
      <c r="K2074" t="s">
        <v>2003</v>
      </c>
      <c r="L2074" t="s">
        <v>1949</v>
      </c>
      <c r="M2074" s="114">
        <v>9.3084514446672997E-5</v>
      </c>
      <c r="N2074" s="114">
        <v>7.8859076893422796E-4</v>
      </c>
      <c r="O2074" s="114">
        <v>4.0568480035290096E-3</v>
      </c>
    </row>
    <row r="2075" spans="1:15" hidden="1" outlineLevel="2" x14ac:dyDescent="0.25">
      <c r="A2075">
        <v>2023</v>
      </c>
      <c r="B2075">
        <v>7</v>
      </c>
      <c r="C2075" t="s">
        <v>859</v>
      </c>
      <c r="D2075">
        <v>24025</v>
      </c>
      <c r="E2075" t="s">
        <v>516</v>
      </c>
      <c r="F2075" t="s">
        <v>851</v>
      </c>
      <c r="G2075" t="s">
        <v>2001</v>
      </c>
      <c r="H2075">
        <v>2267005055</v>
      </c>
      <c r="I2075" t="s">
        <v>2002</v>
      </c>
      <c r="J2075" t="s">
        <v>1952</v>
      </c>
      <c r="K2075" t="s">
        <v>2003</v>
      </c>
      <c r="L2075" t="s">
        <v>1961</v>
      </c>
      <c r="M2075" s="114">
        <v>2.29666981432786E-7</v>
      </c>
      <c r="N2075" s="114">
        <v>1.0427072254515201E-6</v>
      </c>
      <c r="O2075" s="114">
        <v>4.7004141947581999E-6</v>
      </c>
    </row>
    <row r="2076" spans="1:15" hidden="1" outlineLevel="2" x14ac:dyDescent="0.25">
      <c r="A2076">
        <v>2023</v>
      </c>
      <c r="B2076">
        <v>7</v>
      </c>
      <c r="C2076" t="s">
        <v>859</v>
      </c>
      <c r="D2076">
        <v>24025</v>
      </c>
      <c r="E2076" t="s">
        <v>516</v>
      </c>
      <c r="F2076" t="s">
        <v>851</v>
      </c>
      <c r="G2076" t="s">
        <v>2001</v>
      </c>
      <c r="H2076">
        <v>2267005060</v>
      </c>
      <c r="I2076" t="s">
        <v>2002</v>
      </c>
      <c r="J2076" t="s">
        <v>1952</v>
      </c>
      <c r="K2076" t="s">
        <v>2003</v>
      </c>
      <c r="L2076" t="s">
        <v>1962</v>
      </c>
      <c r="M2076" s="114">
        <v>5.05394011085514E-8</v>
      </c>
      <c r="N2076" s="114">
        <v>4.2512819220519299E-7</v>
      </c>
      <c r="O2076" s="114">
        <v>2.1946443382603299E-6</v>
      </c>
    </row>
    <row r="2077" spans="1:15" hidden="1" outlineLevel="2" x14ac:dyDescent="0.25">
      <c r="A2077">
        <v>2023</v>
      </c>
      <c r="B2077">
        <v>7</v>
      </c>
      <c r="C2077" t="s">
        <v>859</v>
      </c>
      <c r="D2077">
        <v>24025</v>
      </c>
      <c r="E2077" t="s">
        <v>516</v>
      </c>
      <c r="F2077" t="s">
        <v>851</v>
      </c>
      <c r="G2077" t="s">
        <v>2001</v>
      </c>
      <c r="H2077">
        <v>2267006005</v>
      </c>
      <c r="I2077" t="s">
        <v>2002</v>
      </c>
      <c r="J2077" t="s">
        <v>1963</v>
      </c>
      <c r="K2077" t="s">
        <v>2003</v>
      </c>
      <c r="L2077" t="s">
        <v>1274</v>
      </c>
      <c r="M2077" s="114">
        <v>5.3996754468244002E-4</v>
      </c>
      <c r="N2077" s="114">
        <v>3.2991042244248101E-3</v>
      </c>
      <c r="O2077" s="114">
        <v>1.3403662713244601E-2</v>
      </c>
    </row>
    <row r="2078" spans="1:15" hidden="1" outlineLevel="2" x14ac:dyDescent="0.25">
      <c r="A2078">
        <v>2023</v>
      </c>
      <c r="B2078">
        <v>7</v>
      </c>
      <c r="C2078" t="s">
        <v>859</v>
      </c>
      <c r="D2078">
        <v>24025</v>
      </c>
      <c r="E2078" t="s">
        <v>516</v>
      </c>
      <c r="F2078" t="s">
        <v>851</v>
      </c>
      <c r="G2078" t="s">
        <v>2001</v>
      </c>
      <c r="H2078">
        <v>2267006010</v>
      </c>
      <c r="I2078" t="s">
        <v>2002</v>
      </c>
      <c r="J2078" t="s">
        <v>1963</v>
      </c>
      <c r="K2078" t="s">
        <v>2003</v>
      </c>
      <c r="L2078" t="s">
        <v>1965</v>
      </c>
      <c r="M2078" s="114">
        <v>5.3036164899822297E-5</v>
      </c>
      <c r="N2078" s="114">
        <v>3.6606545472750402E-4</v>
      </c>
      <c r="O2078" s="114">
        <v>1.79894114262424E-3</v>
      </c>
    </row>
    <row r="2079" spans="1:15" hidden="1" outlineLevel="2" x14ac:dyDescent="0.25">
      <c r="A2079">
        <v>2023</v>
      </c>
      <c r="B2079">
        <v>7</v>
      </c>
      <c r="C2079" t="s">
        <v>859</v>
      </c>
      <c r="D2079">
        <v>24025</v>
      </c>
      <c r="E2079" t="s">
        <v>516</v>
      </c>
      <c r="F2079" t="s">
        <v>851</v>
      </c>
      <c r="G2079" t="s">
        <v>2001</v>
      </c>
      <c r="H2079">
        <v>2267006015</v>
      </c>
      <c r="I2079" t="s">
        <v>2002</v>
      </c>
      <c r="J2079" t="s">
        <v>1963</v>
      </c>
      <c r="K2079" t="s">
        <v>2003</v>
      </c>
      <c r="L2079" t="s">
        <v>1966</v>
      </c>
      <c r="M2079" s="114">
        <v>3.0679013612200399E-5</v>
      </c>
      <c r="N2079" s="114">
        <v>2.5584244940546298E-4</v>
      </c>
      <c r="O2079" s="114">
        <v>1.3807726791128501E-3</v>
      </c>
    </row>
    <row r="2080" spans="1:15" hidden="1" outlineLevel="2" x14ac:dyDescent="0.25">
      <c r="A2080">
        <v>2023</v>
      </c>
      <c r="B2080">
        <v>7</v>
      </c>
      <c r="C2080" t="s">
        <v>859</v>
      </c>
      <c r="D2080">
        <v>24025</v>
      </c>
      <c r="E2080" t="s">
        <v>516</v>
      </c>
      <c r="F2080" t="s">
        <v>851</v>
      </c>
      <c r="G2080" t="s">
        <v>2001</v>
      </c>
      <c r="H2080">
        <v>2267006025</v>
      </c>
      <c r="I2080" t="s">
        <v>2002</v>
      </c>
      <c r="J2080" t="s">
        <v>1963</v>
      </c>
      <c r="K2080" t="s">
        <v>2003</v>
      </c>
      <c r="L2080" t="s">
        <v>1967</v>
      </c>
      <c r="M2080" s="114">
        <v>4.1297992424915699E-5</v>
      </c>
      <c r="N2080" s="114">
        <v>3.2088535226648701E-4</v>
      </c>
      <c r="O2080" s="114">
        <v>1.79395652958192E-3</v>
      </c>
    </row>
    <row r="2081" spans="1:15" hidden="1" outlineLevel="2" x14ac:dyDescent="0.25">
      <c r="A2081">
        <v>2023</v>
      </c>
      <c r="B2081">
        <v>7</v>
      </c>
      <c r="C2081" t="s">
        <v>859</v>
      </c>
      <c r="D2081">
        <v>24025</v>
      </c>
      <c r="E2081" t="s">
        <v>516</v>
      </c>
      <c r="F2081" t="s">
        <v>851</v>
      </c>
      <c r="G2081" t="s">
        <v>2001</v>
      </c>
      <c r="H2081">
        <v>2267006030</v>
      </c>
      <c r="I2081" t="s">
        <v>2002</v>
      </c>
      <c r="J2081" t="s">
        <v>1963</v>
      </c>
      <c r="K2081" t="s">
        <v>2003</v>
      </c>
      <c r="L2081" t="s">
        <v>1968</v>
      </c>
      <c r="M2081" s="114">
        <v>1.45893095293559E-6</v>
      </c>
      <c r="N2081" s="114">
        <v>7.9247391795433907E-6</v>
      </c>
      <c r="O2081" s="114">
        <v>4.37769367636065E-5</v>
      </c>
    </row>
    <row r="2082" spans="1:15" hidden="1" outlineLevel="2" x14ac:dyDescent="0.25">
      <c r="A2082">
        <v>2023</v>
      </c>
      <c r="B2082">
        <v>7</v>
      </c>
      <c r="C2082" t="s">
        <v>859</v>
      </c>
      <c r="D2082">
        <v>24025</v>
      </c>
      <c r="E2082" t="s">
        <v>516</v>
      </c>
      <c r="F2082" t="s">
        <v>851</v>
      </c>
      <c r="G2082" t="s">
        <v>2001</v>
      </c>
      <c r="H2082">
        <v>2267006035</v>
      </c>
      <c r="I2082" t="s">
        <v>2002</v>
      </c>
      <c r="J2082" t="s">
        <v>1963</v>
      </c>
      <c r="K2082" t="s">
        <v>2003</v>
      </c>
      <c r="L2082" t="s">
        <v>1969</v>
      </c>
      <c r="M2082" s="114">
        <v>4.8595075274881996E-7</v>
      </c>
      <c r="N2082" s="114">
        <v>3.99952079987997E-6</v>
      </c>
      <c r="O2082" s="114">
        <v>2.1091046164656301E-5</v>
      </c>
    </row>
    <row r="2083" spans="1:15" hidden="1" outlineLevel="2" x14ac:dyDescent="0.25">
      <c r="A2083">
        <v>2023</v>
      </c>
      <c r="B2083">
        <v>7</v>
      </c>
      <c r="C2083" t="s">
        <v>859</v>
      </c>
      <c r="D2083">
        <v>24025</v>
      </c>
      <c r="E2083" t="s">
        <v>516</v>
      </c>
      <c r="F2083" t="s">
        <v>851</v>
      </c>
      <c r="G2083" t="s">
        <v>2001</v>
      </c>
      <c r="H2083">
        <v>2268002081</v>
      </c>
      <c r="I2083" t="s">
        <v>2004</v>
      </c>
      <c r="J2083" t="s">
        <v>1919</v>
      </c>
      <c r="K2083" t="s">
        <v>2005</v>
      </c>
      <c r="L2083" t="s">
        <v>1940</v>
      </c>
      <c r="M2083" s="114">
        <v>3.6242708603140302E-6</v>
      </c>
      <c r="N2083" s="114">
        <v>4.9069478791352603E-6</v>
      </c>
      <c r="O2083" s="114">
        <v>2.6885602437687299E-5</v>
      </c>
    </row>
    <row r="2084" spans="1:15" hidden="1" outlineLevel="2" x14ac:dyDescent="0.25">
      <c r="A2084">
        <v>2023</v>
      </c>
      <c r="B2084">
        <v>7</v>
      </c>
      <c r="C2084" t="s">
        <v>859</v>
      </c>
      <c r="D2084">
        <v>24025</v>
      </c>
      <c r="E2084" t="s">
        <v>516</v>
      </c>
      <c r="F2084" t="s">
        <v>851</v>
      </c>
      <c r="G2084" t="s">
        <v>2001</v>
      </c>
      <c r="H2084">
        <v>2268003020</v>
      </c>
      <c r="I2084" t="s">
        <v>2004</v>
      </c>
      <c r="J2084" t="s">
        <v>1941</v>
      </c>
      <c r="K2084" t="s">
        <v>2005</v>
      </c>
      <c r="L2084" t="s">
        <v>1275</v>
      </c>
      <c r="M2084" s="114">
        <v>1.18068522715475E-3</v>
      </c>
      <c r="N2084" s="114">
        <v>2.77420179918408E-3</v>
      </c>
      <c r="O2084" s="114">
        <v>1.35790074709803E-2</v>
      </c>
    </row>
    <row r="2085" spans="1:15" hidden="1" outlineLevel="2" x14ac:dyDescent="0.25">
      <c r="A2085">
        <v>2023</v>
      </c>
      <c r="B2085">
        <v>7</v>
      </c>
      <c r="C2085" t="s">
        <v>859</v>
      </c>
      <c r="D2085">
        <v>24025</v>
      </c>
      <c r="E2085" t="s">
        <v>516</v>
      </c>
      <c r="F2085" t="s">
        <v>851</v>
      </c>
      <c r="G2085" t="s">
        <v>2001</v>
      </c>
      <c r="H2085">
        <v>2268003030</v>
      </c>
      <c r="I2085" t="s">
        <v>2004</v>
      </c>
      <c r="J2085" t="s">
        <v>1941</v>
      </c>
      <c r="K2085" t="s">
        <v>2005</v>
      </c>
      <c r="L2085" t="s">
        <v>1273</v>
      </c>
      <c r="M2085" s="114">
        <v>1.0018112561738199E-6</v>
      </c>
      <c r="N2085" s="114">
        <v>2.3512972973094301E-6</v>
      </c>
      <c r="O2085" s="114">
        <v>1.1515205642354E-5</v>
      </c>
    </row>
    <row r="2086" spans="1:15" hidden="1" outlineLevel="2" x14ac:dyDescent="0.25">
      <c r="A2086">
        <v>2023</v>
      </c>
      <c r="B2086">
        <v>7</v>
      </c>
      <c r="C2086" t="s">
        <v>859</v>
      </c>
      <c r="D2086">
        <v>24025</v>
      </c>
      <c r="E2086" t="s">
        <v>516</v>
      </c>
      <c r="F2086" t="s">
        <v>851</v>
      </c>
      <c r="G2086" t="s">
        <v>2001</v>
      </c>
      <c r="H2086">
        <v>2268003040</v>
      </c>
      <c r="I2086" t="s">
        <v>2004</v>
      </c>
      <c r="J2086" t="s">
        <v>1941</v>
      </c>
      <c r="K2086" t="s">
        <v>2005</v>
      </c>
      <c r="L2086" t="s">
        <v>1276</v>
      </c>
      <c r="M2086" s="114">
        <v>5.4522928394362701E-7</v>
      </c>
      <c r="N2086" s="114">
        <v>1.2806418112631901E-6</v>
      </c>
      <c r="O2086" s="114">
        <v>6.2695073665963702E-6</v>
      </c>
    </row>
    <row r="2087" spans="1:15" hidden="1" outlineLevel="2" x14ac:dyDescent="0.25">
      <c r="A2087">
        <v>2023</v>
      </c>
      <c r="B2087">
        <v>7</v>
      </c>
      <c r="C2087" t="s">
        <v>859</v>
      </c>
      <c r="D2087">
        <v>24025</v>
      </c>
      <c r="E2087" t="s">
        <v>516</v>
      </c>
      <c r="F2087" t="s">
        <v>851</v>
      </c>
      <c r="G2087" t="s">
        <v>2001</v>
      </c>
      <c r="H2087">
        <v>2268003060</v>
      </c>
      <c r="I2087" t="s">
        <v>2004</v>
      </c>
      <c r="J2087" t="s">
        <v>1941</v>
      </c>
      <c r="K2087" t="s">
        <v>2005</v>
      </c>
      <c r="L2087" t="s">
        <v>1942</v>
      </c>
      <c r="M2087" s="114">
        <v>4.8197504871616601E-6</v>
      </c>
      <c r="N2087" s="114">
        <v>1.096247251553E-5</v>
      </c>
      <c r="O2087" s="114">
        <v>5.52307483303593E-5</v>
      </c>
    </row>
    <row r="2088" spans="1:15" hidden="1" outlineLevel="2" x14ac:dyDescent="0.25">
      <c r="A2088">
        <v>2023</v>
      </c>
      <c r="B2088">
        <v>7</v>
      </c>
      <c r="C2088" t="s">
        <v>859</v>
      </c>
      <c r="D2088">
        <v>24025</v>
      </c>
      <c r="E2088" t="s">
        <v>516</v>
      </c>
      <c r="F2088" t="s">
        <v>851</v>
      </c>
      <c r="G2088" t="s">
        <v>2001</v>
      </c>
      <c r="H2088">
        <v>2268003070</v>
      </c>
      <c r="I2088" t="s">
        <v>2004</v>
      </c>
      <c r="J2088" t="s">
        <v>1941</v>
      </c>
      <c r="K2088" t="s">
        <v>2005</v>
      </c>
      <c r="L2088" t="s">
        <v>1272</v>
      </c>
      <c r="M2088" s="114">
        <v>6.83132168433076E-6</v>
      </c>
      <c r="N2088" s="114">
        <v>1.5775021893205101E-5</v>
      </c>
      <c r="O2088" s="114">
        <v>7.7871508437965504E-5</v>
      </c>
    </row>
    <row r="2089" spans="1:15" hidden="1" outlineLevel="2" x14ac:dyDescent="0.25">
      <c r="A2089">
        <v>2023</v>
      </c>
      <c r="B2089">
        <v>7</v>
      </c>
      <c r="C2089" t="s">
        <v>859</v>
      </c>
      <c r="D2089">
        <v>24025</v>
      </c>
      <c r="E2089" t="s">
        <v>516</v>
      </c>
      <c r="F2089" t="s">
        <v>851</v>
      </c>
      <c r="G2089" t="s">
        <v>2001</v>
      </c>
      <c r="H2089">
        <v>2268005055</v>
      </c>
      <c r="I2089" t="s">
        <v>2004</v>
      </c>
      <c r="J2089" t="s">
        <v>1952</v>
      </c>
      <c r="K2089" t="s">
        <v>2005</v>
      </c>
      <c r="L2089" t="s">
        <v>1961</v>
      </c>
      <c r="M2089" s="114">
        <v>1.9710360206204301E-6</v>
      </c>
      <c r="N2089" s="114">
        <v>2.5173056883431901E-6</v>
      </c>
      <c r="O2089" s="114">
        <v>1.12932052616088E-5</v>
      </c>
    </row>
    <row r="2090" spans="1:15" hidden="1" outlineLevel="2" x14ac:dyDescent="0.25">
      <c r="A2090">
        <v>2023</v>
      </c>
      <c r="B2090">
        <v>7</v>
      </c>
      <c r="C2090" t="s">
        <v>859</v>
      </c>
      <c r="D2090">
        <v>24025</v>
      </c>
      <c r="E2090" t="s">
        <v>516</v>
      </c>
      <c r="F2090" t="s">
        <v>851</v>
      </c>
      <c r="G2090" t="s">
        <v>2001</v>
      </c>
      <c r="H2090">
        <v>2268005060</v>
      </c>
      <c r="I2090" t="s">
        <v>2004</v>
      </c>
      <c r="J2090" t="s">
        <v>1952</v>
      </c>
      <c r="K2090" t="s">
        <v>2005</v>
      </c>
      <c r="L2090" t="s">
        <v>1962</v>
      </c>
      <c r="M2090" s="114">
        <v>2.25816706915793E-5</v>
      </c>
      <c r="N2090" s="114">
        <v>5.22539485245943E-5</v>
      </c>
      <c r="O2090" s="114">
        <v>2.5768429622985401E-4</v>
      </c>
    </row>
    <row r="2091" spans="1:15" hidden="1" outlineLevel="2" x14ac:dyDescent="0.25">
      <c r="A2091">
        <v>2023</v>
      </c>
      <c r="B2091">
        <v>7</v>
      </c>
      <c r="C2091" t="s">
        <v>859</v>
      </c>
      <c r="D2091">
        <v>24025</v>
      </c>
      <c r="E2091" t="s">
        <v>516</v>
      </c>
      <c r="F2091" t="s">
        <v>851</v>
      </c>
      <c r="G2091" t="s">
        <v>2001</v>
      </c>
      <c r="H2091">
        <v>2268006005</v>
      </c>
      <c r="I2091" t="s">
        <v>2004</v>
      </c>
      <c r="J2091" t="s">
        <v>1963</v>
      </c>
      <c r="K2091" t="s">
        <v>2005</v>
      </c>
      <c r="L2091" t="s">
        <v>1274</v>
      </c>
      <c r="M2091" s="114">
        <v>8.0423945837537801E-4</v>
      </c>
      <c r="N2091" s="114">
        <v>1.3660266704391699E-3</v>
      </c>
      <c r="O2091" s="114">
        <v>5.3216773085296197E-3</v>
      </c>
    </row>
    <row r="2092" spans="1:15" hidden="1" outlineLevel="2" x14ac:dyDescent="0.25">
      <c r="A2092">
        <v>2023</v>
      </c>
      <c r="B2092">
        <v>7</v>
      </c>
      <c r="C2092" t="s">
        <v>859</v>
      </c>
      <c r="D2092">
        <v>24025</v>
      </c>
      <c r="E2092" t="s">
        <v>516</v>
      </c>
      <c r="F2092" t="s">
        <v>851</v>
      </c>
      <c r="G2092" t="s">
        <v>2001</v>
      </c>
      <c r="H2092">
        <v>2268006010</v>
      </c>
      <c r="I2092" t="s">
        <v>2004</v>
      </c>
      <c r="J2092" t="s">
        <v>1963</v>
      </c>
      <c r="K2092" t="s">
        <v>2005</v>
      </c>
      <c r="L2092" t="s">
        <v>1965</v>
      </c>
      <c r="M2092" s="114">
        <v>1.87686723052138E-5</v>
      </c>
      <c r="N2092" s="114">
        <v>3.4942895581480102E-5</v>
      </c>
      <c r="O2092" s="114">
        <v>1.6570109437452599E-4</v>
      </c>
    </row>
    <row r="2093" spans="1:15" hidden="1" outlineLevel="2" x14ac:dyDescent="0.25">
      <c r="A2093">
        <v>2023</v>
      </c>
      <c r="B2093">
        <v>7</v>
      </c>
      <c r="C2093" t="s">
        <v>859</v>
      </c>
      <c r="D2093">
        <v>24025</v>
      </c>
      <c r="E2093" t="s">
        <v>516</v>
      </c>
      <c r="F2093" t="s">
        <v>851</v>
      </c>
      <c r="G2093" t="s">
        <v>2001</v>
      </c>
      <c r="H2093">
        <v>2268006015</v>
      </c>
      <c r="I2093" t="s">
        <v>2004</v>
      </c>
      <c r="J2093" t="s">
        <v>1963</v>
      </c>
      <c r="K2093" t="s">
        <v>2005</v>
      </c>
      <c r="L2093" t="s">
        <v>1966</v>
      </c>
      <c r="M2093" s="114">
        <v>1.11106715934284E-5</v>
      </c>
      <c r="N2093" s="114">
        <v>2.5574841856723699E-5</v>
      </c>
      <c r="O2093" s="114">
        <v>1.32729945107712E-4</v>
      </c>
    </row>
    <row r="2094" spans="1:15" hidden="1" outlineLevel="2" x14ac:dyDescent="0.25">
      <c r="A2094">
        <v>2023</v>
      </c>
      <c r="B2094">
        <v>7</v>
      </c>
      <c r="C2094" t="s">
        <v>859</v>
      </c>
      <c r="D2094">
        <v>24025</v>
      </c>
      <c r="E2094" t="s">
        <v>516</v>
      </c>
      <c r="F2094" t="s">
        <v>851</v>
      </c>
      <c r="G2094" t="s">
        <v>2001</v>
      </c>
      <c r="H2094">
        <v>2268006020</v>
      </c>
      <c r="I2094" t="s">
        <v>2004</v>
      </c>
      <c r="J2094" t="s">
        <v>1963</v>
      </c>
      <c r="K2094" t="s">
        <v>2005</v>
      </c>
      <c r="L2094" t="s">
        <v>2006</v>
      </c>
      <c r="M2094" s="114">
        <v>4.3645133700920301E-4</v>
      </c>
      <c r="N2094" s="114">
        <v>9.0586945589166102E-4</v>
      </c>
      <c r="O2094" s="114">
        <v>4.7184863360598701E-3</v>
      </c>
    </row>
    <row r="2095" spans="1:15" hidden="1" outlineLevel="2" x14ac:dyDescent="0.25">
      <c r="A2095">
        <v>2023</v>
      </c>
      <c r="B2095">
        <v>7</v>
      </c>
      <c r="C2095" t="s">
        <v>859</v>
      </c>
      <c r="D2095">
        <v>24025</v>
      </c>
      <c r="E2095" t="s">
        <v>516</v>
      </c>
      <c r="F2095" t="s">
        <v>851</v>
      </c>
      <c r="G2095" t="s">
        <v>2001</v>
      </c>
      <c r="H2095">
        <v>2268010010</v>
      </c>
      <c r="I2095" t="s">
        <v>2004</v>
      </c>
      <c r="J2095" t="s">
        <v>1941</v>
      </c>
      <c r="K2095" t="s">
        <v>2005</v>
      </c>
      <c r="L2095" t="s">
        <v>2009</v>
      </c>
      <c r="M2095" s="114">
        <v>1.17554202461179E-5</v>
      </c>
      <c r="N2095" s="114">
        <v>2.5898290914483399E-5</v>
      </c>
      <c r="O2095" s="114">
        <v>1.3086224134895E-4</v>
      </c>
    </row>
    <row r="2096" spans="1:15" hidden="1" outlineLevel="2" x14ac:dyDescent="0.25">
      <c r="A2096">
        <v>2023</v>
      </c>
      <c r="B2096">
        <v>7</v>
      </c>
      <c r="C2096" t="s">
        <v>859</v>
      </c>
      <c r="D2096">
        <v>24025</v>
      </c>
      <c r="E2096" t="s">
        <v>516</v>
      </c>
      <c r="F2096" t="s">
        <v>851</v>
      </c>
      <c r="G2096" t="s">
        <v>2001</v>
      </c>
      <c r="H2096">
        <v>2285006015</v>
      </c>
      <c r="I2096" t="s">
        <v>1975</v>
      </c>
      <c r="J2096" t="s">
        <v>1976</v>
      </c>
      <c r="K2096" t="s">
        <v>2003</v>
      </c>
      <c r="L2096" t="s">
        <v>1976</v>
      </c>
      <c r="M2096" s="114">
        <v>2.33497887691669E-7</v>
      </c>
      <c r="N2096" s="114">
        <v>1.5065113387891001E-6</v>
      </c>
      <c r="O2096" s="114">
        <v>8.8026138200802995E-6</v>
      </c>
    </row>
    <row r="2097" spans="1:15" ht="13" outlineLevel="1" collapsed="1" x14ac:dyDescent="0.3">
      <c r="C2097" s="1" t="s">
        <v>2303</v>
      </c>
      <c r="M2097" s="114">
        <f>SUBTOTAL(9,M1891:M2096)</f>
        <v>2.1040520997138077</v>
      </c>
      <c r="N2097" s="114">
        <f>SUBTOTAL(9,N1891:N2096)</f>
        <v>1.2070038110666705</v>
      </c>
      <c r="O2097" s="114">
        <f>SUBTOTAL(9,O1891:O2096)</f>
        <v>30.845566433663443</v>
      </c>
    </row>
    <row r="2098" spans="1:15" hidden="1" outlineLevel="2" x14ac:dyDescent="0.25">
      <c r="A2098">
        <v>2023</v>
      </c>
      <c r="B2098">
        <v>7</v>
      </c>
      <c r="C2098" t="s">
        <v>860</v>
      </c>
      <c r="D2098">
        <v>24027</v>
      </c>
      <c r="E2098" t="s">
        <v>516</v>
      </c>
      <c r="F2098" t="s">
        <v>851</v>
      </c>
      <c r="G2098" t="s">
        <v>1915</v>
      </c>
      <c r="H2098">
        <v>2270001060</v>
      </c>
      <c r="I2098" t="s">
        <v>1916</v>
      </c>
      <c r="J2098" t="s">
        <v>1917</v>
      </c>
      <c r="K2098" t="s">
        <v>695</v>
      </c>
      <c r="L2098" t="s">
        <v>1918</v>
      </c>
      <c r="M2098" s="114">
        <v>2.0134494900503301E-4</v>
      </c>
      <c r="N2098" s="114">
        <v>1.0326403426006399E-3</v>
      </c>
      <c r="O2098" s="114">
        <v>7.9126734635792705E-4</v>
      </c>
    </row>
    <row r="2099" spans="1:15" hidden="1" outlineLevel="2" x14ac:dyDescent="0.25">
      <c r="A2099">
        <v>2023</v>
      </c>
      <c r="B2099">
        <v>7</v>
      </c>
      <c r="C2099" t="s">
        <v>860</v>
      </c>
      <c r="D2099">
        <v>24027</v>
      </c>
      <c r="E2099" t="s">
        <v>516</v>
      </c>
      <c r="F2099" t="s">
        <v>851</v>
      </c>
      <c r="G2099" t="s">
        <v>1915</v>
      </c>
      <c r="H2099">
        <v>2270002003</v>
      </c>
      <c r="I2099" t="s">
        <v>1916</v>
      </c>
      <c r="J2099" t="s">
        <v>1919</v>
      </c>
      <c r="K2099" t="s">
        <v>1920</v>
      </c>
      <c r="L2099" t="s">
        <v>1921</v>
      </c>
      <c r="M2099" s="114">
        <v>8.2920271680109195E-5</v>
      </c>
      <c r="N2099" s="114">
        <v>1.9094422459602399E-3</v>
      </c>
      <c r="O2099" s="114">
        <v>5.1550363423302802E-4</v>
      </c>
    </row>
    <row r="2100" spans="1:15" hidden="1" outlineLevel="2" x14ac:dyDescent="0.25">
      <c r="A2100">
        <v>2023</v>
      </c>
      <c r="B2100">
        <v>7</v>
      </c>
      <c r="C2100" t="s">
        <v>860</v>
      </c>
      <c r="D2100">
        <v>24027</v>
      </c>
      <c r="E2100" t="s">
        <v>516</v>
      </c>
      <c r="F2100" t="s">
        <v>851</v>
      </c>
      <c r="G2100" t="s">
        <v>1915</v>
      </c>
      <c r="H2100">
        <v>2270002006</v>
      </c>
      <c r="I2100" t="s">
        <v>1916</v>
      </c>
      <c r="J2100" t="s">
        <v>1919</v>
      </c>
      <c r="K2100" t="s">
        <v>1920</v>
      </c>
      <c r="L2100" t="s">
        <v>1922</v>
      </c>
      <c r="M2100" s="114">
        <v>2.65353387529643E-6</v>
      </c>
      <c r="N2100" s="114">
        <v>1.36141261464218E-5</v>
      </c>
      <c r="O2100" s="114">
        <v>8.2708568243106095E-6</v>
      </c>
    </row>
    <row r="2101" spans="1:15" hidden="1" outlineLevel="2" x14ac:dyDescent="0.25">
      <c r="A2101">
        <v>2023</v>
      </c>
      <c r="B2101">
        <v>7</v>
      </c>
      <c r="C2101" t="s">
        <v>860</v>
      </c>
      <c r="D2101">
        <v>24027</v>
      </c>
      <c r="E2101" t="s">
        <v>516</v>
      </c>
      <c r="F2101" t="s">
        <v>851</v>
      </c>
      <c r="G2101" t="s">
        <v>1915</v>
      </c>
      <c r="H2101">
        <v>2270002009</v>
      </c>
      <c r="I2101" t="s">
        <v>1916</v>
      </c>
      <c r="J2101" t="s">
        <v>1919</v>
      </c>
      <c r="K2101" t="s">
        <v>1920</v>
      </c>
      <c r="L2101" t="s">
        <v>1923</v>
      </c>
      <c r="M2101" s="114">
        <v>3.5453466627366501E-5</v>
      </c>
      <c r="N2101" s="114">
        <v>2.1445565653266399E-4</v>
      </c>
      <c r="O2101" s="114">
        <v>1.1644397454801899E-4</v>
      </c>
    </row>
    <row r="2102" spans="1:15" hidden="1" outlineLevel="2" x14ac:dyDescent="0.25">
      <c r="A2102">
        <v>2023</v>
      </c>
      <c r="B2102">
        <v>7</v>
      </c>
      <c r="C2102" t="s">
        <v>860</v>
      </c>
      <c r="D2102">
        <v>24027</v>
      </c>
      <c r="E2102" t="s">
        <v>516</v>
      </c>
      <c r="F2102" t="s">
        <v>851</v>
      </c>
      <c r="G2102" t="s">
        <v>1915</v>
      </c>
      <c r="H2102">
        <v>2270002015</v>
      </c>
      <c r="I2102" t="s">
        <v>1916</v>
      </c>
      <c r="J2102" t="s">
        <v>1919</v>
      </c>
      <c r="K2102" t="s">
        <v>1920</v>
      </c>
      <c r="L2102" t="s">
        <v>1924</v>
      </c>
      <c r="M2102" s="114">
        <v>2.8985341134557502E-4</v>
      </c>
      <c r="N2102" s="114">
        <v>6.0732311103493001E-3</v>
      </c>
      <c r="O2102" s="114">
        <v>1.81874129339121E-3</v>
      </c>
    </row>
    <row r="2103" spans="1:15" hidden="1" outlineLevel="2" x14ac:dyDescent="0.25">
      <c r="A2103">
        <v>2023</v>
      </c>
      <c r="B2103">
        <v>7</v>
      </c>
      <c r="C2103" t="s">
        <v>860</v>
      </c>
      <c r="D2103">
        <v>24027</v>
      </c>
      <c r="E2103" t="s">
        <v>516</v>
      </c>
      <c r="F2103" t="s">
        <v>851</v>
      </c>
      <c r="G2103" t="s">
        <v>1915</v>
      </c>
      <c r="H2103">
        <v>2270002018</v>
      </c>
      <c r="I2103" t="s">
        <v>1916</v>
      </c>
      <c r="J2103" t="s">
        <v>1919</v>
      </c>
      <c r="K2103" t="s">
        <v>1920</v>
      </c>
      <c r="L2103" t="s">
        <v>1925</v>
      </c>
      <c r="M2103" s="114">
        <v>1.87475989037011E-4</v>
      </c>
      <c r="N2103" s="114">
        <v>3.2988682505674699E-3</v>
      </c>
      <c r="O2103" s="114">
        <v>1.3600877427961699E-3</v>
      </c>
    </row>
    <row r="2104" spans="1:15" hidden="1" outlineLevel="2" x14ac:dyDescent="0.25">
      <c r="A2104">
        <v>2023</v>
      </c>
      <c r="B2104">
        <v>7</v>
      </c>
      <c r="C2104" t="s">
        <v>860</v>
      </c>
      <c r="D2104">
        <v>24027</v>
      </c>
      <c r="E2104" t="s">
        <v>516</v>
      </c>
      <c r="F2104" t="s">
        <v>851</v>
      </c>
      <c r="G2104" t="s">
        <v>1915</v>
      </c>
      <c r="H2104">
        <v>2270002021</v>
      </c>
      <c r="I2104" t="s">
        <v>1916</v>
      </c>
      <c r="J2104" t="s">
        <v>1919</v>
      </c>
      <c r="K2104" t="s">
        <v>1920</v>
      </c>
      <c r="L2104" t="s">
        <v>1926</v>
      </c>
      <c r="M2104" s="114">
        <v>2.8193173516655199E-5</v>
      </c>
      <c r="N2104" s="114">
        <v>3.9664585347054499E-4</v>
      </c>
      <c r="O2104" s="114">
        <v>1.3400086027104399E-4</v>
      </c>
    </row>
    <row r="2105" spans="1:15" hidden="1" outlineLevel="2" x14ac:dyDescent="0.25">
      <c r="A2105">
        <v>2023</v>
      </c>
      <c r="B2105">
        <v>7</v>
      </c>
      <c r="C2105" t="s">
        <v>860</v>
      </c>
      <c r="D2105">
        <v>24027</v>
      </c>
      <c r="E2105" t="s">
        <v>516</v>
      </c>
      <c r="F2105" t="s">
        <v>851</v>
      </c>
      <c r="G2105" t="s">
        <v>1915</v>
      </c>
      <c r="H2105">
        <v>2270002024</v>
      </c>
      <c r="I2105" t="s">
        <v>1916</v>
      </c>
      <c r="J2105" t="s">
        <v>1919</v>
      </c>
      <c r="K2105" t="s">
        <v>1920</v>
      </c>
      <c r="L2105" t="s">
        <v>1927</v>
      </c>
      <c r="M2105" s="114">
        <v>3.0761931924416799E-5</v>
      </c>
      <c r="N2105" s="114">
        <v>5.1087534666294199E-4</v>
      </c>
      <c r="O2105" s="114">
        <v>1.9717056056833799E-4</v>
      </c>
    </row>
    <row r="2106" spans="1:15" hidden="1" outlineLevel="2" x14ac:dyDescent="0.25">
      <c r="A2106">
        <v>2023</v>
      </c>
      <c r="B2106">
        <v>7</v>
      </c>
      <c r="C2106" t="s">
        <v>860</v>
      </c>
      <c r="D2106">
        <v>24027</v>
      </c>
      <c r="E2106" t="s">
        <v>516</v>
      </c>
      <c r="F2106" t="s">
        <v>851</v>
      </c>
      <c r="G2106" t="s">
        <v>1915</v>
      </c>
      <c r="H2106">
        <v>2270002027</v>
      </c>
      <c r="I2106" t="s">
        <v>1916</v>
      </c>
      <c r="J2106" t="s">
        <v>1919</v>
      </c>
      <c r="K2106" t="s">
        <v>1920</v>
      </c>
      <c r="L2106" t="s">
        <v>1928</v>
      </c>
      <c r="M2106" s="114">
        <v>1.6502184763567099E-4</v>
      </c>
      <c r="N2106" s="114">
        <v>1.8785660213325201E-3</v>
      </c>
      <c r="O2106" s="114">
        <v>6.6670418891590099E-4</v>
      </c>
    </row>
    <row r="2107" spans="1:15" hidden="1" outlineLevel="2" x14ac:dyDescent="0.25">
      <c r="A2107">
        <v>2023</v>
      </c>
      <c r="B2107">
        <v>7</v>
      </c>
      <c r="C2107" t="s">
        <v>860</v>
      </c>
      <c r="D2107">
        <v>24027</v>
      </c>
      <c r="E2107" t="s">
        <v>516</v>
      </c>
      <c r="F2107" t="s">
        <v>851</v>
      </c>
      <c r="G2107" t="s">
        <v>1915</v>
      </c>
      <c r="H2107">
        <v>2270002030</v>
      </c>
      <c r="I2107" t="s">
        <v>1916</v>
      </c>
      <c r="J2107" t="s">
        <v>1919</v>
      </c>
      <c r="K2107" t="s">
        <v>1920</v>
      </c>
      <c r="L2107" t="s">
        <v>1929</v>
      </c>
      <c r="M2107" s="114">
        <v>2.30589434977446E-4</v>
      </c>
      <c r="N2107" s="114">
        <v>4.9018029822036598E-3</v>
      </c>
      <c r="O2107" s="114">
        <v>1.3469591795001201E-3</v>
      </c>
    </row>
    <row r="2108" spans="1:15" hidden="1" outlineLevel="2" x14ac:dyDescent="0.25">
      <c r="A2108">
        <v>2023</v>
      </c>
      <c r="B2108">
        <v>7</v>
      </c>
      <c r="C2108" t="s">
        <v>860</v>
      </c>
      <c r="D2108">
        <v>24027</v>
      </c>
      <c r="E2108" t="s">
        <v>516</v>
      </c>
      <c r="F2108" t="s">
        <v>851</v>
      </c>
      <c r="G2108" t="s">
        <v>1915</v>
      </c>
      <c r="H2108">
        <v>2270002033</v>
      </c>
      <c r="I2108" t="s">
        <v>1916</v>
      </c>
      <c r="J2108" t="s">
        <v>1919</v>
      </c>
      <c r="K2108" t="s">
        <v>1920</v>
      </c>
      <c r="L2108" t="s">
        <v>1930</v>
      </c>
      <c r="M2108" s="114">
        <v>6.8814836618002995E-4</v>
      </c>
      <c r="N2108" s="114">
        <v>9.9248784827068396E-3</v>
      </c>
      <c r="O2108" s="114">
        <v>2.7434192015789402E-3</v>
      </c>
    </row>
    <row r="2109" spans="1:15" hidden="1" outlineLevel="2" x14ac:dyDescent="0.25">
      <c r="A2109">
        <v>2023</v>
      </c>
      <c r="B2109">
        <v>7</v>
      </c>
      <c r="C2109" t="s">
        <v>860</v>
      </c>
      <c r="D2109">
        <v>24027</v>
      </c>
      <c r="E2109" t="s">
        <v>516</v>
      </c>
      <c r="F2109" t="s">
        <v>851</v>
      </c>
      <c r="G2109" t="s">
        <v>1915</v>
      </c>
      <c r="H2109">
        <v>2270002036</v>
      </c>
      <c r="I2109" t="s">
        <v>1916</v>
      </c>
      <c r="J2109" t="s">
        <v>1919</v>
      </c>
      <c r="K2109" t="s">
        <v>1920</v>
      </c>
      <c r="L2109" t="s">
        <v>1931</v>
      </c>
      <c r="M2109" s="114">
        <v>5.0639218977721601E-4</v>
      </c>
      <c r="N2109" s="114">
        <v>1.0773724177852301E-2</v>
      </c>
      <c r="O2109" s="114">
        <v>2.7425074949860599E-3</v>
      </c>
    </row>
    <row r="2110" spans="1:15" hidden="1" outlineLevel="2" x14ac:dyDescent="0.25">
      <c r="A2110">
        <v>2023</v>
      </c>
      <c r="B2110">
        <v>7</v>
      </c>
      <c r="C2110" t="s">
        <v>860</v>
      </c>
      <c r="D2110">
        <v>24027</v>
      </c>
      <c r="E2110" t="s">
        <v>516</v>
      </c>
      <c r="F2110" t="s">
        <v>851</v>
      </c>
      <c r="G2110" t="s">
        <v>1915</v>
      </c>
      <c r="H2110">
        <v>2270002039</v>
      </c>
      <c r="I2110" t="s">
        <v>1916</v>
      </c>
      <c r="J2110" t="s">
        <v>1919</v>
      </c>
      <c r="K2110" t="s">
        <v>1920</v>
      </c>
      <c r="L2110" t="s">
        <v>1932</v>
      </c>
      <c r="M2110" s="114">
        <v>1.8632612501789899E-5</v>
      </c>
      <c r="N2110" s="114">
        <v>3.55140648025554E-4</v>
      </c>
      <c r="O2110" s="114">
        <v>9.9968252470716793E-5</v>
      </c>
    </row>
    <row r="2111" spans="1:15" hidden="1" outlineLevel="2" x14ac:dyDescent="0.25">
      <c r="A2111">
        <v>2023</v>
      </c>
      <c r="B2111">
        <v>7</v>
      </c>
      <c r="C2111" t="s">
        <v>860</v>
      </c>
      <c r="D2111">
        <v>24027</v>
      </c>
      <c r="E2111" t="s">
        <v>516</v>
      </c>
      <c r="F2111" t="s">
        <v>851</v>
      </c>
      <c r="G2111" t="s">
        <v>1915</v>
      </c>
      <c r="H2111">
        <v>2270002042</v>
      </c>
      <c r="I2111" t="s">
        <v>1916</v>
      </c>
      <c r="J2111" t="s">
        <v>1919</v>
      </c>
      <c r="K2111" t="s">
        <v>1920</v>
      </c>
      <c r="L2111" t="s">
        <v>1933</v>
      </c>
      <c r="M2111" s="114">
        <v>4.1925704650225298E-5</v>
      </c>
      <c r="N2111" s="114">
        <v>4.0462327160639699E-4</v>
      </c>
      <c r="O2111" s="114">
        <v>1.6747030895203401E-4</v>
      </c>
    </row>
    <row r="2112" spans="1:15" hidden="1" outlineLevel="2" x14ac:dyDescent="0.25">
      <c r="A2112">
        <v>2023</v>
      </c>
      <c r="B2112">
        <v>7</v>
      </c>
      <c r="C2112" t="s">
        <v>860</v>
      </c>
      <c r="D2112">
        <v>24027</v>
      </c>
      <c r="E2112" t="s">
        <v>516</v>
      </c>
      <c r="F2112" t="s">
        <v>851</v>
      </c>
      <c r="G2112" t="s">
        <v>1915</v>
      </c>
      <c r="H2112">
        <v>2270002045</v>
      </c>
      <c r="I2112" t="s">
        <v>1916</v>
      </c>
      <c r="J2112" t="s">
        <v>1919</v>
      </c>
      <c r="K2112" t="s">
        <v>1920</v>
      </c>
      <c r="L2112" t="s">
        <v>1282</v>
      </c>
      <c r="M2112" s="114">
        <v>2.4656535424583099E-4</v>
      </c>
      <c r="N2112" s="114">
        <v>4.5711460988968602E-3</v>
      </c>
      <c r="O2112" s="114">
        <v>1.08504021773115E-3</v>
      </c>
    </row>
    <row r="2113" spans="1:15" hidden="1" outlineLevel="2" x14ac:dyDescent="0.25">
      <c r="A2113">
        <v>2023</v>
      </c>
      <c r="B2113">
        <v>7</v>
      </c>
      <c r="C2113" t="s">
        <v>860</v>
      </c>
      <c r="D2113">
        <v>24027</v>
      </c>
      <c r="E2113" t="s">
        <v>516</v>
      </c>
      <c r="F2113" t="s">
        <v>851</v>
      </c>
      <c r="G2113" t="s">
        <v>1915</v>
      </c>
      <c r="H2113">
        <v>2270002048</v>
      </c>
      <c r="I2113" t="s">
        <v>1916</v>
      </c>
      <c r="J2113" t="s">
        <v>1919</v>
      </c>
      <c r="K2113" t="s">
        <v>1920</v>
      </c>
      <c r="L2113" t="s">
        <v>1934</v>
      </c>
      <c r="M2113" s="114">
        <v>1.1895149657448199E-4</v>
      </c>
      <c r="N2113" s="114">
        <v>2.0056921639479701E-3</v>
      </c>
      <c r="O2113" s="114">
        <v>6.5543342498131096E-4</v>
      </c>
    </row>
    <row r="2114" spans="1:15" hidden="1" outlineLevel="2" x14ac:dyDescent="0.25">
      <c r="A2114">
        <v>2023</v>
      </c>
      <c r="B2114">
        <v>7</v>
      </c>
      <c r="C2114" t="s">
        <v>860</v>
      </c>
      <c r="D2114">
        <v>24027</v>
      </c>
      <c r="E2114" t="s">
        <v>516</v>
      </c>
      <c r="F2114" t="s">
        <v>851</v>
      </c>
      <c r="G2114" t="s">
        <v>1915</v>
      </c>
      <c r="H2114">
        <v>2270002051</v>
      </c>
      <c r="I2114" t="s">
        <v>1916</v>
      </c>
      <c r="J2114" t="s">
        <v>1919</v>
      </c>
      <c r="K2114" t="s">
        <v>1920</v>
      </c>
      <c r="L2114" t="s">
        <v>1284</v>
      </c>
      <c r="M2114" s="114">
        <v>6.4943505083192598E-4</v>
      </c>
      <c r="N2114" s="114">
        <v>2.7387568261474399E-2</v>
      </c>
      <c r="O2114" s="114">
        <v>2.39988762768917E-3</v>
      </c>
    </row>
    <row r="2115" spans="1:15" hidden="1" outlineLevel="2" x14ac:dyDescent="0.25">
      <c r="A2115">
        <v>2023</v>
      </c>
      <c r="B2115">
        <v>7</v>
      </c>
      <c r="C2115" t="s">
        <v>860</v>
      </c>
      <c r="D2115">
        <v>24027</v>
      </c>
      <c r="E2115" t="s">
        <v>516</v>
      </c>
      <c r="F2115" t="s">
        <v>851</v>
      </c>
      <c r="G2115" t="s">
        <v>1915</v>
      </c>
      <c r="H2115">
        <v>2270002054</v>
      </c>
      <c r="I2115" t="s">
        <v>1916</v>
      </c>
      <c r="J2115" t="s">
        <v>1919</v>
      </c>
      <c r="K2115" t="s">
        <v>1920</v>
      </c>
      <c r="L2115" t="s">
        <v>1935</v>
      </c>
      <c r="M2115" s="114">
        <v>5.83869343984134E-5</v>
      </c>
      <c r="N2115" s="114">
        <v>1.2913316313643E-3</v>
      </c>
      <c r="O2115" s="114">
        <v>2.7870598569279499E-4</v>
      </c>
    </row>
    <row r="2116" spans="1:15" hidden="1" outlineLevel="2" x14ac:dyDescent="0.25">
      <c r="A2116">
        <v>2023</v>
      </c>
      <c r="B2116">
        <v>7</v>
      </c>
      <c r="C2116" t="s">
        <v>860</v>
      </c>
      <c r="D2116">
        <v>24027</v>
      </c>
      <c r="E2116" t="s">
        <v>516</v>
      </c>
      <c r="F2116" t="s">
        <v>851</v>
      </c>
      <c r="G2116" t="s">
        <v>1915</v>
      </c>
      <c r="H2116">
        <v>2270002057</v>
      </c>
      <c r="I2116" t="s">
        <v>1916</v>
      </c>
      <c r="J2116" t="s">
        <v>1919</v>
      </c>
      <c r="K2116" t="s">
        <v>1920</v>
      </c>
      <c r="L2116" t="s">
        <v>1936</v>
      </c>
      <c r="M2116" s="114">
        <v>3.9318794426890198E-4</v>
      </c>
      <c r="N2116" s="114">
        <v>8.2945665344595892E-3</v>
      </c>
      <c r="O2116" s="114">
        <v>2.9334190185181801E-3</v>
      </c>
    </row>
    <row r="2117" spans="1:15" hidden="1" outlineLevel="2" x14ac:dyDescent="0.25">
      <c r="A2117">
        <v>2023</v>
      </c>
      <c r="B2117">
        <v>7</v>
      </c>
      <c r="C2117" t="s">
        <v>860</v>
      </c>
      <c r="D2117">
        <v>24027</v>
      </c>
      <c r="E2117" t="s">
        <v>516</v>
      </c>
      <c r="F2117" t="s">
        <v>851</v>
      </c>
      <c r="G2117" t="s">
        <v>1915</v>
      </c>
      <c r="H2117">
        <v>2270002060</v>
      </c>
      <c r="I2117" t="s">
        <v>1916</v>
      </c>
      <c r="J2117" t="s">
        <v>1919</v>
      </c>
      <c r="K2117" t="s">
        <v>1920</v>
      </c>
      <c r="L2117" t="s">
        <v>1283</v>
      </c>
      <c r="M2117" s="114">
        <v>1.2498381763634801E-3</v>
      </c>
      <c r="N2117" s="114">
        <v>2.55513172596693E-2</v>
      </c>
      <c r="O2117" s="114">
        <v>7.5634582899510904E-3</v>
      </c>
    </row>
    <row r="2118" spans="1:15" hidden="1" outlineLevel="2" x14ac:dyDescent="0.25">
      <c r="A2118">
        <v>2023</v>
      </c>
      <c r="B2118">
        <v>7</v>
      </c>
      <c r="C2118" t="s">
        <v>860</v>
      </c>
      <c r="D2118">
        <v>24027</v>
      </c>
      <c r="E2118" t="s">
        <v>516</v>
      </c>
      <c r="F2118" t="s">
        <v>851</v>
      </c>
      <c r="G2118" t="s">
        <v>1915</v>
      </c>
      <c r="H2118">
        <v>2270002066</v>
      </c>
      <c r="I2118" t="s">
        <v>1916</v>
      </c>
      <c r="J2118" t="s">
        <v>1919</v>
      </c>
      <c r="K2118" t="s">
        <v>1920</v>
      </c>
      <c r="L2118" t="s">
        <v>1278</v>
      </c>
      <c r="M2118" s="114">
        <v>6.4532788419455799E-3</v>
      </c>
      <c r="N2118" s="114">
        <v>3.5834259353578098E-2</v>
      </c>
      <c r="O2118" s="114">
        <v>2.8488174546509999E-2</v>
      </c>
    </row>
    <row r="2119" spans="1:15" hidden="1" outlineLevel="2" x14ac:dyDescent="0.25">
      <c r="A2119">
        <v>2023</v>
      </c>
      <c r="B2119">
        <v>7</v>
      </c>
      <c r="C2119" t="s">
        <v>860</v>
      </c>
      <c r="D2119">
        <v>24027</v>
      </c>
      <c r="E2119" t="s">
        <v>516</v>
      </c>
      <c r="F2119" t="s">
        <v>851</v>
      </c>
      <c r="G2119" t="s">
        <v>1915</v>
      </c>
      <c r="H2119">
        <v>2270002069</v>
      </c>
      <c r="I2119" t="s">
        <v>1916</v>
      </c>
      <c r="J2119" t="s">
        <v>1919</v>
      </c>
      <c r="K2119" t="s">
        <v>1920</v>
      </c>
      <c r="L2119" t="s">
        <v>1937</v>
      </c>
      <c r="M2119" s="114">
        <v>7.3306715864873695E-4</v>
      </c>
      <c r="N2119" s="114">
        <v>1.7001299653202299E-2</v>
      </c>
      <c r="O2119" s="114">
        <v>4.5056638773530704E-3</v>
      </c>
    </row>
    <row r="2120" spans="1:15" hidden="1" outlineLevel="2" x14ac:dyDescent="0.25">
      <c r="A2120">
        <v>2023</v>
      </c>
      <c r="B2120">
        <v>7</v>
      </c>
      <c r="C2120" t="s">
        <v>860</v>
      </c>
      <c r="D2120">
        <v>24027</v>
      </c>
      <c r="E2120" t="s">
        <v>516</v>
      </c>
      <c r="F2120" t="s">
        <v>851</v>
      </c>
      <c r="G2120" t="s">
        <v>1915</v>
      </c>
      <c r="H2120">
        <v>2270002072</v>
      </c>
      <c r="I2120" t="s">
        <v>1916</v>
      </c>
      <c r="J2120" t="s">
        <v>1919</v>
      </c>
      <c r="K2120" t="s">
        <v>1920</v>
      </c>
      <c r="L2120" t="s">
        <v>1279</v>
      </c>
      <c r="M2120" s="114">
        <v>8.5499666383839195E-3</v>
      </c>
      <c r="N2120" s="114">
        <v>3.9241297170519801E-2</v>
      </c>
      <c r="O2120" s="114">
        <v>3.9355146698653698E-2</v>
      </c>
    </row>
    <row r="2121" spans="1:15" hidden="1" outlineLevel="2" x14ac:dyDescent="0.25">
      <c r="A2121">
        <v>2023</v>
      </c>
      <c r="B2121">
        <v>7</v>
      </c>
      <c r="C2121" t="s">
        <v>860</v>
      </c>
      <c r="D2121">
        <v>24027</v>
      </c>
      <c r="E2121" t="s">
        <v>516</v>
      </c>
      <c r="F2121" t="s">
        <v>851</v>
      </c>
      <c r="G2121" t="s">
        <v>1915</v>
      </c>
      <c r="H2121">
        <v>2270002075</v>
      </c>
      <c r="I2121" t="s">
        <v>1916</v>
      </c>
      <c r="J2121" t="s">
        <v>1919</v>
      </c>
      <c r="K2121" t="s">
        <v>1920</v>
      </c>
      <c r="L2121" t="s">
        <v>1938</v>
      </c>
      <c r="M2121" s="114">
        <v>1.43532476954533E-4</v>
      </c>
      <c r="N2121" s="114">
        <v>3.8518614601343901E-3</v>
      </c>
      <c r="O2121" s="114">
        <v>8.1543588021304502E-4</v>
      </c>
    </row>
    <row r="2122" spans="1:15" hidden="1" outlineLevel="2" x14ac:dyDescent="0.25">
      <c r="A2122">
        <v>2023</v>
      </c>
      <c r="B2122">
        <v>7</v>
      </c>
      <c r="C2122" t="s">
        <v>860</v>
      </c>
      <c r="D2122">
        <v>24027</v>
      </c>
      <c r="E2122" t="s">
        <v>516</v>
      </c>
      <c r="F2122" t="s">
        <v>851</v>
      </c>
      <c r="G2122" t="s">
        <v>1915</v>
      </c>
      <c r="H2122">
        <v>2270002078</v>
      </c>
      <c r="I2122" t="s">
        <v>1916</v>
      </c>
      <c r="J2122" t="s">
        <v>1919</v>
      </c>
      <c r="K2122" t="s">
        <v>1920</v>
      </c>
      <c r="L2122" t="s">
        <v>1939</v>
      </c>
      <c r="M2122" s="114">
        <v>2.8105479266571399E-5</v>
      </c>
      <c r="N2122" s="114">
        <v>1.2308491022849899E-4</v>
      </c>
      <c r="O2122" s="114">
        <v>1.17353214591276E-4</v>
      </c>
    </row>
    <row r="2123" spans="1:15" hidden="1" outlineLevel="2" x14ac:dyDescent="0.25">
      <c r="A2123">
        <v>2023</v>
      </c>
      <c r="B2123">
        <v>7</v>
      </c>
      <c r="C2123" t="s">
        <v>860</v>
      </c>
      <c r="D2123">
        <v>24027</v>
      </c>
      <c r="E2123" t="s">
        <v>516</v>
      </c>
      <c r="F2123" t="s">
        <v>851</v>
      </c>
      <c r="G2123" t="s">
        <v>1915</v>
      </c>
      <c r="H2123">
        <v>2270002081</v>
      </c>
      <c r="I2123" t="s">
        <v>1916</v>
      </c>
      <c r="J2123" t="s">
        <v>1919</v>
      </c>
      <c r="K2123" t="s">
        <v>1920</v>
      </c>
      <c r="L2123" t="s">
        <v>1940</v>
      </c>
      <c r="M2123" s="114">
        <v>2.560216199754E-4</v>
      </c>
      <c r="N2123" s="114">
        <v>4.40063647693023E-3</v>
      </c>
      <c r="O2123" s="114">
        <v>1.8332502804696599E-3</v>
      </c>
    </row>
    <row r="2124" spans="1:15" hidden="1" outlineLevel="2" x14ac:dyDescent="0.25">
      <c r="A2124">
        <v>2023</v>
      </c>
      <c r="B2124">
        <v>7</v>
      </c>
      <c r="C2124" t="s">
        <v>860</v>
      </c>
      <c r="D2124">
        <v>24027</v>
      </c>
      <c r="E2124" t="s">
        <v>516</v>
      </c>
      <c r="F2124" t="s">
        <v>851</v>
      </c>
      <c r="G2124" t="s">
        <v>1915</v>
      </c>
      <c r="H2124">
        <v>2270003010</v>
      </c>
      <c r="I2124" t="s">
        <v>1916</v>
      </c>
      <c r="J2124" t="s">
        <v>1941</v>
      </c>
      <c r="K2124" t="s">
        <v>696</v>
      </c>
      <c r="L2124" t="s">
        <v>1277</v>
      </c>
      <c r="M2124" s="114">
        <v>4.73371173370651E-4</v>
      </c>
      <c r="N2124" s="114">
        <v>2.76873295661062E-3</v>
      </c>
      <c r="O2124" s="114">
        <v>2.1163556957617402E-3</v>
      </c>
    </row>
    <row r="2125" spans="1:15" hidden="1" outlineLevel="2" x14ac:dyDescent="0.25">
      <c r="A2125">
        <v>2023</v>
      </c>
      <c r="B2125">
        <v>7</v>
      </c>
      <c r="C2125" t="s">
        <v>860</v>
      </c>
      <c r="D2125">
        <v>24027</v>
      </c>
      <c r="E2125" t="s">
        <v>516</v>
      </c>
      <c r="F2125" t="s">
        <v>851</v>
      </c>
      <c r="G2125" t="s">
        <v>1915</v>
      </c>
      <c r="H2125">
        <v>2270003020</v>
      </c>
      <c r="I2125" t="s">
        <v>1916</v>
      </c>
      <c r="J2125" t="s">
        <v>1941</v>
      </c>
      <c r="K2125" t="s">
        <v>696</v>
      </c>
      <c r="L2125" t="s">
        <v>1275</v>
      </c>
      <c r="M2125" s="114">
        <v>2.6848206918117501E-4</v>
      </c>
      <c r="N2125" s="114">
        <v>1.3362362980842601E-2</v>
      </c>
      <c r="O2125" s="114">
        <v>1.28898146795109E-3</v>
      </c>
    </row>
    <row r="2126" spans="1:15" hidden="1" outlineLevel="2" x14ac:dyDescent="0.25">
      <c r="A2126">
        <v>2023</v>
      </c>
      <c r="B2126">
        <v>7</v>
      </c>
      <c r="C2126" t="s">
        <v>860</v>
      </c>
      <c r="D2126">
        <v>24027</v>
      </c>
      <c r="E2126" t="s">
        <v>516</v>
      </c>
      <c r="F2126" t="s">
        <v>851</v>
      </c>
      <c r="G2126" t="s">
        <v>1915</v>
      </c>
      <c r="H2126">
        <v>2270003030</v>
      </c>
      <c r="I2126" t="s">
        <v>1916</v>
      </c>
      <c r="J2126" t="s">
        <v>1941</v>
      </c>
      <c r="K2126" t="s">
        <v>696</v>
      </c>
      <c r="L2126" t="s">
        <v>1273</v>
      </c>
      <c r="M2126" s="114">
        <v>2.09745981891274E-4</v>
      </c>
      <c r="N2126" s="114">
        <v>5.1393881440162702E-3</v>
      </c>
      <c r="O2126" s="114">
        <v>1.1042998230550399E-3</v>
      </c>
    </row>
    <row r="2127" spans="1:15" hidden="1" outlineLevel="2" x14ac:dyDescent="0.25">
      <c r="A2127">
        <v>2023</v>
      </c>
      <c r="B2127">
        <v>7</v>
      </c>
      <c r="C2127" t="s">
        <v>860</v>
      </c>
      <c r="D2127">
        <v>24027</v>
      </c>
      <c r="E2127" t="s">
        <v>516</v>
      </c>
      <c r="F2127" t="s">
        <v>851</v>
      </c>
      <c r="G2127" t="s">
        <v>1915</v>
      </c>
      <c r="H2127">
        <v>2270003040</v>
      </c>
      <c r="I2127" t="s">
        <v>1916</v>
      </c>
      <c r="J2127" t="s">
        <v>1941</v>
      </c>
      <c r="K2127" t="s">
        <v>696</v>
      </c>
      <c r="L2127" t="s">
        <v>1276</v>
      </c>
      <c r="M2127" s="114">
        <v>3.1811664854331E-4</v>
      </c>
      <c r="N2127" s="114">
        <v>6.1894339742138999E-3</v>
      </c>
      <c r="O2127" s="114">
        <v>1.6119643987622099E-3</v>
      </c>
    </row>
    <row r="2128" spans="1:15" hidden="1" outlineLevel="2" x14ac:dyDescent="0.25">
      <c r="A2128">
        <v>2023</v>
      </c>
      <c r="B2128">
        <v>7</v>
      </c>
      <c r="C2128" t="s">
        <v>860</v>
      </c>
      <c r="D2128">
        <v>24027</v>
      </c>
      <c r="E2128" t="s">
        <v>516</v>
      </c>
      <c r="F2128" t="s">
        <v>851</v>
      </c>
      <c r="G2128" t="s">
        <v>1915</v>
      </c>
      <c r="H2128">
        <v>2270003050</v>
      </c>
      <c r="I2128" t="s">
        <v>1916</v>
      </c>
      <c r="J2128" t="s">
        <v>1941</v>
      </c>
      <c r="K2128" t="s">
        <v>696</v>
      </c>
      <c r="L2128" t="s">
        <v>1280</v>
      </c>
      <c r="M2128" s="114">
        <v>8.2153933391282394E-5</v>
      </c>
      <c r="N2128" s="114">
        <v>5.4327727411873595E-4</v>
      </c>
      <c r="O2128" s="114">
        <v>3.1630751982447702E-4</v>
      </c>
    </row>
    <row r="2129" spans="1:15" hidden="1" outlineLevel="2" x14ac:dyDescent="0.25">
      <c r="A2129">
        <v>2023</v>
      </c>
      <c r="B2129">
        <v>7</v>
      </c>
      <c r="C2129" t="s">
        <v>860</v>
      </c>
      <c r="D2129">
        <v>24027</v>
      </c>
      <c r="E2129" t="s">
        <v>516</v>
      </c>
      <c r="F2129" t="s">
        <v>851</v>
      </c>
      <c r="G2129" t="s">
        <v>1915</v>
      </c>
      <c r="H2129">
        <v>2270003060</v>
      </c>
      <c r="I2129" t="s">
        <v>1916</v>
      </c>
      <c r="J2129" t="s">
        <v>1941</v>
      </c>
      <c r="K2129" t="s">
        <v>696</v>
      </c>
      <c r="L2129" t="s">
        <v>1942</v>
      </c>
      <c r="M2129" s="114">
        <v>2.4540984500163198E-3</v>
      </c>
      <c r="N2129" s="114">
        <v>7.1649286895990399E-2</v>
      </c>
      <c r="O2129" s="114">
        <v>9.8051084205508197E-3</v>
      </c>
    </row>
    <row r="2130" spans="1:15" hidden="1" outlineLevel="2" x14ac:dyDescent="0.25">
      <c r="A2130">
        <v>2023</v>
      </c>
      <c r="B2130">
        <v>7</v>
      </c>
      <c r="C2130" t="s">
        <v>860</v>
      </c>
      <c r="D2130">
        <v>24027</v>
      </c>
      <c r="E2130" t="s">
        <v>516</v>
      </c>
      <c r="F2130" t="s">
        <v>851</v>
      </c>
      <c r="G2130" t="s">
        <v>1915</v>
      </c>
      <c r="H2130">
        <v>2270003070</v>
      </c>
      <c r="I2130" t="s">
        <v>1916</v>
      </c>
      <c r="J2130" t="s">
        <v>1941</v>
      </c>
      <c r="K2130" t="s">
        <v>696</v>
      </c>
      <c r="L2130" t="s">
        <v>1272</v>
      </c>
      <c r="M2130" s="114">
        <v>1.25494563491202E-4</v>
      </c>
      <c r="N2130" s="114">
        <v>2.9596744570881098E-3</v>
      </c>
      <c r="O2130" s="114">
        <v>5.9462696663103998E-4</v>
      </c>
    </row>
    <row r="2131" spans="1:15" hidden="1" outlineLevel="2" x14ac:dyDescent="0.25">
      <c r="A2131">
        <v>2023</v>
      </c>
      <c r="B2131">
        <v>7</v>
      </c>
      <c r="C2131" t="s">
        <v>860</v>
      </c>
      <c r="D2131">
        <v>24027</v>
      </c>
      <c r="E2131" t="s">
        <v>516</v>
      </c>
      <c r="F2131" t="s">
        <v>851</v>
      </c>
      <c r="G2131" t="s">
        <v>1915</v>
      </c>
      <c r="H2131">
        <v>2270004031</v>
      </c>
      <c r="I2131" t="s">
        <v>1916</v>
      </c>
      <c r="J2131" t="s">
        <v>1943</v>
      </c>
      <c r="K2131" t="s">
        <v>1944</v>
      </c>
      <c r="L2131" t="s">
        <v>1945</v>
      </c>
      <c r="M2131" s="114">
        <v>2.0077666813555999E-6</v>
      </c>
      <c r="N2131" s="114">
        <v>1.33846644985169E-5</v>
      </c>
      <c r="O2131" s="114">
        <v>7.0731049390815298E-6</v>
      </c>
    </row>
    <row r="2132" spans="1:15" hidden="1" outlineLevel="2" x14ac:dyDescent="0.25">
      <c r="A2132">
        <v>2023</v>
      </c>
      <c r="B2132">
        <v>7</v>
      </c>
      <c r="C2132" t="s">
        <v>860</v>
      </c>
      <c r="D2132">
        <v>24027</v>
      </c>
      <c r="E2132" t="s">
        <v>516</v>
      </c>
      <c r="F2132" t="s">
        <v>851</v>
      </c>
      <c r="G2132" t="s">
        <v>1915</v>
      </c>
      <c r="H2132">
        <v>2270004036</v>
      </c>
      <c r="I2132" t="s">
        <v>1916</v>
      </c>
      <c r="J2132" t="s">
        <v>1943</v>
      </c>
      <c r="K2132" t="s">
        <v>1944</v>
      </c>
      <c r="L2132" t="s">
        <v>1946</v>
      </c>
      <c r="M2132" s="114">
        <v>0</v>
      </c>
      <c r="N2132" s="114">
        <v>0</v>
      </c>
      <c r="O2132" s="114">
        <v>0</v>
      </c>
    </row>
    <row r="2133" spans="1:15" hidden="1" outlineLevel="2" x14ac:dyDescent="0.25">
      <c r="A2133">
        <v>2023</v>
      </c>
      <c r="B2133">
        <v>7</v>
      </c>
      <c r="C2133" t="s">
        <v>860</v>
      </c>
      <c r="D2133">
        <v>24027</v>
      </c>
      <c r="E2133" t="s">
        <v>516</v>
      </c>
      <c r="F2133" t="s">
        <v>851</v>
      </c>
      <c r="G2133" t="s">
        <v>1915</v>
      </c>
      <c r="H2133">
        <v>2270004046</v>
      </c>
      <c r="I2133" t="s">
        <v>1916</v>
      </c>
      <c r="J2133" t="s">
        <v>1943</v>
      </c>
      <c r="K2133" t="s">
        <v>1944</v>
      </c>
      <c r="L2133" t="s">
        <v>1947</v>
      </c>
      <c r="M2133" s="114">
        <v>5.5558230242240799E-3</v>
      </c>
      <c r="N2133" s="114">
        <v>6.7581120878457995E-2</v>
      </c>
      <c r="O2133" s="114">
        <v>2.31680027209222E-2</v>
      </c>
    </row>
    <row r="2134" spans="1:15" hidden="1" outlineLevel="2" x14ac:dyDescent="0.25">
      <c r="A2134">
        <v>2023</v>
      </c>
      <c r="B2134">
        <v>7</v>
      </c>
      <c r="C2134" t="s">
        <v>860</v>
      </c>
      <c r="D2134">
        <v>24027</v>
      </c>
      <c r="E2134" t="s">
        <v>516</v>
      </c>
      <c r="F2134" t="s">
        <v>851</v>
      </c>
      <c r="G2134" t="s">
        <v>1915</v>
      </c>
      <c r="H2134">
        <v>2270004056</v>
      </c>
      <c r="I2134" t="s">
        <v>1916</v>
      </c>
      <c r="J2134" t="s">
        <v>1943</v>
      </c>
      <c r="K2134" t="s">
        <v>1944</v>
      </c>
      <c r="L2134" t="s">
        <v>1948</v>
      </c>
      <c r="M2134" s="114">
        <v>1.4086323920423601E-3</v>
      </c>
      <c r="N2134" s="114">
        <v>1.4802118064835701E-2</v>
      </c>
      <c r="O2134" s="114">
        <v>5.9661522973328803E-3</v>
      </c>
    </row>
    <row r="2135" spans="1:15" hidden="1" outlineLevel="2" x14ac:dyDescent="0.25">
      <c r="A2135">
        <v>2023</v>
      </c>
      <c r="B2135">
        <v>7</v>
      </c>
      <c r="C2135" t="s">
        <v>860</v>
      </c>
      <c r="D2135">
        <v>24027</v>
      </c>
      <c r="E2135" t="s">
        <v>516</v>
      </c>
      <c r="F2135" t="s">
        <v>851</v>
      </c>
      <c r="G2135" t="s">
        <v>1915</v>
      </c>
      <c r="H2135">
        <v>2270004066</v>
      </c>
      <c r="I2135" t="s">
        <v>1916</v>
      </c>
      <c r="J2135" t="s">
        <v>1943</v>
      </c>
      <c r="K2135" t="s">
        <v>1944</v>
      </c>
      <c r="L2135" t="s">
        <v>1949</v>
      </c>
      <c r="M2135" s="114">
        <v>6.4289569963875701E-3</v>
      </c>
      <c r="N2135" s="114">
        <v>8.5603618994355202E-2</v>
      </c>
      <c r="O2135" s="114">
        <v>2.8564422857016301E-2</v>
      </c>
    </row>
    <row r="2136" spans="1:15" hidden="1" outlineLevel="2" x14ac:dyDescent="0.25">
      <c r="A2136">
        <v>2023</v>
      </c>
      <c r="B2136">
        <v>7</v>
      </c>
      <c r="C2136" t="s">
        <v>860</v>
      </c>
      <c r="D2136">
        <v>24027</v>
      </c>
      <c r="E2136" t="s">
        <v>516</v>
      </c>
      <c r="F2136" t="s">
        <v>851</v>
      </c>
      <c r="G2136" t="s">
        <v>1915</v>
      </c>
      <c r="H2136">
        <v>2270004071</v>
      </c>
      <c r="I2136" t="s">
        <v>1916</v>
      </c>
      <c r="J2136" t="s">
        <v>1943</v>
      </c>
      <c r="K2136" t="s">
        <v>1944</v>
      </c>
      <c r="L2136" t="s">
        <v>1950</v>
      </c>
      <c r="M2136" s="114">
        <v>2.9494924476125599E-4</v>
      </c>
      <c r="N2136" s="114">
        <v>5.9385319473221898E-3</v>
      </c>
      <c r="O2136" s="114">
        <v>1.3472087739501101E-3</v>
      </c>
    </row>
    <row r="2137" spans="1:15" hidden="1" outlineLevel="2" x14ac:dyDescent="0.25">
      <c r="A2137">
        <v>2023</v>
      </c>
      <c r="B2137">
        <v>7</v>
      </c>
      <c r="C2137" t="s">
        <v>860</v>
      </c>
      <c r="D2137">
        <v>24027</v>
      </c>
      <c r="E2137" t="s">
        <v>516</v>
      </c>
      <c r="F2137" t="s">
        <v>851</v>
      </c>
      <c r="G2137" t="s">
        <v>1915</v>
      </c>
      <c r="H2137">
        <v>2270004076</v>
      </c>
      <c r="I2137" t="s">
        <v>1916</v>
      </c>
      <c r="J2137" t="s">
        <v>1943</v>
      </c>
      <c r="K2137" t="s">
        <v>1944</v>
      </c>
      <c r="L2137" t="s">
        <v>1951</v>
      </c>
      <c r="M2137" s="114">
        <v>2.89792893468643E-5</v>
      </c>
      <c r="N2137" s="114">
        <v>3.1128514092415598E-4</v>
      </c>
      <c r="O2137" s="114">
        <v>1.2661754772125299E-4</v>
      </c>
    </row>
    <row r="2138" spans="1:15" hidden="1" outlineLevel="2" x14ac:dyDescent="0.25">
      <c r="A2138">
        <v>2023</v>
      </c>
      <c r="B2138">
        <v>7</v>
      </c>
      <c r="C2138" t="s">
        <v>860</v>
      </c>
      <c r="D2138">
        <v>24027</v>
      </c>
      <c r="E2138" t="s">
        <v>516</v>
      </c>
      <c r="F2138" t="s">
        <v>851</v>
      </c>
      <c r="G2138" t="s">
        <v>1915</v>
      </c>
      <c r="H2138">
        <v>2270005010</v>
      </c>
      <c r="I2138" t="s">
        <v>1916</v>
      </c>
      <c r="J2138" t="s">
        <v>1952</v>
      </c>
      <c r="K2138" t="s">
        <v>1953</v>
      </c>
      <c r="L2138" t="s">
        <v>1954</v>
      </c>
      <c r="M2138" s="114">
        <v>1.6092918673072999E-7</v>
      </c>
      <c r="N2138" s="114">
        <v>8.0687208026120103E-7</v>
      </c>
      <c r="O2138" s="114">
        <v>4.7780495293636704E-7</v>
      </c>
    </row>
    <row r="2139" spans="1:15" hidden="1" outlineLevel="2" x14ac:dyDescent="0.25">
      <c r="A2139">
        <v>2023</v>
      </c>
      <c r="B2139">
        <v>7</v>
      </c>
      <c r="C2139" t="s">
        <v>860</v>
      </c>
      <c r="D2139">
        <v>24027</v>
      </c>
      <c r="E2139" t="s">
        <v>516</v>
      </c>
      <c r="F2139" t="s">
        <v>851</v>
      </c>
      <c r="G2139" t="s">
        <v>1915</v>
      </c>
      <c r="H2139">
        <v>2270005015</v>
      </c>
      <c r="I2139" t="s">
        <v>1916</v>
      </c>
      <c r="J2139" t="s">
        <v>1952</v>
      </c>
      <c r="K2139" t="s">
        <v>1953</v>
      </c>
      <c r="L2139" t="s">
        <v>1271</v>
      </c>
      <c r="M2139" s="114">
        <v>1.40514877330133E-3</v>
      </c>
      <c r="N2139" s="114">
        <v>1.87452516984195E-2</v>
      </c>
      <c r="O2139" s="114">
        <v>8.0377554986625892E-3</v>
      </c>
    </row>
    <row r="2140" spans="1:15" hidden="1" outlineLevel="2" x14ac:dyDescent="0.25">
      <c r="A2140">
        <v>2023</v>
      </c>
      <c r="B2140">
        <v>7</v>
      </c>
      <c r="C2140" t="s">
        <v>860</v>
      </c>
      <c r="D2140">
        <v>24027</v>
      </c>
      <c r="E2140" t="s">
        <v>516</v>
      </c>
      <c r="F2140" t="s">
        <v>851</v>
      </c>
      <c r="G2140" t="s">
        <v>1915</v>
      </c>
      <c r="H2140">
        <v>2270005020</v>
      </c>
      <c r="I2140" t="s">
        <v>1916</v>
      </c>
      <c r="J2140" t="s">
        <v>1952</v>
      </c>
      <c r="K2140" t="s">
        <v>1953</v>
      </c>
      <c r="L2140" t="s">
        <v>1955</v>
      </c>
      <c r="M2140" s="114">
        <v>2.0755669009986399E-4</v>
      </c>
      <c r="N2140" s="114">
        <v>2.3933640622999502E-3</v>
      </c>
      <c r="O2140" s="114">
        <v>9.5889173098839798E-4</v>
      </c>
    </row>
    <row r="2141" spans="1:15" hidden="1" outlineLevel="2" x14ac:dyDescent="0.25">
      <c r="A2141">
        <v>2023</v>
      </c>
      <c r="B2141">
        <v>7</v>
      </c>
      <c r="C2141" t="s">
        <v>860</v>
      </c>
      <c r="D2141">
        <v>24027</v>
      </c>
      <c r="E2141" t="s">
        <v>516</v>
      </c>
      <c r="F2141" t="s">
        <v>851</v>
      </c>
      <c r="G2141" t="s">
        <v>1915</v>
      </c>
      <c r="H2141">
        <v>2270005025</v>
      </c>
      <c r="I2141" t="s">
        <v>1916</v>
      </c>
      <c r="J2141" t="s">
        <v>1952</v>
      </c>
      <c r="K2141" t="s">
        <v>1953</v>
      </c>
      <c r="L2141" t="s">
        <v>1956</v>
      </c>
      <c r="M2141" s="114">
        <v>1.8811086039960401E-6</v>
      </c>
      <c r="N2141" s="114">
        <v>1.41212026392168E-5</v>
      </c>
      <c r="O2141" s="114">
        <v>7.9221090345526995E-6</v>
      </c>
    </row>
    <row r="2142" spans="1:15" hidden="1" outlineLevel="2" x14ac:dyDescent="0.25">
      <c r="A2142">
        <v>2023</v>
      </c>
      <c r="B2142">
        <v>7</v>
      </c>
      <c r="C2142" t="s">
        <v>860</v>
      </c>
      <c r="D2142">
        <v>24027</v>
      </c>
      <c r="E2142" t="s">
        <v>516</v>
      </c>
      <c r="F2142" t="s">
        <v>851</v>
      </c>
      <c r="G2142" t="s">
        <v>1915</v>
      </c>
      <c r="H2142">
        <v>2270005030</v>
      </c>
      <c r="I2142" t="s">
        <v>1916</v>
      </c>
      <c r="J2142" t="s">
        <v>1952</v>
      </c>
      <c r="K2142" t="s">
        <v>1953</v>
      </c>
      <c r="L2142" t="s">
        <v>1957</v>
      </c>
      <c r="M2142" s="114">
        <v>2.32059160221176E-7</v>
      </c>
      <c r="N2142" s="114">
        <v>2.16473483760637E-6</v>
      </c>
      <c r="O2142" s="114">
        <v>1.3982640041376701E-6</v>
      </c>
    </row>
    <row r="2143" spans="1:15" hidden="1" outlineLevel="2" x14ac:dyDescent="0.25">
      <c r="A2143">
        <v>2023</v>
      </c>
      <c r="B2143">
        <v>7</v>
      </c>
      <c r="C2143" t="s">
        <v>860</v>
      </c>
      <c r="D2143">
        <v>24027</v>
      </c>
      <c r="E2143" t="s">
        <v>516</v>
      </c>
      <c r="F2143" t="s">
        <v>851</v>
      </c>
      <c r="G2143" t="s">
        <v>1915</v>
      </c>
      <c r="H2143">
        <v>2270005035</v>
      </c>
      <c r="I2143" t="s">
        <v>1916</v>
      </c>
      <c r="J2143" t="s">
        <v>1952</v>
      </c>
      <c r="K2143" t="s">
        <v>1953</v>
      </c>
      <c r="L2143" t="s">
        <v>1958</v>
      </c>
      <c r="M2143" s="114">
        <v>2.4739926601569099E-5</v>
      </c>
      <c r="N2143" s="114">
        <v>1.8798570818034899E-4</v>
      </c>
      <c r="O2143" s="114">
        <v>9.6581325124134296E-5</v>
      </c>
    </row>
    <row r="2144" spans="1:15" hidden="1" outlineLevel="2" x14ac:dyDescent="0.25">
      <c r="A2144">
        <v>2023</v>
      </c>
      <c r="B2144">
        <v>7</v>
      </c>
      <c r="C2144" t="s">
        <v>860</v>
      </c>
      <c r="D2144">
        <v>24027</v>
      </c>
      <c r="E2144" t="s">
        <v>516</v>
      </c>
      <c r="F2144" t="s">
        <v>851</v>
      </c>
      <c r="G2144" t="s">
        <v>1915</v>
      </c>
      <c r="H2144">
        <v>2270005040</v>
      </c>
      <c r="I2144" t="s">
        <v>1916</v>
      </c>
      <c r="J2144" t="s">
        <v>1952</v>
      </c>
      <c r="K2144" t="s">
        <v>1953</v>
      </c>
      <c r="L2144" t="s">
        <v>1959</v>
      </c>
      <c r="M2144" s="114">
        <v>4.9487634712353003E-8</v>
      </c>
      <c r="N2144" s="114">
        <v>5.2768512404099997E-7</v>
      </c>
      <c r="O2144" s="114">
        <v>3.0653168892058602E-7</v>
      </c>
    </row>
    <row r="2145" spans="1:15" hidden="1" outlineLevel="2" x14ac:dyDescent="0.25">
      <c r="A2145">
        <v>2023</v>
      </c>
      <c r="B2145">
        <v>7</v>
      </c>
      <c r="C2145" t="s">
        <v>860</v>
      </c>
      <c r="D2145">
        <v>24027</v>
      </c>
      <c r="E2145" t="s">
        <v>516</v>
      </c>
      <c r="F2145" t="s">
        <v>851</v>
      </c>
      <c r="G2145" t="s">
        <v>1915</v>
      </c>
      <c r="H2145">
        <v>2270005045</v>
      </c>
      <c r="I2145" t="s">
        <v>1916</v>
      </c>
      <c r="J2145" t="s">
        <v>1952</v>
      </c>
      <c r="K2145" t="s">
        <v>1953</v>
      </c>
      <c r="L2145" t="s">
        <v>1960</v>
      </c>
      <c r="M2145" s="114">
        <v>2.05448328571833E-5</v>
      </c>
      <c r="N2145" s="114">
        <v>1.94866439414909E-4</v>
      </c>
      <c r="O2145" s="114">
        <v>1.05149885712308E-4</v>
      </c>
    </row>
    <row r="2146" spans="1:15" hidden="1" outlineLevel="2" x14ac:dyDescent="0.25">
      <c r="A2146">
        <v>2023</v>
      </c>
      <c r="B2146">
        <v>7</v>
      </c>
      <c r="C2146" t="s">
        <v>860</v>
      </c>
      <c r="D2146">
        <v>24027</v>
      </c>
      <c r="E2146" t="s">
        <v>516</v>
      </c>
      <c r="F2146" t="s">
        <v>851</v>
      </c>
      <c r="G2146" t="s">
        <v>1915</v>
      </c>
      <c r="H2146">
        <v>2270005055</v>
      </c>
      <c r="I2146" t="s">
        <v>1916</v>
      </c>
      <c r="J2146" t="s">
        <v>1952</v>
      </c>
      <c r="K2146" t="s">
        <v>1953</v>
      </c>
      <c r="L2146" t="s">
        <v>1961</v>
      </c>
      <c r="M2146" s="114">
        <v>3.6810808325071803E-5</v>
      </c>
      <c r="N2146" s="114">
        <v>3.9830531022744302E-4</v>
      </c>
      <c r="O2146" s="114">
        <v>1.9359153520781501E-4</v>
      </c>
    </row>
    <row r="2147" spans="1:15" hidden="1" outlineLevel="2" x14ac:dyDescent="0.25">
      <c r="A2147">
        <v>2023</v>
      </c>
      <c r="B2147">
        <v>7</v>
      </c>
      <c r="C2147" t="s">
        <v>860</v>
      </c>
      <c r="D2147">
        <v>24027</v>
      </c>
      <c r="E2147" t="s">
        <v>516</v>
      </c>
      <c r="F2147" t="s">
        <v>851</v>
      </c>
      <c r="G2147" t="s">
        <v>1915</v>
      </c>
      <c r="H2147">
        <v>2270005060</v>
      </c>
      <c r="I2147" t="s">
        <v>1916</v>
      </c>
      <c r="J2147" t="s">
        <v>1952</v>
      </c>
      <c r="K2147" t="s">
        <v>1953</v>
      </c>
      <c r="L2147" t="s">
        <v>1962</v>
      </c>
      <c r="M2147" s="114">
        <v>1.1669348154441601E-5</v>
      </c>
      <c r="N2147" s="114">
        <v>2.2356423869496201E-4</v>
      </c>
      <c r="O2147" s="114">
        <v>6.4896953517745701E-5</v>
      </c>
    </row>
    <row r="2148" spans="1:15" hidden="1" outlineLevel="2" x14ac:dyDescent="0.25">
      <c r="A2148">
        <v>2023</v>
      </c>
      <c r="B2148">
        <v>7</v>
      </c>
      <c r="C2148" t="s">
        <v>860</v>
      </c>
      <c r="D2148">
        <v>24027</v>
      </c>
      <c r="E2148" t="s">
        <v>516</v>
      </c>
      <c r="F2148" t="s">
        <v>851</v>
      </c>
      <c r="G2148" t="s">
        <v>1915</v>
      </c>
      <c r="H2148">
        <v>2270006005</v>
      </c>
      <c r="I2148" t="s">
        <v>1916</v>
      </c>
      <c r="J2148" t="s">
        <v>1963</v>
      </c>
      <c r="K2148" t="s">
        <v>1964</v>
      </c>
      <c r="L2148" t="s">
        <v>1274</v>
      </c>
      <c r="M2148" s="114">
        <v>5.9096808472531804E-3</v>
      </c>
      <c r="N2148" s="114">
        <v>6.4808649010956301E-2</v>
      </c>
      <c r="O2148" s="114">
        <v>2.4191692471504201E-2</v>
      </c>
    </row>
    <row r="2149" spans="1:15" hidden="1" outlineLevel="2" x14ac:dyDescent="0.25">
      <c r="A2149">
        <v>2023</v>
      </c>
      <c r="B2149">
        <v>7</v>
      </c>
      <c r="C2149" t="s">
        <v>860</v>
      </c>
      <c r="D2149">
        <v>24027</v>
      </c>
      <c r="E2149" t="s">
        <v>516</v>
      </c>
      <c r="F2149" t="s">
        <v>851</v>
      </c>
      <c r="G2149" t="s">
        <v>1915</v>
      </c>
      <c r="H2149">
        <v>2270006010</v>
      </c>
      <c r="I2149" t="s">
        <v>1916</v>
      </c>
      <c r="J2149" t="s">
        <v>1963</v>
      </c>
      <c r="K2149" t="s">
        <v>1964</v>
      </c>
      <c r="L2149" t="s">
        <v>1965</v>
      </c>
      <c r="M2149" s="114">
        <v>1.4136811928437999E-3</v>
      </c>
      <c r="N2149" s="114">
        <v>1.52854195330292E-2</v>
      </c>
      <c r="O2149" s="114">
        <v>5.9047129470854998E-3</v>
      </c>
    </row>
    <row r="2150" spans="1:15" hidden="1" outlineLevel="2" x14ac:dyDescent="0.25">
      <c r="A2150">
        <v>2023</v>
      </c>
      <c r="B2150">
        <v>7</v>
      </c>
      <c r="C2150" t="s">
        <v>860</v>
      </c>
      <c r="D2150">
        <v>24027</v>
      </c>
      <c r="E2150" t="s">
        <v>516</v>
      </c>
      <c r="F2150" t="s">
        <v>851</v>
      </c>
      <c r="G2150" t="s">
        <v>1915</v>
      </c>
      <c r="H2150">
        <v>2270006015</v>
      </c>
      <c r="I2150" t="s">
        <v>1916</v>
      </c>
      <c r="J2150" t="s">
        <v>1963</v>
      </c>
      <c r="K2150" t="s">
        <v>1964</v>
      </c>
      <c r="L2150" t="s">
        <v>1966</v>
      </c>
      <c r="M2150" s="114">
        <v>1.21456257238606E-3</v>
      </c>
      <c r="N2150" s="114">
        <v>2.4909711908549102E-2</v>
      </c>
      <c r="O2150" s="114">
        <v>7.21586123108864E-3</v>
      </c>
    </row>
    <row r="2151" spans="1:15" hidden="1" outlineLevel="2" x14ac:dyDescent="0.25">
      <c r="A2151">
        <v>2023</v>
      </c>
      <c r="B2151">
        <v>7</v>
      </c>
      <c r="C2151" t="s">
        <v>860</v>
      </c>
      <c r="D2151">
        <v>24027</v>
      </c>
      <c r="E2151" t="s">
        <v>516</v>
      </c>
      <c r="F2151" t="s">
        <v>851</v>
      </c>
      <c r="G2151" t="s">
        <v>1915</v>
      </c>
      <c r="H2151">
        <v>2270006025</v>
      </c>
      <c r="I2151" t="s">
        <v>1916</v>
      </c>
      <c r="J2151" t="s">
        <v>1963</v>
      </c>
      <c r="K2151" t="s">
        <v>1964</v>
      </c>
      <c r="L2151" t="s">
        <v>1967</v>
      </c>
      <c r="M2151" s="114">
        <v>3.5246304314569001E-3</v>
      </c>
      <c r="N2151" s="114">
        <v>2.1168306004256E-2</v>
      </c>
      <c r="O2151" s="114">
        <v>1.6298591624945399E-2</v>
      </c>
    </row>
    <row r="2152" spans="1:15" hidden="1" outlineLevel="2" x14ac:dyDescent="0.25">
      <c r="A2152">
        <v>2023</v>
      </c>
      <c r="B2152">
        <v>7</v>
      </c>
      <c r="C2152" t="s">
        <v>860</v>
      </c>
      <c r="D2152">
        <v>24027</v>
      </c>
      <c r="E2152" t="s">
        <v>516</v>
      </c>
      <c r="F2152" t="s">
        <v>851</v>
      </c>
      <c r="G2152" t="s">
        <v>1915</v>
      </c>
      <c r="H2152">
        <v>2270006030</v>
      </c>
      <c r="I2152" t="s">
        <v>1916</v>
      </c>
      <c r="J2152" t="s">
        <v>1963</v>
      </c>
      <c r="K2152" t="s">
        <v>1964</v>
      </c>
      <c r="L2152" t="s">
        <v>1968</v>
      </c>
      <c r="M2152" s="114">
        <v>2.17619318050311E-4</v>
      </c>
      <c r="N2152" s="114">
        <v>2.1517275599762802E-3</v>
      </c>
      <c r="O2152" s="114">
        <v>7.8428558481391498E-4</v>
      </c>
    </row>
    <row r="2153" spans="1:15" hidden="1" outlineLevel="2" x14ac:dyDescent="0.25">
      <c r="A2153">
        <v>2023</v>
      </c>
      <c r="B2153">
        <v>7</v>
      </c>
      <c r="C2153" t="s">
        <v>860</v>
      </c>
      <c r="D2153">
        <v>24027</v>
      </c>
      <c r="E2153" t="s">
        <v>516</v>
      </c>
      <c r="F2153" t="s">
        <v>851</v>
      </c>
      <c r="G2153" t="s">
        <v>1915</v>
      </c>
      <c r="H2153">
        <v>2270006035</v>
      </c>
      <c r="I2153" t="s">
        <v>1916</v>
      </c>
      <c r="J2153" t="s">
        <v>1963</v>
      </c>
      <c r="K2153" t="s">
        <v>1964</v>
      </c>
      <c r="L2153" t="s">
        <v>1969</v>
      </c>
      <c r="M2153" s="114">
        <v>6.2961573675579503E-5</v>
      </c>
      <c r="N2153" s="114">
        <v>1.1781971552409199E-3</v>
      </c>
      <c r="O2153" s="114">
        <v>3.40273902111221E-4</v>
      </c>
    </row>
    <row r="2154" spans="1:15" hidden="1" outlineLevel="2" x14ac:dyDescent="0.25">
      <c r="A2154">
        <v>2023</v>
      </c>
      <c r="B2154">
        <v>7</v>
      </c>
      <c r="C2154" t="s">
        <v>860</v>
      </c>
      <c r="D2154">
        <v>24027</v>
      </c>
      <c r="E2154" t="s">
        <v>516</v>
      </c>
      <c r="F2154" t="s">
        <v>851</v>
      </c>
      <c r="G2154" t="s">
        <v>1915</v>
      </c>
      <c r="H2154">
        <v>2270007015</v>
      </c>
      <c r="I2154" t="s">
        <v>1916</v>
      </c>
      <c r="J2154" t="s">
        <v>1970</v>
      </c>
      <c r="K2154" t="s">
        <v>697</v>
      </c>
      <c r="L2154" t="s">
        <v>1971</v>
      </c>
      <c r="M2154" s="114">
        <v>1.08434412702252E-5</v>
      </c>
      <c r="N2154" s="114">
        <v>1.7156733883894E-4</v>
      </c>
      <c r="O2154" s="114">
        <v>5.6876288908824797E-5</v>
      </c>
    </row>
    <row r="2155" spans="1:15" hidden="1" outlineLevel="2" x14ac:dyDescent="0.25">
      <c r="A2155">
        <v>2023</v>
      </c>
      <c r="B2155">
        <v>7</v>
      </c>
      <c r="C2155" t="s">
        <v>860</v>
      </c>
      <c r="D2155">
        <v>24027</v>
      </c>
      <c r="E2155" t="s">
        <v>516</v>
      </c>
      <c r="F2155" t="s">
        <v>851</v>
      </c>
      <c r="G2155" t="s">
        <v>1915</v>
      </c>
      <c r="H2155">
        <v>2270010010</v>
      </c>
      <c r="I2155" t="s">
        <v>1916</v>
      </c>
      <c r="J2155" t="s">
        <v>1941</v>
      </c>
      <c r="K2155" t="s">
        <v>696</v>
      </c>
      <c r="L2155" t="s">
        <v>2009</v>
      </c>
      <c r="M2155" s="114">
        <v>2.2311934898766601E-5</v>
      </c>
      <c r="N2155" s="114">
        <v>4.1056095506064599E-4</v>
      </c>
      <c r="O2155" s="114">
        <v>1.0960699728457301E-4</v>
      </c>
    </row>
    <row r="2156" spans="1:15" hidden="1" outlineLevel="2" x14ac:dyDescent="0.25">
      <c r="A2156">
        <v>2023</v>
      </c>
      <c r="B2156">
        <v>7</v>
      </c>
      <c r="C2156" t="s">
        <v>860</v>
      </c>
      <c r="D2156">
        <v>24027</v>
      </c>
      <c r="E2156" t="s">
        <v>516</v>
      </c>
      <c r="F2156" t="s">
        <v>851</v>
      </c>
      <c r="G2156" t="s">
        <v>1915</v>
      </c>
      <c r="H2156">
        <v>2282020005</v>
      </c>
      <c r="I2156" t="s">
        <v>698</v>
      </c>
      <c r="J2156" t="s">
        <v>1972</v>
      </c>
      <c r="K2156" t="s">
        <v>1972</v>
      </c>
      <c r="L2156" t="s">
        <v>1973</v>
      </c>
      <c r="M2156" s="114">
        <v>1.7277208708321701E-4</v>
      </c>
      <c r="N2156" s="114">
        <v>2.7630915865302099E-3</v>
      </c>
      <c r="O2156" s="114">
        <v>6.2613880436401803E-4</v>
      </c>
    </row>
    <row r="2157" spans="1:15" hidden="1" outlineLevel="2" x14ac:dyDescent="0.25">
      <c r="A2157">
        <v>2023</v>
      </c>
      <c r="B2157">
        <v>7</v>
      </c>
      <c r="C2157" t="s">
        <v>860</v>
      </c>
      <c r="D2157">
        <v>24027</v>
      </c>
      <c r="E2157" t="s">
        <v>516</v>
      </c>
      <c r="F2157" t="s">
        <v>851</v>
      </c>
      <c r="G2157" t="s">
        <v>1915</v>
      </c>
      <c r="H2157">
        <v>2282020010</v>
      </c>
      <c r="I2157" t="s">
        <v>698</v>
      </c>
      <c r="J2157" t="s">
        <v>1972</v>
      </c>
      <c r="K2157" t="s">
        <v>1972</v>
      </c>
      <c r="L2157" t="s">
        <v>1974</v>
      </c>
      <c r="M2157" s="114">
        <v>2.7323013922497799E-6</v>
      </c>
      <c r="N2157" s="114">
        <v>1.47797550198447E-5</v>
      </c>
      <c r="O2157" s="114">
        <v>8.8490776306571206E-6</v>
      </c>
    </row>
    <row r="2158" spans="1:15" hidden="1" outlineLevel="2" x14ac:dyDescent="0.25">
      <c r="A2158">
        <v>2023</v>
      </c>
      <c r="B2158">
        <v>7</v>
      </c>
      <c r="C2158" t="s">
        <v>860</v>
      </c>
      <c r="D2158">
        <v>24027</v>
      </c>
      <c r="E2158" t="s">
        <v>516</v>
      </c>
      <c r="F2158" t="s">
        <v>851</v>
      </c>
      <c r="G2158" t="s">
        <v>1915</v>
      </c>
      <c r="H2158">
        <v>2285002015</v>
      </c>
      <c r="I2158" t="s">
        <v>1975</v>
      </c>
      <c r="J2158" t="s">
        <v>1976</v>
      </c>
      <c r="K2158" t="s">
        <v>1976</v>
      </c>
      <c r="L2158" t="s">
        <v>1976</v>
      </c>
      <c r="M2158" s="114">
        <v>3.4591474599210398E-4</v>
      </c>
      <c r="N2158" s="114">
        <v>2.3151973146013898E-3</v>
      </c>
      <c r="O2158" s="114">
        <v>1.4079692482482601E-3</v>
      </c>
    </row>
    <row r="2159" spans="1:15" hidden="1" outlineLevel="2" x14ac:dyDescent="0.25">
      <c r="A2159">
        <v>2023</v>
      </c>
      <c r="B2159">
        <v>7</v>
      </c>
      <c r="C2159" t="s">
        <v>860</v>
      </c>
      <c r="D2159">
        <v>24027</v>
      </c>
      <c r="E2159" t="s">
        <v>516</v>
      </c>
      <c r="F2159" t="s">
        <v>851</v>
      </c>
      <c r="G2159" t="s">
        <v>1977</v>
      </c>
      <c r="H2159">
        <v>2260001010</v>
      </c>
      <c r="I2159" t="s">
        <v>1978</v>
      </c>
      <c r="J2159" t="s">
        <v>1917</v>
      </c>
      <c r="K2159" t="s">
        <v>695</v>
      </c>
      <c r="L2159" t="s">
        <v>1979</v>
      </c>
      <c r="M2159" s="114">
        <v>3.8675040654197801E-2</v>
      </c>
      <c r="N2159" s="114">
        <v>5.1224618800915799E-4</v>
      </c>
      <c r="O2159" s="114">
        <v>4.3688545003533398E-2</v>
      </c>
    </row>
    <row r="2160" spans="1:15" hidden="1" outlineLevel="2" x14ac:dyDescent="0.25">
      <c r="A2160">
        <v>2023</v>
      </c>
      <c r="B2160">
        <v>7</v>
      </c>
      <c r="C2160" t="s">
        <v>860</v>
      </c>
      <c r="D2160">
        <v>24027</v>
      </c>
      <c r="E2160" t="s">
        <v>516</v>
      </c>
      <c r="F2160" t="s">
        <v>851</v>
      </c>
      <c r="G2160" t="s">
        <v>1977</v>
      </c>
      <c r="H2160">
        <v>2260001030</v>
      </c>
      <c r="I2160" t="s">
        <v>1978</v>
      </c>
      <c r="J2160" t="s">
        <v>1917</v>
      </c>
      <c r="K2160" t="s">
        <v>695</v>
      </c>
      <c r="L2160" t="s">
        <v>1980</v>
      </c>
      <c r="M2160" s="114">
        <v>4.1342425229231603E-3</v>
      </c>
      <c r="N2160" s="114">
        <v>2.6594435621518598E-4</v>
      </c>
      <c r="O2160" s="114">
        <v>2.3160147480666599E-2</v>
      </c>
    </row>
    <row r="2161" spans="1:15" hidden="1" outlineLevel="2" x14ac:dyDescent="0.25">
      <c r="A2161">
        <v>2023</v>
      </c>
      <c r="B2161">
        <v>7</v>
      </c>
      <c r="C2161" t="s">
        <v>860</v>
      </c>
      <c r="D2161">
        <v>24027</v>
      </c>
      <c r="E2161" t="s">
        <v>516</v>
      </c>
      <c r="F2161" t="s">
        <v>851</v>
      </c>
      <c r="G2161" t="s">
        <v>1977</v>
      </c>
      <c r="H2161">
        <v>2260001060</v>
      </c>
      <c r="I2161" t="s">
        <v>1978</v>
      </c>
      <c r="J2161" t="s">
        <v>1917</v>
      </c>
      <c r="K2161" t="s">
        <v>695</v>
      </c>
      <c r="L2161" t="s">
        <v>1918</v>
      </c>
      <c r="M2161" s="114">
        <v>1.30360485172787E-3</v>
      </c>
      <c r="N2161" s="114">
        <v>3.5718826984521002E-4</v>
      </c>
      <c r="O2161" s="114">
        <v>4.4367983937263503E-2</v>
      </c>
    </row>
    <row r="2162" spans="1:15" hidden="1" outlineLevel="2" x14ac:dyDescent="0.25">
      <c r="A2162">
        <v>2023</v>
      </c>
      <c r="B2162">
        <v>7</v>
      </c>
      <c r="C2162" t="s">
        <v>860</v>
      </c>
      <c r="D2162">
        <v>24027</v>
      </c>
      <c r="E2162" t="s">
        <v>516</v>
      </c>
      <c r="F2162" t="s">
        <v>851</v>
      </c>
      <c r="G2162" t="s">
        <v>1977</v>
      </c>
      <c r="H2162">
        <v>2260002006</v>
      </c>
      <c r="I2162" t="s">
        <v>1978</v>
      </c>
      <c r="J2162" t="s">
        <v>1919</v>
      </c>
      <c r="K2162" t="s">
        <v>1920</v>
      </c>
      <c r="L2162" t="s">
        <v>1922</v>
      </c>
      <c r="M2162" s="114">
        <v>6.43719495906225E-3</v>
      </c>
      <c r="N2162" s="114">
        <v>1.6096309991553399E-4</v>
      </c>
      <c r="O2162" s="114">
        <v>2.6760864071547999E-2</v>
      </c>
    </row>
    <row r="2163" spans="1:15" hidden="1" outlineLevel="2" x14ac:dyDescent="0.25">
      <c r="A2163">
        <v>2023</v>
      </c>
      <c r="B2163">
        <v>7</v>
      </c>
      <c r="C2163" t="s">
        <v>860</v>
      </c>
      <c r="D2163">
        <v>24027</v>
      </c>
      <c r="E2163" t="s">
        <v>516</v>
      </c>
      <c r="F2163" t="s">
        <v>851</v>
      </c>
      <c r="G2163" t="s">
        <v>1977</v>
      </c>
      <c r="H2163">
        <v>2260002009</v>
      </c>
      <c r="I2163" t="s">
        <v>1978</v>
      </c>
      <c r="J2163" t="s">
        <v>1919</v>
      </c>
      <c r="K2163" t="s">
        <v>1920</v>
      </c>
      <c r="L2163" t="s">
        <v>1923</v>
      </c>
      <c r="M2163" s="114">
        <v>2.24964492105073E-4</v>
      </c>
      <c r="N2163" s="114">
        <v>1.07514881619863E-5</v>
      </c>
      <c r="O2163" s="114">
        <v>1.00417422072496E-3</v>
      </c>
    </row>
    <row r="2164" spans="1:15" hidden="1" outlineLevel="2" x14ac:dyDescent="0.25">
      <c r="A2164">
        <v>2023</v>
      </c>
      <c r="B2164">
        <v>7</v>
      </c>
      <c r="C2164" t="s">
        <v>860</v>
      </c>
      <c r="D2164">
        <v>24027</v>
      </c>
      <c r="E2164" t="s">
        <v>516</v>
      </c>
      <c r="F2164" t="s">
        <v>851</v>
      </c>
      <c r="G2164" t="s">
        <v>1977</v>
      </c>
      <c r="H2164">
        <v>2260002021</v>
      </c>
      <c r="I2164" t="s">
        <v>1978</v>
      </c>
      <c r="J2164" t="s">
        <v>1919</v>
      </c>
      <c r="K2164" t="s">
        <v>1920</v>
      </c>
      <c r="L2164" t="s">
        <v>1926</v>
      </c>
      <c r="M2164" s="114">
        <v>2.68274678740354E-4</v>
      </c>
      <c r="N2164" s="114">
        <v>1.28750850763026E-5</v>
      </c>
      <c r="O2164" s="114">
        <v>1.21166136523243E-3</v>
      </c>
    </row>
    <row r="2165" spans="1:15" hidden="1" outlineLevel="2" x14ac:dyDescent="0.25">
      <c r="A2165">
        <v>2023</v>
      </c>
      <c r="B2165">
        <v>7</v>
      </c>
      <c r="C2165" t="s">
        <v>860</v>
      </c>
      <c r="D2165">
        <v>24027</v>
      </c>
      <c r="E2165" t="s">
        <v>516</v>
      </c>
      <c r="F2165" t="s">
        <v>851</v>
      </c>
      <c r="G2165" t="s">
        <v>1977</v>
      </c>
      <c r="H2165">
        <v>2260002027</v>
      </c>
      <c r="I2165" t="s">
        <v>1978</v>
      </c>
      <c r="J2165" t="s">
        <v>1919</v>
      </c>
      <c r="K2165" t="s">
        <v>1920</v>
      </c>
      <c r="L2165" t="s">
        <v>1928</v>
      </c>
      <c r="M2165" s="114">
        <v>2.2109143724274898E-6</v>
      </c>
      <c r="N2165" s="114">
        <v>9.00790784186256E-8</v>
      </c>
      <c r="O2165" s="114">
        <v>8.7948955069805396E-6</v>
      </c>
    </row>
    <row r="2166" spans="1:15" hidden="1" outlineLevel="2" x14ac:dyDescent="0.25">
      <c r="A2166">
        <v>2023</v>
      </c>
      <c r="B2166">
        <v>7</v>
      </c>
      <c r="C2166" t="s">
        <v>860</v>
      </c>
      <c r="D2166">
        <v>24027</v>
      </c>
      <c r="E2166" t="s">
        <v>516</v>
      </c>
      <c r="F2166" t="s">
        <v>851</v>
      </c>
      <c r="G2166" t="s">
        <v>1977</v>
      </c>
      <c r="H2166">
        <v>2260002039</v>
      </c>
      <c r="I2166" t="s">
        <v>1978</v>
      </c>
      <c r="J2166" t="s">
        <v>1919</v>
      </c>
      <c r="K2166" t="s">
        <v>1920</v>
      </c>
      <c r="L2166" t="s">
        <v>1932</v>
      </c>
      <c r="M2166" s="114">
        <v>1.6415241653305698E-2</v>
      </c>
      <c r="N2166" s="114">
        <v>4.2308293632231702E-4</v>
      </c>
      <c r="O2166" s="114">
        <v>6.9771301932632895E-2</v>
      </c>
    </row>
    <row r="2167" spans="1:15" hidden="1" outlineLevel="2" x14ac:dyDescent="0.25">
      <c r="A2167">
        <v>2023</v>
      </c>
      <c r="B2167">
        <v>7</v>
      </c>
      <c r="C2167" t="s">
        <v>860</v>
      </c>
      <c r="D2167">
        <v>24027</v>
      </c>
      <c r="E2167" t="s">
        <v>516</v>
      </c>
      <c r="F2167" t="s">
        <v>851</v>
      </c>
      <c r="G2167" t="s">
        <v>1977</v>
      </c>
      <c r="H2167">
        <v>2260002054</v>
      </c>
      <c r="I2167" t="s">
        <v>1978</v>
      </c>
      <c r="J2167" t="s">
        <v>1919</v>
      </c>
      <c r="K2167" t="s">
        <v>1920</v>
      </c>
      <c r="L2167" t="s">
        <v>1935</v>
      </c>
      <c r="M2167" s="114">
        <v>5.4605721097722403E-5</v>
      </c>
      <c r="N2167" s="114">
        <v>2.5387000732734998E-6</v>
      </c>
      <c r="O2167" s="114">
        <v>2.4786647190921902E-4</v>
      </c>
    </row>
    <row r="2168" spans="1:15" hidden="1" outlineLevel="2" x14ac:dyDescent="0.25">
      <c r="A2168">
        <v>2023</v>
      </c>
      <c r="B2168">
        <v>7</v>
      </c>
      <c r="C2168" t="s">
        <v>860</v>
      </c>
      <c r="D2168">
        <v>24027</v>
      </c>
      <c r="E2168" t="s">
        <v>516</v>
      </c>
      <c r="F2168" t="s">
        <v>851</v>
      </c>
      <c r="G2168" t="s">
        <v>1977</v>
      </c>
      <c r="H2168">
        <v>2260003030</v>
      </c>
      <c r="I2168" t="s">
        <v>1978</v>
      </c>
      <c r="J2168" t="s">
        <v>1941</v>
      </c>
      <c r="K2168" t="s">
        <v>696</v>
      </c>
      <c r="L2168" t="s">
        <v>1273</v>
      </c>
      <c r="M2168" s="114">
        <v>2.7221294518930999E-4</v>
      </c>
      <c r="N2168" s="114">
        <v>1.1615835774136899E-5</v>
      </c>
      <c r="O2168" s="114">
        <v>1.1341160425217801E-3</v>
      </c>
    </row>
    <row r="2169" spans="1:15" hidden="1" outlineLevel="2" x14ac:dyDescent="0.25">
      <c r="A2169">
        <v>2023</v>
      </c>
      <c r="B2169">
        <v>7</v>
      </c>
      <c r="C2169" t="s">
        <v>860</v>
      </c>
      <c r="D2169">
        <v>24027</v>
      </c>
      <c r="E2169" t="s">
        <v>516</v>
      </c>
      <c r="F2169" t="s">
        <v>851</v>
      </c>
      <c r="G2169" t="s">
        <v>1977</v>
      </c>
      <c r="H2169">
        <v>2260003040</v>
      </c>
      <c r="I2169" t="s">
        <v>1978</v>
      </c>
      <c r="J2169" t="s">
        <v>1941</v>
      </c>
      <c r="K2169" t="s">
        <v>696</v>
      </c>
      <c r="L2169" t="s">
        <v>1276</v>
      </c>
      <c r="M2169" s="114">
        <v>2.00857401208565E-5</v>
      </c>
      <c r="N2169" s="114">
        <v>8.8886085336525898E-7</v>
      </c>
      <c r="O2169" s="114">
        <v>8.67841390572721E-5</v>
      </c>
    </row>
    <row r="2170" spans="1:15" hidden="1" outlineLevel="2" x14ac:dyDescent="0.25">
      <c r="A2170">
        <v>2023</v>
      </c>
      <c r="B2170">
        <v>7</v>
      </c>
      <c r="C2170" t="s">
        <v>860</v>
      </c>
      <c r="D2170">
        <v>24027</v>
      </c>
      <c r="E2170" t="s">
        <v>516</v>
      </c>
      <c r="F2170" t="s">
        <v>851</v>
      </c>
      <c r="G2170" t="s">
        <v>1977</v>
      </c>
      <c r="H2170">
        <v>2260004015</v>
      </c>
      <c r="I2170" t="s">
        <v>1978</v>
      </c>
      <c r="J2170" t="s">
        <v>1943</v>
      </c>
      <c r="K2170" t="s">
        <v>1944</v>
      </c>
      <c r="L2170" t="s">
        <v>1981</v>
      </c>
      <c r="M2170" s="114">
        <v>1.9717967682026899E-3</v>
      </c>
      <c r="N2170" s="114">
        <v>8.7018939666449997E-5</v>
      </c>
      <c r="O2170" s="114">
        <v>7.5174567755311702E-3</v>
      </c>
    </row>
    <row r="2171" spans="1:15" hidden="1" outlineLevel="2" x14ac:dyDescent="0.25">
      <c r="A2171">
        <v>2023</v>
      </c>
      <c r="B2171">
        <v>7</v>
      </c>
      <c r="C2171" t="s">
        <v>860</v>
      </c>
      <c r="D2171">
        <v>24027</v>
      </c>
      <c r="E2171" t="s">
        <v>516</v>
      </c>
      <c r="F2171" t="s">
        <v>851</v>
      </c>
      <c r="G2171" t="s">
        <v>1977</v>
      </c>
      <c r="H2171">
        <v>2260004016</v>
      </c>
      <c r="I2171" t="s">
        <v>1978</v>
      </c>
      <c r="J2171" t="s">
        <v>1943</v>
      </c>
      <c r="K2171" t="s">
        <v>1944</v>
      </c>
      <c r="L2171" t="s">
        <v>1982</v>
      </c>
      <c r="M2171" s="114">
        <v>2.7994435216555799E-2</v>
      </c>
      <c r="N2171" s="114">
        <v>1.3287280453369E-3</v>
      </c>
      <c r="O2171" s="114">
        <v>0.116070311516523</v>
      </c>
    </row>
    <row r="2172" spans="1:15" hidden="1" outlineLevel="2" x14ac:dyDescent="0.25">
      <c r="A2172">
        <v>2023</v>
      </c>
      <c r="B2172">
        <v>7</v>
      </c>
      <c r="C2172" t="s">
        <v>860</v>
      </c>
      <c r="D2172">
        <v>24027</v>
      </c>
      <c r="E2172" t="s">
        <v>516</v>
      </c>
      <c r="F2172" t="s">
        <v>851</v>
      </c>
      <c r="G2172" t="s">
        <v>1977</v>
      </c>
      <c r="H2172">
        <v>2260004020</v>
      </c>
      <c r="I2172" t="s">
        <v>1978</v>
      </c>
      <c r="J2172" t="s">
        <v>1943</v>
      </c>
      <c r="K2172" t="s">
        <v>1944</v>
      </c>
      <c r="L2172" t="s">
        <v>1983</v>
      </c>
      <c r="M2172" s="114">
        <v>2.4378312413318799E-2</v>
      </c>
      <c r="N2172" s="114">
        <v>7.2713478584773795E-4</v>
      </c>
      <c r="O2172" s="114">
        <v>6.5102446824312196E-2</v>
      </c>
    </row>
    <row r="2173" spans="1:15" hidden="1" outlineLevel="2" x14ac:dyDescent="0.25">
      <c r="A2173">
        <v>2023</v>
      </c>
      <c r="B2173">
        <v>7</v>
      </c>
      <c r="C2173" t="s">
        <v>860</v>
      </c>
      <c r="D2173">
        <v>24027</v>
      </c>
      <c r="E2173" t="s">
        <v>516</v>
      </c>
      <c r="F2173" t="s">
        <v>851</v>
      </c>
      <c r="G2173" t="s">
        <v>1977</v>
      </c>
      <c r="H2173">
        <v>2260004021</v>
      </c>
      <c r="I2173" t="s">
        <v>1978</v>
      </c>
      <c r="J2173" t="s">
        <v>1943</v>
      </c>
      <c r="K2173" t="s">
        <v>1944</v>
      </c>
      <c r="L2173" t="s">
        <v>1984</v>
      </c>
      <c r="M2173" s="114">
        <v>0.35734878214134402</v>
      </c>
      <c r="N2173" s="114">
        <v>7.9806041903793794E-3</v>
      </c>
      <c r="O2173" s="114">
        <v>1.2716530561447099</v>
      </c>
    </row>
    <row r="2174" spans="1:15" hidden="1" outlineLevel="2" x14ac:dyDescent="0.25">
      <c r="A2174">
        <v>2023</v>
      </c>
      <c r="B2174">
        <v>7</v>
      </c>
      <c r="C2174" t="s">
        <v>860</v>
      </c>
      <c r="D2174">
        <v>24027</v>
      </c>
      <c r="E2174" t="s">
        <v>516</v>
      </c>
      <c r="F2174" t="s">
        <v>851</v>
      </c>
      <c r="G2174" t="s">
        <v>1977</v>
      </c>
      <c r="H2174">
        <v>2260004025</v>
      </c>
      <c r="I2174" t="s">
        <v>1978</v>
      </c>
      <c r="J2174" t="s">
        <v>1943</v>
      </c>
      <c r="K2174" t="s">
        <v>1944</v>
      </c>
      <c r="L2174" t="s">
        <v>1985</v>
      </c>
      <c r="M2174" s="114">
        <v>3.9665825479460202E-2</v>
      </c>
      <c r="N2174" s="114">
        <v>1.62857893155888E-3</v>
      </c>
      <c r="O2174" s="114">
        <v>0.13334495574235899</v>
      </c>
    </row>
    <row r="2175" spans="1:15" hidden="1" outlineLevel="2" x14ac:dyDescent="0.25">
      <c r="A2175">
        <v>2023</v>
      </c>
      <c r="B2175">
        <v>7</v>
      </c>
      <c r="C2175" t="s">
        <v>860</v>
      </c>
      <c r="D2175">
        <v>24027</v>
      </c>
      <c r="E2175" t="s">
        <v>516</v>
      </c>
      <c r="F2175" t="s">
        <v>851</v>
      </c>
      <c r="G2175" t="s">
        <v>1977</v>
      </c>
      <c r="H2175">
        <v>2260004026</v>
      </c>
      <c r="I2175" t="s">
        <v>1978</v>
      </c>
      <c r="J2175" t="s">
        <v>1943</v>
      </c>
      <c r="K2175" t="s">
        <v>1944</v>
      </c>
      <c r="L2175" t="s">
        <v>1986</v>
      </c>
      <c r="M2175" s="114">
        <v>0.28519035149292898</v>
      </c>
      <c r="N2175" s="114">
        <v>1.1192345293238801E-2</v>
      </c>
      <c r="O2175" s="114">
        <v>1.11077496409416</v>
      </c>
    </row>
    <row r="2176" spans="1:15" hidden="1" outlineLevel="2" x14ac:dyDescent="0.25">
      <c r="A2176">
        <v>2023</v>
      </c>
      <c r="B2176">
        <v>7</v>
      </c>
      <c r="C2176" t="s">
        <v>860</v>
      </c>
      <c r="D2176">
        <v>24027</v>
      </c>
      <c r="E2176" t="s">
        <v>516</v>
      </c>
      <c r="F2176" t="s">
        <v>851</v>
      </c>
      <c r="G2176" t="s">
        <v>1977</v>
      </c>
      <c r="H2176">
        <v>2260004030</v>
      </c>
      <c r="I2176" t="s">
        <v>1978</v>
      </c>
      <c r="J2176" t="s">
        <v>1943</v>
      </c>
      <c r="K2176" t="s">
        <v>1944</v>
      </c>
      <c r="L2176" t="s">
        <v>1987</v>
      </c>
      <c r="M2176" s="114">
        <v>2.39521235780558E-2</v>
      </c>
      <c r="N2176" s="114">
        <v>1.0410571703687299E-3</v>
      </c>
      <c r="O2176" s="114">
        <v>9.1029826551675797E-2</v>
      </c>
    </row>
    <row r="2177" spans="1:15" hidden="1" outlineLevel="2" x14ac:dyDescent="0.25">
      <c r="A2177">
        <v>2023</v>
      </c>
      <c r="B2177">
        <v>7</v>
      </c>
      <c r="C2177" t="s">
        <v>860</v>
      </c>
      <c r="D2177">
        <v>24027</v>
      </c>
      <c r="E2177" t="s">
        <v>516</v>
      </c>
      <c r="F2177" t="s">
        <v>851</v>
      </c>
      <c r="G2177" t="s">
        <v>1977</v>
      </c>
      <c r="H2177">
        <v>2260004031</v>
      </c>
      <c r="I2177" t="s">
        <v>1978</v>
      </c>
      <c r="J2177" t="s">
        <v>1943</v>
      </c>
      <c r="K2177" t="s">
        <v>1944</v>
      </c>
      <c r="L2177" t="s">
        <v>1945</v>
      </c>
      <c r="M2177" s="114">
        <v>0.28503534439823902</v>
      </c>
      <c r="N2177" s="114">
        <v>1.0376209160313E-2</v>
      </c>
      <c r="O2177" s="114">
        <v>1.2377367913723001</v>
      </c>
    </row>
    <row r="2178" spans="1:15" hidden="1" outlineLevel="2" x14ac:dyDescent="0.25">
      <c r="A2178">
        <v>2023</v>
      </c>
      <c r="B2178">
        <v>7</v>
      </c>
      <c r="C2178" t="s">
        <v>860</v>
      </c>
      <c r="D2178">
        <v>24027</v>
      </c>
      <c r="E2178" t="s">
        <v>516</v>
      </c>
      <c r="F2178" t="s">
        <v>851</v>
      </c>
      <c r="G2178" t="s">
        <v>1977</v>
      </c>
      <c r="H2178">
        <v>2260004035</v>
      </c>
      <c r="I2178" t="s">
        <v>1978</v>
      </c>
      <c r="J2178" t="s">
        <v>1943</v>
      </c>
      <c r="K2178" t="s">
        <v>1944</v>
      </c>
      <c r="L2178" t="s">
        <v>1988</v>
      </c>
      <c r="M2178" s="114">
        <v>1.2931642413605E-3</v>
      </c>
      <c r="N2178" s="114">
        <v>0</v>
      </c>
      <c r="O2178" s="114">
        <v>0</v>
      </c>
    </row>
    <row r="2179" spans="1:15" hidden="1" outlineLevel="2" x14ac:dyDescent="0.25">
      <c r="A2179">
        <v>2023</v>
      </c>
      <c r="B2179">
        <v>7</v>
      </c>
      <c r="C2179" t="s">
        <v>860</v>
      </c>
      <c r="D2179">
        <v>24027</v>
      </c>
      <c r="E2179" t="s">
        <v>516</v>
      </c>
      <c r="F2179" t="s">
        <v>851</v>
      </c>
      <c r="G2179" t="s">
        <v>1977</v>
      </c>
      <c r="H2179">
        <v>2260004036</v>
      </c>
      <c r="I2179" t="s">
        <v>1978</v>
      </c>
      <c r="J2179" t="s">
        <v>1943</v>
      </c>
      <c r="K2179" t="s">
        <v>1944</v>
      </c>
      <c r="L2179" t="s">
        <v>1946</v>
      </c>
      <c r="M2179" s="114">
        <v>6.0014789778506405E-4</v>
      </c>
      <c r="N2179" s="114">
        <v>0</v>
      </c>
      <c r="O2179" s="114">
        <v>0</v>
      </c>
    </row>
    <row r="2180" spans="1:15" hidden="1" outlineLevel="2" x14ac:dyDescent="0.25">
      <c r="A2180">
        <v>2023</v>
      </c>
      <c r="B2180">
        <v>7</v>
      </c>
      <c r="C2180" t="s">
        <v>860</v>
      </c>
      <c r="D2180">
        <v>24027</v>
      </c>
      <c r="E2180" t="s">
        <v>516</v>
      </c>
      <c r="F2180" t="s">
        <v>851</v>
      </c>
      <c r="G2180" t="s">
        <v>1977</v>
      </c>
      <c r="H2180">
        <v>2260004071</v>
      </c>
      <c r="I2180" t="s">
        <v>1978</v>
      </c>
      <c r="J2180" t="s">
        <v>1943</v>
      </c>
      <c r="K2180" t="s">
        <v>1944</v>
      </c>
      <c r="L2180" t="s">
        <v>1950</v>
      </c>
      <c r="M2180" s="114">
        <v>1.06146026888188E-4</v>
      </c>
      <c r="N2180" s="114">
        <v>5.5863143870738003E-6</v>
      </c>
      <c r="O2180" s="114">
        <v>5.1222643378423505E-4</v>
      </c>
    </row>
    <row r="2181" spans="1:15" hidden="1" outlineLevel="2" x14ac:dyDescent="0.25">
      <c r="A2181">
        <v>2023</v>
      </c>
      <c r="B2181">
        <v>7</v>
      </c>
      <c r="C2181" t="s">
        <v>860</v>
      </c>
      <c r="D2181">
        <v>24027</v>
      </c>
      <c r="E2181" t="s">
        <v>516</v>
      </c>
      <c r="F2181" t="s">
        <v>851</v>
      </c>
      <c r="G2181" t="s">
        <v>1977</v>
      </c>
      <c r="H2181">
        <v>2260005035</v>
      </c>
      <c r="I2181" t="s">
        <v>1978</v>
      </c>
      <c r="J2181" t="s">
        <v>1952</v>
      </c>
      <c r="K2181" t="s">
        <v>1953</v>
      </c>
      <c r="L2181" t="s">
        <v>1958</v>
      </c>
      <c r="M2181" s="114">
        <v>2.6599739211707902E-5</v>
      </c>
      <c r="N2181" s="114">
        <v>1.3872659394564801E-6</v>
      </c>
      <c r="O2181" s="114">
        <v>1.10364249849226E-4</v>
      </c>
    </row>
    <row r="2182" spans="1:15" hidden="1" outlineLevel="2" x14ac:dyDescent="0.25">
      <c r="A2182">
        <v>2023</v>
      </c>
      <c r="B2182">
        <v>7</v>
      </c>
      <c r="C2182" t="s">
        <v>860</v>
      </c>
      <c r="D2182">
        <v>24027</v>
      </c>
      <c r="E2182" t="s">
        <v>516</v>
      </c>
      <c r="F2182" t="s">
        <v>851</v>
      </c>
      <c r="G2182" t="s">
        <v>1977</v>
      </c>
      <c r="H2182">
        <v>2260006005</v>
      </c>
      <c r="I2182" t="s">
        <v>1978</v>
      </c>
      <c r="J2182" t="s">
        <v>1963</v>
      </c>
      <c r="K2182" t="s">
        <v>1964</v>
      </c>
      <c r="L2182" t="s">
        <v>1274</v>
      </c>
      <c r="M2182" s="114">
        <v>4.5085318371320699E-3</v>
      </c>
      <c r="N2182" s="114">
        <v>1.7226374620804601E-4</v>
      </c>
      <c r="O2182" s="114">
        <v>1.5838697552681E-2</v>
      </c>
    </row>
    <row r="2183" spans="1:15" hidden="1" outlineLevel="2" x14ac:dyDescent="0.25">
      <c r="A2183">
        <v>2023</v>
      </c>
      <c r="B2183">
        <v>7</v>
      </c>
      <c r="C2183" t="s">
        <v>860</v>
      </c>
      <c r="D2183">
        <v>24027</v>
      </c>
      <c r="E2183" t="s">
        <v>516</v>
      </c>
      <c r="F2183" t="s">
        <v>851</v>
      </c>
      <c r="G2183" t="s">
        <v>1977</v>
      </c>
      <c r="H2183">
        <v>2260006010</v>
      </c>
      <c r="I2183" t="s">
        <v>1978</v>
      </c>
      <c r="J2183" t="s">
        <v>1963</v>
      </c>
      <c r="K2183" t="s">
        <v>1964</v>
      </c>
      <c r="L2183" t="s">
        <v>1965</v>
      </c>
      <c r="M2183" s="114">
        <v>3.1605639067265698E-2</v>
      </c>
      <c r="N2183" s="114">
        <v>1.1735917505575301E-3</v>
      </c>
      <c r="O2183" s="114">
        <v>0.102484345436096</v>
      </c>
    </row>
    <row r="2184" spans="1:15" hidden="1" outlineLevel="2" x14ac:dyDescent="0.25">
      <c r="A2184">
        <v>2023</v>
      </c>
      <c r="B2184">
        <v>7</v>
      </c>
      <c r="C2184" t="s">
        <v>860</v>
      </c>
      <c r="D2184">
        <v>24027</v>
      </c>
      <c r="E2184" t="s">
        <v>516</v>
      </c>
      <c r="F2184" t="s">
        <v>851</v>
      </c>
      <c r="G2184" t="s">
        <v>1977</v>
      </c>
      <c r="H2184">
        <v>2260006015</v>
      </c>
      <c r="I2184" t="s">
        <v>1978</v>
      </c>
      <c r="J2184" t="s">
        <v>1963</v>
      </c>
      <c r="K2184" t="s">
        <v>1964</v>
      </c>
      <c r="L2184" t="s">
        <v>1966</v>
      </c>
      <c r="M2184" s="114">
        <v>1.0684706204217E-5</v>
      </c>
      <c r="N2184" s="114">
        <v>4.03336834153833E-7</v>
      </c>
      <c r="O2184" s="114">
        <v>3.93798641198373E-5</v>
      </c>
    </row>
    <row r="2185" spans="1:15" hidden="1" outlineLevel="2" x14ac:dyDescent="0.25">
      <c r="A2185">
        <v>2023</v>
      </c>
      <c r="B2185">
        <v>7</v>
      </c>
      <c r="C2185" t="s">
        <v>860</v>
      </c>
      <c r="D2185">
        <v>24027</v>
      </c>
      <c r="E2185" t="s">
        <v>516</v>
      </c>
      <c r="F2185" t="s">
        <v>851</v>
      </c>
      <c r="G2185" t="s">
        <v>1977</v>
      </c>
      <c r="H2185">
        <v>2260006035</v>
      </c>
      <c r="I2185" t="s">
        <v>1978</v>
      </c>
      <c r="J2185" t="s">
        <v>1963</v>
      </c>
      <c r="K2185" t="s">
        <v>1964</v>
      </c>
      <c r="L2185" t="s">
        <v>1969</v>
      </c>
      <c r="M2185" s="114">
        <v>1.9505242971185101E-4</v>
      </c>
      <c r="N2185" s="114">
        <v>7.0354705030695203E-6</v>
      </c>
      <c r="O2185" s="114">
        <v>6.8690949410665802E-4</v>
      </c>
    </row>
    <row r="2186" spans="1:15" hidden="1" outlineLevel="2" x14ac:dyDescent="0.25">
      <c r="A2186">
        <v>2023</v>
      </c>
      <c r="B2186">
        <v>7</v>
      </c>
      <c r="C2186" t="s">
        <v>860</v>
      </c>
      <c r="D2186">
        <v>24027</v>
      </c>
      <c r="E2186" t="s">
        <v>516</v>
      </c>
      <c r="F2186" t="s">
        <v>851</v>
      </c>
      <c r="G2186" t="s">
        <v>1977</v>
      </c>
      <c r="H2186">
        <v>2260007005</v>
      </c>
      <c r="I2186" t="s">
        <v>1978</v>
      </c>
      <c r="J2186" t="s">
        <v>1970</v>
      </c>
      <c r="K2186" t="s">
        <v>697</v>
      </c>
      <c r="L2186" t="s">
        <v>1989</v>
      </c>
      <c r="M2186" s="114">
        <v>7.0350103762883997E-4</v>
      </c>
      <c r="N2186" s="114">
        <v>1.5726136325611202E-5</v>
      </c>
      <c r="O2186" s="114">
        <v>2.7374189230613402E-3</v>
      </c>
    </row>
    <row r="2187" spans="1:15" hidden="1" outlineLevel="2" x14ac:dyDescent="0.25">
      <c r="A2187">
        <v>2023</v>
      </c>
      <c r="B2187">
        <v>7</v>
      </c>
      <c r="C2187" t="s">
        <v>860</v>
      </c>
      <c r="D2187">
        <v>24027</v>
      </c>
      <c r="E2187" t="s">
        <v>516</v>
      </c>
      <c r="F2187" t="s">
        <v>851</v>
      </c>
      <c r="G2187" t="s">
        <v>1977</v>
      </c>
      <c r="H2187">
        <v>2265001010</v>
      </c>
      <c r="I2187" t="s">
        <v>1990</v>
      </c>
      <c r="J2187" t="s">
        <v>1917</v>
      </c>
      <c r="K2187" t="s">
        <v>695</v>
      </c>
      <c r="L2187" t="s">
        <v>1979</v>
      </c>
      <c r="M2187" s="114">
        <v>1.7983763821121099E-3</v>
      </c>
      <c r="N2187" s="114">
        <v>2.7932073862757501E-4</v>
      </c>
      <c r="O2187" s="114">
        <v>1.6684088855981799E-2</v>
      </c>
    </row>
    <row r="2188" spans="1:15" hidden="1" outlineLevel="2" x14ac:dyDescent="0.25">
      <c r="A2188">
        <v>2023</v>
      </c>
      <c r="B2188">
        <v>7</v>
      </c>
      <c r="C2188" t="s">
        <v>860</v>
      </c>
      <c r="D2188">
        <v>24027</v>
      </c>
      <c r="E2188" t="s">
        <v>516</v>
      </c>
      <c r="F2188" t="s">
        <v>851</v>
      </c>
      <c r="G2188" t="s">
        <v>1977</v>
      </c>
      <c r="H2188">
        <v>2265001030</v>
      </c>
      <c r="I2188" t="s">
        <v>1990</v>
      </c>
      <c r="J2188" t="s">
        <v>1917</v>
      </c>
      <c r="K2188" t="s">
        <v>695</v>
      </c>
      <c r="L2188" t="s">
        <v>1980</v>
      </c>
      <c r="M2188" s="114">
        <v>1.83563693472024E-2</v>
      </c>
      <c r="N2188" s="114">
        <v>1.9375144038349401E-3</v>
      </c>
      <c r="O2188" s="114">
        <v>0.205680631101131</v>
      </c>
    </row>
    <row r="2189" spans="1:15" hidden="1" outlineLevel="2" x14ac:dyDescent="0.25">
      <c r="A2189">
        <v>2023</v>
      </c>
      <c r="B2189">
        <v>7</v>
      </c>
      <c r="C2189" t="s">
        <v>860</v>
      </c>
      <c r="D2189">
        <v>24027</v>
      </c>
      <c r="E2189" t="s">
        <v>516</v>
      </c>
      <c r="F2189" t="s">
        <v>851</v>
      </c>
      <c r="G2189" t="s">
        <v>1977</v>
      </c>
      <c r="H2189">
        <v>2265001050</v>
      </c>
      <c r="I2189" t="s">
        <v>1990</v>
      </c>
      <c r="J2189" t="s">
        <v>1917</v>
      </c>
      <c r="K2189" t="s">
        <v>695</v>
      </c>
      <c r="L2189" t="s">
        <v>1991</v>
      </c>
      <c r="M2189" s="114">
        <v>1.6204489838401101E-2</v>
      </c>
      <c r="N2189" s="114">
        <v>5.3490218706428996E-3</v>
      </c>
      <c r="O2189" s="114">
        <v>0.80689287185668901</v>
      </c>
    </row>
    <row r="2190" spans="1:15" hidden="1" outlineLevel="2" x14ac:dyDescent="0.25">
      <c r="A2190">
        <v>2023</v>
      </c>
      <c r="B2190">
        <v>7</v>
      </c>
      <c r="C2190" t="s">
        <v>860</v>
      </c>
      <c r="D2190">
        <v>24027</v>
      </c>
      <c r="E2190" t="s">
        <v>516</v>
      </c>
      <c r="F2190" t="s">
        <v>851</v>
      </c>
      <c r="G2190" t="s">
        <v>1977</v>
      </c>
      <c r="H2190">
        <v>2265001060</v>
      </c>
      <c r="I2190" t="s">
        <v>1990</v>
      </c>
      <c r="J2190" t="s">
        <v>1917</v>
      </c>
      <c r="K2190" t="s">
        <v>695</v>
      </c>
      <c r="L2190" t="s">
        <v>1918</v>
      </c>
      <c r="M2190" s="114">
        <v>1.2885785199614501E-3</v>
      </c>
      <c r="N2190" s="114">
        <v>4.2647570080589498E-4</v>
      </c>
      <c r="O2190" s="114">
        <v>4.4502845034003299E-2</v>
      </c>
    </row>
    <row r="2191" spans="1:15" hidden="1" outlineLevel="2" x14ac:dyDescent="0.25">
      <c r="A2191">
        <v>2023</v>
      </c>
      <c r="B2191">
        <v>7</v>
      </c>
      <c r="C2191" t="s">
        <v>860</v>
      </c>
      <c r="D2191">
        <v>24027</v>
      </c>
      <c r="E2191" t="s">
        <v>516</v>
      </c>
      <c r="F2191" t="s">
        <v>851</v>
      </c>
      <c r="G2191" t="s">
        <v>1977</v>
      </c>
      <c r="H2191">
        <v>2265002003</v>
      </c>
      <c r="I2191" t="s">
        <v>1990</v>
      </c>
      <c r="J2191" t="s">
        <v>1919</v>
      </c>
      <c r="K2191" t="s">
        <v>1920</v>
      </c>
      <c r="L2191" t="s">
        <v>1921</v>
      </c>
      <c r="M2191" s="114">
        <v>2.7248955866099301E-4</v>
      </c>
      <c r="N2191" s="114">
        <v>1.09061598777771E-4</v>
      </c>
      <c r="O2191" s="114">
        <v>1.3833585660904601E-2</v>
      </c>
    </row>
    <row r="2192" spans="1:15" hidden="1" outlineLevel="2" x14ac:dyDescent="0.25">
      <c r="A2192">
        <v>2023</v>
      </c>
      <c r="B2192">
        <v>7</v>
      </c>
      <c r="C2192" t="s">
        <v>860</v>
      </c>
      <c r="D2192">
        <v>24027</v>
      </c>
      <c r="E2192" t="s">
        <v>516</v>
      </c>
      <c r="F2192" t="s">
        <v>851</v>
      </c>
      <c r="G2192" t="s">
        <v>1977</v>
      </c>
      <c r="H2192">
        <v>2265002006</v>
      </c>
      <c r="I2192" t="s">
        <v>1990</v>
      </c>
      <c r="J2192" t="s">
        <v>1919</v>
      </c>
      <c r="K2192" t="s">
        <v>1920</v>
      </c>
      <c r="L2192" t="s">
        <v>1922</v>
      </c>
      <c r="M2192" s="114">
        <v>2.62703652254004E-6</v>
      </c>
      <c r="N2192" s="114">
        <v>7.8793472368943195E-7</v>
      </c>
      <c r="O2192" s="114">
        <v>1.25549515360035E-4</v>
      </c>
    </row>
    <row r="2193" spans="1:15" hidden="1" outlineLevel="2" x14ac:dyDescent="0.25">
      <c r="A2193">
        <v>2023</v>
      </c>
      <c r="B2193">
        <v>7</v>
      </c>
      <c r="C2193" t="s">
        <v>860</v>
      </c>
      <c r="D2193">
        <v>24027</v>
      </c>
      <c r="E2193" t="s">
        <v>516</v>
      </c>
      <c r="F2193" t="s">
        <v>851</v>
      </c>
      <c r="G2193" t="s">
        <v>1977</v>
      </c>
      <c r="H2193">
        <v>2265002009</v>
      </c>
      <c r="I2193" t="s">
        <v>1990</v>
      </c>
      <c r="J2193" t="s">
        <v>1919</v>
      </c>
      <c r="K2193" t="s">
        <v>1920</v>
      </c>
      <c r="L2193" t="s">
        <v>1923</v>
      </c>
      <c r="M2193" s="114">
        <v>7.1400167928459301E-4</v>
      </c>
      <c r="N2193" s="114">
        <v>2.03369247174123E-4</v>
      </c>
      <c r="O2193" s="114">
        <v>2.4498047307133699E-2</v>
      </c>
    </row>
    <row r="2194" spans="1:15" hidden="1" outlineLevel="2" x14ac:dyDescent="0.25">
      <c r="A2194">
        <v>2023</v>
      </c>
      <c r="B2194">
        <v>7</v>
      </c>
      <c r="C2194" t="s">
        <v>860</v>
      </c>
      <c r="D2194">
        <v>24027</v>
      </c>
      <c r="E2194" t="s">
        <v>516</v>
      </c>
      <c r="F2194" t="s">
        <v>851</v>
      </c>
      <c r="G2194" t="s">
        <v>1977</v>
      </c>
      <c r="H2194">
        <v>2265002015</v>
      </c>
      <c r="I2194" t="s">
        <v>1990</v>
      </c>
      <c r="J2194" t="s">
        <v>1919</v>
      </c>
      <c r="K2194" t="s">
        <v>1920</v>
      </c>
      <c r="L2194" t="s">
        <v>1924</v>
      </c>
      <c r="M2194" s="114">
        <v>4.8661400467153699E-4</v>
      </c>
      <c r="N2194" s="114">
        <v>1.9258692555013099E-4</v>
      </c>
      <c r="O2194" s="114">
        <v>2.53396993502975E-2</v>
      </c>
    </row>
    <row r="2195" spans="1:15" hidden="1" outlineLevel="2" x14ac:dyDescent="0.25">
      <c r="A2195">
        <v>2023</v>
      </c>
      <c r="B2195">
        <v>7</v>
      </c>
      <c r="C2195" t="s">
        <v>860</v>
      </c>
      <c r="D2195">
        <v>24027</v>
      </c>
      <c r="E2195" t="s">
        <v>516</v>
      </c>
      <c r="F2195" t="s">
        <v>851</v>
      </c>
      <c r="G2195" t="s">
        <v>1977</v>
      </c>
      <c r="H2195">
        <v>2265002021</v>
      </c>
      <c r="I2195" t="s">
        <v>1990</v>
      </c>
      <c r="J2195" t="s">
        <v>1919</v>
      </c>
      <c r="K2195" t="s">
        <v>1920</v>
      </c>
      <c r="L2195" t="s">
        <v>1926</v>
      </c>
      <c r="M2195" s="114">
        <v>1.24488536195599E-3</v>
      </c>
      <c r="N2195" s="114">
        <v>3.8432812289101998E-4</v>
      </c>
      <c r="O2195" s="114">
        <v>5.3475033491849899E-2</v>
      </c>
    </row>
    <row r="2196" spans="1:15" hidden="1" outlineLevel="2" x14ac:dyDescent="0.25">
      <c r="A2196">
        <v>2023</v>
      </c>
      <c r="B2196">
        <v>7</v>
      </c>
      <c r="C2196" t="s">
        <v>860</v>
      </c>
      <c r="D2196">
        <v>24027</v>
      </c>
      <c r="E2196" t="s">
        <v>516</v>
      </c>
      <c r="F2196" t="s">
        <v>851</v>
      </c>
      <c r="G2196" t="s">
        <v>1977</v>
      </c>
      <c r="H2196">
        <v>2265002024</v>
      </c>
      <c r="I2196" t="s">
        <v>1990</v>
      </c>
      <c r="J2196" t="s">
        <v>1919</v>
      </c>
      <c r="K2196" t="s">
        <v>1920</v>
      </c>
      <c r="L2196" t="s">
        <v>1927</v>
      </c>
      <c r="M2196" s="114">
        <v>5.1213442857722701E-4</v>
      </c>
      <c r="N2196" s="114">
        <v>1.64370008860715E-4</v>
      </c>
      <c r="O2196" s="114">
        <v>2.3005526047199999E-2</v>
      </c>
    </row>
    <row r="2197" spans="1:15" hidden="1" outlineLevel="2" x14ac:dyDescent="0.25">
      <c r="A2197">
        <v>2023</v>
      </c>
      <c r="B2197">
        <v>7</v>
      </c>
      <c r="C2197" t="s">
        <v>860</v>
      </c>
      <c r="D2197">
        <v>24027</v>
      </c>
      <c r="E2197" t="s">
        <v>516</v>
      </c>
      <c r="F2197" t="s">
        <v>851</v>
      </c>
      <c r="G2197" t="s">
        <v>1977</v>
      </c>
      <c r="H2197">
        <v>2265002027</v>
      </c>
      <c r="I2197" t="s">
        <v>1990</v>
      </c>
      <c r="J2197" t="s">
        <v>1919</v>
      </c>
      <c r="K2197" t="s">
        <v>1920</v>
      </c>
      <c r="L2197" t="s">
        <v>1928</v>
      </c>
      <c r="M2197" s="114">
        <v>2.5874127288716398E-5</v>
      </c>
      <c r="N2197" s="114">
        <v>8.6428543681904608E-6</v>
      </c>
      <c r="O2197" s="114">
        <v>1.1280944891041099E-3</v>
      </c>
    </row>
    <row r="2198" spans="1:15" hidden="1" outlineLevel="2" x14ac:dyDescent="0.25">
      <c r="A2198">
        <v>2023</v>
      </c>
      <c r="B2198">
        <v>7</v>
      </c>
      <c r="C2198" t="s">
        <v>860</v>
      </c>
      <c r="D2198">
        <v>24027</v>
      </c>
      <c r="E2198" t="s">
        <v>516</v>
      </c>
      <c r="F2198" t="s">
        <v>851</v>
      </c>
      <c r="G2198" t="s">
        <v>1977</v>
      </c>
      <c r="H2198">
        <v>2265002030</v>
      </c>
      <c r="I2198" t="s">
        <v>1990</v>
      </c>
      <c r="J2198" t="s">
        <v>1919</v>
      </c>
      <c r="K2198" t="s">
        <v>1920</v>
      </c>
      <c r="L2198" t="s">
        <v>1929</v>
      </c>
      <c r="M2198" s="114">
        <v>8.8204937706848298E-4</v>
      </c>
      <c r="N2198" s="114">
        <v>3.4215636696899299E-4</v>
      </c>
      <c r="O2198" s="114">
        <v>4.0376191958785099E-2</v>
      </c>
    </row>
    <row r="2199" spans="1:15" hidden="1" outlineLevel="2" x14ac:dyDescent="0.25">
      <c r="A2199">
        <v>2023</v>
      </c>
      <c r="B2199">
        <v>7</v>
      </c>
      <c r="C2199" t="s">
        <v>860</v>
      </c>
      <c r="D2199">
        <v>24027</v>
      </c>
      <c r="E2199" t="s">
        <v>516</v>
      </c>
      <c r="F2199" t="s">
        <v>851</v>
      </c>
      <c r="G2199" t="s">
        <v>1977</v>
      </c>
      <c r="H2199">
        <v>2265002033</v>
      </c>
      <c r="I2199" t="s">
        <v>1990</v>
      </c>
      <c r="J2199" t="s">
        <v>1919</v>
      </c>
      <c r="K2199" t="s">
        <v>1920</v>
      </c>
      <c r="L2199" t="s">
        <v>1930</v>
      </c>
      <c r="M2199" s="114">
        <v>4.3286049253765701E-4</v>
      </c>
      <c r="N2199" s="114">
        <v>2.2688560784445101E-4</v>
      </c>
      <c r="O2199" s="114">
        <v>1.19918633718044E-2</v>
      </c>
    </row>
    <row r="2200" spans="1:15" hidden="1" outlineLevel="2" x14ac:dyDescent="0.25">
      <c r="A2200">
        <v>2023</v>
      </c>
      <c r="B2200">
        <v>7</v>
      </c>
      <c r="C2200" t="s">
        <v>860</v>
      </c>
      <c r="D2200">
        <v>24027</v>
      </c>
      <c r="E2200" t="s">
        <v>516</v>
      </c>
      <c r="F2200" t="s">
        <v>851</v>
      </c>
      <c r="G2200" t="s">
        <v>1977</v>
      </c>
      <c r="H2200">
        <v>2265002039</v>
      </c>
      <c r="I2200" t="s">
        <v>1990</v>
      </c>
      <c r="J2200" t="s">
        <v>1919</v>
      </c>
      <c r="K2200" t="s">
        <v>1920</v>
      </c>
      <c r="L2200" t="s">
        <v>1932</v>
      </c>
      <c r="M2200" s="114">
        <v>1.9887871193304801E-3</v>
      </c>
      <c r="N2200" s="114">
        <v>7.2790503327269096E-4</v>
      </c>
      <c r="O2200" s="114">
        <v>0.103239653632045</v>
      </c>
    </row>
    <row r="2201" spans="1:15" hidden="1" outlineLevel="2" x14ac:dyDescent="0.25">
      <c r="A2201">
        <v>2023</v>
      </c>
      <c r="B2201">
        <v>7</v>
      </c>
      <c r="C2201" t="s">
        <v>860</v>
      </c>
      <c r="D2201">
        <v>24027</v>
      </c>
      <c r="E2201" t="s">
        <v>516</v>
      </c>
      <c r="F2201" t="s">
        <v>851</v>
      </c>
      <c r="G2201" t="s">
        <v>1977</v>
      </c>
      <c r="H2201">
        <v>2265002042</v>
      </c>
      <c r="I2201" t="s">
        <v>1990</v>
      </c>
      <c r="J2201" t="s">
        <v>1919</v>
      </c>
      <c r="K2201" t="s">
        <v>1920</v>
      </c>
      <c r="L2201" t="s">
        <v>1933</v>
      </c>
      <c r="M2201" s="114">
        <v>1.3453763477144799E-3</v>
      </c>
      <c r="N2201" s="114">
        <v>3.3176378201460498E-4</v>
      </c>
      <c r="O2201" s="114">
        <v>4.6832621097564697E-2</v>
      </c>
    </row>
    <row r="2202" spans="1:15" hidden="1" outlineLevel="2" x14ac:dyDescent="0.25">
      <c r="A2202">
        <v>2023</v>
      </c>
      <c r="B2202">
        <v>7</v>
      </c>
      <c r="C2202" t="s">
        <v>860</v>
      </c>
      <c r="D2202">
        <v>24027</v>
      </c>
      <c r="E2202" t="s">
        <v>516</v>
      </c>
      <c r="F2202" t="s">
        <v>851</v>
      </c>
      <c r="G2202" t="s">
        <v>1977</v>
      </c>
      <c r="H2202">
        <v>2265002045</v>
      </c>
      <c r="I2202" t="s">
        <v>1990</v>
      </c>
      <c r="J2202" t="s">
        <v>1919</v>
      </c>
      <c r="K2202" t="s">
        <v>1920</v>
      </c>
      <c r="L2202" t="s">
        <v>1282</v>
      </c>
      <c r="M2202" s="114">
        <v>3.5183029792662503E-5</v>
      </c>
      <c r="N2202" s="114">
        <v>4.7398109018104198E-5</v>
      </c>
      <c r="O2202" s="114">
        <v>1.1671962856780701E-3</v>
      </c>
    </row>
    <row r="2203" spans="1:15" hidden="1" outlineLevel="2" x14ac:dyDescent="0.25">
      <c r="A2203">
        <v>2023</v>
      </c>
      <c r="B2203">
        <v>7</v>
      </c>
      <c r="C2203" t="s">
        <v>860</v>
      </c>
      <c r="D2203">
        <v>24027</v>
      </c>
      <c r="E2203" t="s">
        <v>516</v>
      </c>
      <c r="F2203" t="s">
        <v>851</v>
      </c>
      <c r="G2203" t="s">
        <v>1977</v>
      </c>
      <c r="H2203">
        <v>2265002054</v>
      </c>
      <c r="I2203" t="s">
        <v>1990</v>
      </c>
      <c r="J2203" t="s">
        <v>1919</v>
      </c>
      <c r="K2203" t="s">
        <v>1920</v>
      </c>
      <c r="L2203" t="s">
        <v>1935</v>
      </c>
      <c r="M2203" s="114">
        <v>1.32489666562208E-4</v>
      </c>
      <c r="N2203" s="114">
        <v>4.8913983846432502E-5</v>
      </c>
      <c r="O2203" s="114">
        <v>6.2194758793339099E-3</v>
      </c>
    </row>
    <row r="2204" spans="1:15" hidden="1" outlineLevel="2" x14ac:dyDescent="0.25">
      <c r="A2204">
        <v>2023</v>
      </c>
      <c r="B2204">
        <v>7</v>
      </c>
      <c r="C2204" t="s">
        <v>860</v>
      </c>
      <c r="D2204">
        <v>24027</v>
      </c>
      <c r="E2204" t="s">
        <v>516</v>
      </c>
      <c r="F2204" t="s">
        <v>851</v>
      </c>
      <c r="G2204" t="s">
        <v>1977</v>
      </c>
      <c r="H2204">
        <v>2265002057</v>
      </c>
      <c r="I2204" t="s">
        <v>1990</v>
      </c>
      <c r="J2204" t="s">
        <v>1919</v>
      </c>
      <c r="K2204" t="s">
        <v>1920</v>
      </c>
      <c r="L2204" t="s">
        <v>1936</v>
      </c>
      <c r="M2204" s="114">
        <v>2.0219690140876898E-5</v>
      </c>
      <c r="N2204" s="114">
        <v>4.2385641791042899E-5</v>
      </c>
      <c r="O2204" s="114">
        <v>6.2505088862962999E-4</v>
      </c>
    </row>
    <row r="2205" spans="1:15" hidden="1" outlineLevel="2" x14ac:dyDescent="0.25">
      <c r="A2205">
        <v>2023</v>
      </c>
      <c r="B2205">
        <v>7</v>
      </c>
      <c r="C2205" t="s">
        <v>860</v>
      </c>
      <c r="D2205">
        <v>24027</v>
      </c>
      <c r="E2205" t="s">
        <v>516</v>
      </c>
      <c r="F2205" t="s">
        <v>851</v>
      </c>
      <c r="G2205" t="s">
        <v>1977</v>
      </c>
      <c r="H2205">
        <v>2265002060</v>
      </c>
      <c r="I2205" t="s">
        <v>1990</v>
      </c>
      <c r="J2205" t="s">
        <v>1919</v>
      </c>
      <c r="K2205" t="s">
        <v>1920</v>
      </c>
      <c r="L2205" t="s">
        <v>1283</v>
      </c>
      <c r="M2205" s="114">
        <v>3.2104843455726998E-5</v>
      </c>
      <c r="N2205" s="114">
        <v>8.4115499703330001E-5</v>
      </c>
      <c r="O2205" s="114">
        <v>9.46944855968468E-4</v>
      </c>
    </row>
    <row r="2206" spans="1:15" hidden="1" outlineLevel="2" x14ac:dyDescent="0.25">
      <c r="A2206">
        <v>2023</v>
      </c>
      <c r="B2206">
        <v>7</v>
      </c>
      <c r="C2206" t="s">
        <v>860</v>
      </c>
      <c r="D2206">
        <v>24027</v>
      </c>
      <c r="E2206" t="s">
        <v>516</v>
      </c>
      <c r="F2206" t="s">
        <v>851</v>
      </c>
      <c r="G2206" t="s">
        <v>1977</v>
      </c>
      <c r="H2206">
        <v>2265002066</v>
      </c>
      <c r="I2206" t="s">
        <v>1990</v>
      </c>
      <c r="J2206" t="s">
        <v>1919</v>
      </c>
      <c r="K2206" t="s">
        <v>1920</v>
      </c>
      <c r="L2206" t="s">
        <v>1278</v>
      </c>
      <c r="M2206" s="114">
        <v>6.2952603104804395E-4</v>
      </c>
      <c r="N2206" s="114">
        <v>2.3118915851227901E-4</v>
      </c>
      <c r="O2206" s="114">
        <v>3.4711285028606702E-2</v>
      </c>
    </row>
    <row r="2207" spans="1:15" hidden="1" outlineLevel="2" x14ac:dyDescent="0.25">
      <c r="A2207">
        <v>2023</v>
      </c>
      <c r="B2207">
        <v>7</v>
      </c>
      <c r="C2207" t="s">
        <v>860</v>
      </c>
      <c r="D2207">
        <v>24027</v>
      </c>
      <c r="E2207" t="s">
        <v>516</v>
      </c>
      <c r="F2207" t="s">
        <v>851</v>
      </c>
      <c r="G2207" t="s">
        <v>1977</v>
      </c>
      <c r="H2207">
        <v>2265002072</v>
      </c>
      <c r="I2207" t="s">
        <v>1990</v>
      </c>
      <c r="J2207" t="s">
        <v>1919</v>
      </c>
      <c r="K2207" t="s">
        <v>1920</v>
      </c>
      <c r="L2207" t="s">
        <v>1279</v>
      </c>
      <c r="M2207" s="114">
        <v>2.9756951659010199E-4</v>
      </c>
      <c r="N2207" s="114">
        <v>2.29882949497551E-4</v>
      </c>
      <c r="O2207" s="114">
        <v>1.3582254992798E-2</v>
      </c>
    </row>
    <row r="2208" spans="1:15" hidden="1" outlineLevel="2" x14ac:dyDescent="0.25">
      <c r="A2208">
        <v>2023</v>
      </c>
      <c r="B2208">
        <v>7</v>
      </c>
      <c r="C2208" t="s">
        <v>860</v>
      </c>
      <c r="D2208">
        <v>24027</v>
      </c>
      <c r="E2208" t="s">
        <v>516</v>
      </c>
      <c r="F2208" t="s">
        <v>851</v>
      </c>
      <c r="G2208" t="s">
        <v>1977</v>
      </c>
      <c r="H2208">
        <v>2265002078</v>
      </c>
      <c r="I2208" t="s">
        <v>1990</v>
      </c>
      <c r="J2208" t="s">
        <v>1919</v>
      </c>
      <c r="K2208" t="s">
        <v>1920</v>
      </c>
      <c r="L2208" t="s">
        <v>1939</v>
      </c>
      <c r="M2208" s="114">
        <v>2.1654758270983599E-4</v>
      </c>
      <c r="N2208" s="114">
        <v>5.8743728004628799E-5</v>
      </c>
      <c r="O2208" s="114">
        <v>7.75717408396304E-3</v>
      </c>
    </row>
    <row r="2209" spans="1:15" hidden="1" outlineLevel="2" x14ac:dyDescent="0.25">
      <c r="A2209">
        <v>2023</v>
      </c>
      <c r="B2209">
        <v>7</v>
      </c>
      <c r="C2209" t="s">
        <v>860</v>
      </c>
      <c r="D2209">
        <v>24027</v>
      </c>
      <c r="E2209" t="s">
        <v>516</v>
      </c>
      <c r="F2209" t="s">
        <v>851</v>
      </c>
      <c r="G2209" t="s">
        <v>1977</v>
      </c>
      <c r="H2209">
        <v>2265002081</v>
      </c>
      <c r="I2209" t="s">
        <v>1990</v>
      </c>
      <c r="J2209" t="s">
        <v>1919</v>
      </c>
      <c r="K2209" t="s">
        <v>1920</v>
      </c>
      <c r="L2209" t="s">
        <v>1940</v>
      </c>
      <c r="M2209" s="114">
        <v>4.8016260258965098E-5</v>
      </c>
      <c r="N2209" s="114">
        <v>8.4682773376698606E-5</v>
      </c>
      <c r="O2209" s="114">
        <v>1.1819089413620499E-3</v>
      </c>
    </row>
    <row r="2210" spans="1:15" hidden="1" outlineLevel="2" x14ac:dyDescent="0.25">
      <c r="A2210">
        <v>2023</v>
      </c>
      <c r="B2210">
        <v>7</v>
      </c>
      <c r="C2210" t="s">
        <v>860</v>
      </c>
      <c r="D2210">
        <v>24027</v>
      </c>
      <c r="E2210" t="s">
        <v>516</v>
      </c>
      <c r="F2210" t="s">
        <v>851</v>
      </c>
      <c r="G2210" t="s">
        <v>1977</v>
      </c>
      <c r="H2210">
        <v>2265003010</v>
      </c>
      <c r="I2210" t="s">
        <v>1990</v>
      </c>
      <c r="J2210" t="s">
        <v>1941</v>
      </c>
      <c r="K2210" t="s">
        <v>696</v>
      </c>
      <c r="L2210" t="s">
        <v>1277</v>
      </c>
      <c r="M2210" s="114">
        <v>1.3629913746626701E-3</v>
      </c>
      <c r="N2210" s="114">
        <v>1.1923055717488801E-3</v>
      </c>
      <c r="O2210" s="114">
        <v>5.7380281388759599E-2</v>
      </c>
    </row>
    <row r="2211" spans="1:15" hidden="1" outlineLevel="2" x14ac:dyDescent="0.25">
      <c r="A2211">
        <v>2023</v>
      </c>
      <c r="B2211">
        <v>7</v>
      </c>
      <c r="C2211" t="s">
        <v>860</v>
      </c>
      <c r="D2211">
        <v>24027</v>
      </c>
      <c r="E2211" t="s">
        <v>516</v>
      </c>
      <c r="F2211" t="s">
        <v>851</v>
      </c>
      <c r="G2211" t="s">
        <v>1977</v>
      </c>
      <c r="H2211">
        <v>2265003020</v>
      </c>
      <c r="I2211" t="s">
        <v>1990</v>
      </c>
      <c r="J2211" t="s">
        <v>1941</v>
      </c>
      <c r="K2211" t="s">
        <v>696</v>
      </c>
      <c r="L2211" t="s">
        <v>1275</v>
      </c>
      <c r="M2211" s="114">
        <v>1.1733276600125501E-3</v>
      </c>
      <c r="N2211" s="114">
        <v>3.0831511830911001E-3</v>
      </c>
      <c r="O2211" s="114">
        <v>3.4582883119583102E-2</v>
      </c>
    </row>
    <row r="2212" spans="1:15" hidden="1" outlineLevel="2" x14ac:dyDescent="0.25">
      <c r="A2212">
        <v>2023</v>
      </c>
      <c r="B2212">
        <v>7</v>
      </c>
      <c r="C2212" t="s">
        <v>860</v>
      </c>
      <c r="D2212">
        <v>24027</v>
      </c>
      <c r="E2212" t="s">
        <v>516</v>
      </c>
      <c r="F2212" t="s">
        <v>851</v>
      </c>
      <c r="G2212" t="s">
        <v>1977</v>
      </c>
      <c r="H2212">
        <v>2265003030</v>
      </c>
      <c r="I2212" t="s">
        <v>1990</v>
      </c>
      <c r="J2212" t="s">
        <v>1941</v>
      </c>
      <c r="K2212" t="s">
        <v>696</v>
      </c>
      <c r="L2212" t="s">
        <v>1273</v>
      </c>
      <c r="M2212" s="114">
        <v>1.2397602478131399E-3</v>
      </c>
      <c r="N2212" s="114">
        <v>7.2186789475381396E-4</v>
      </c>
      <c r="O2212" s="114">
        <v>5.3617310710251297E-2</v>
      </c>
    </row>
    <row r="2213" spans="1:15" hidden="1" outlineLevel="2" x14ac:dyDescent="0.25">
      <c r="A2213">
        <v>2023</v>
      </c>
      <c r="B2213">
        <v>7</v>
      </c>
      <c r="C2213" t="s">
        <v>860</v>
      </c>
      <c r="D2213">
        <v>24027</v>
      </c>
      <c r="E2213" t="s">
        <v>516</v>
      </c>
      <c r="F2213" t="s">
        <v>851</v>
      </c>
      <c r="G2213" t="s">
        <v>1977</v>
      </c>
      <c r="H2213">
        <v>2265003040</v>
      </c>
      <c r="I2213" t="s">
        <v>1990</v>
      </c>
      <c r="J2213" t="s">
        <v>1941</v>
      </c>
      <c r="K2213" t="s">
        <v>696</v>
      </c>
      <c r="L2213" t="s">
        <v>1276</v>
      </c>
      <c r="M2213" s="114">
        <v>5.2425857254547702E-3</v>
      </c>
      <c r="N2213" s="114">
        <v>1.52210079249926E-3</v>
      </c>
      <c r="O2213" s="114">
        <v>0.16745828837156301</v>
      </c>
    </row>
    <row r="2214" spans="1:15" hidden="1" outlineLevel="2" x14ac:dyDescent="0.25">
      <c r="A2214">
        <v>2023</v>
      </c>
      <c r="B2214">
        <v>7</v>
      </c>
      <c r="C2214" t="s">
        <v>860</v>
      </c>
      <c r="D2214">
        <v>24027</v>
      </c>
      <c r="E2214" t="s">
        <v>516</v>
      </c>
      <c r="F2214" t="s">
        <v>851</v>
      </c>
      <c r="G2214" t="s">
        <v>1977</v>
      </c>
      <c r="H2214">
        <v>2265003050</v>
      </c>
      <c r="I2214" t="s">
        <v>1990</v>
      </c>
      <c r="J2214" t="s">
        <v>1941</v>
      </c>
      <c r="K2214" t="s">
        <v>696</v>
      </c>
      <c r="L2214" t="s">
        <v>1280</v>
      </c>
      <c r="M2214" s="114">
        <v>9.8669287083907902E-5</v>
      </c>
      <c r="N2214" s="114">
        <v>7.2065703534462996E-5</v>
      </c>
      <c r="O2214" s="114">
        <v>4.6297866501845402E-3</v>
      </c>
    </row>
    <row r="2215" spans="1:15" hidden="1" outlineLevel="2" x14ac:dyDescent="0.25">
      <c r="A2215">
        <v>2023</v>
      </c>
      <c r="B2215">
        <v>7</v>
      </c>
      <c r="C2215" t="s">
        <v>860</v>
      </c>
      <c r="D2215">
        <v>24027</v>
      </c>
      <c r="E2215" t="s">
        <v>516</v>
      </c>
      <c r="F2215" t="s">
        <v>851</v>
      </c>
      <c r="G2215" t="s">
        <v>1977</v>
      </c>
      <c r="H2215">
        <v>2265003060</v>
      </c>
      <c r="I2215" t="s">
        <v>1990</v>
      </c>
      <c r="J2215" t="s">
        <v>1941</v>
      </c>
      <c r="K2215" t="s">
        <v>696</v>
      </c>
      <c r="L2215" t="s">
        <v>1942</v>
      </c>
      <c r="M2215" s="114">
        <v>1.4808175441771701E-4</v>
      </c>
      <c r="N2215" s="114">
        <v>4.84706288261805E-5</v>
      </c>
      <c r="O2215" s="114">
        <v>7.6443601865321398E-3</v>
      </c>
    </row>
    <row r="2216" spans="1:15" hidden="1" outlineLevel="2" x14ac:dyDescent="0.25">
      <c r="A2216">
        <v>2023</v>
      </c>
      <c r="B2216">
        <v>7</v>
      </c>
      <c r="C2216" t="s">
        <v>860</v>
      </c>
      <c r="D2216">
        <v>24027</v>
      </c>
      <c r="E2216" t="s">
        <v>516</v>
      </c>
      <c r="F2216" t="s">
        <v>851</v>
      </c>
      <c r="G2216" t="s">
        <v>1977</v>
      </c>
      <c r="H2216">
        <v>2265003070</v>
      </c>
      <c r="I2216" t="s">
        <v>1990</v>
      </c>
      <c r="J2216" t="s">
        <v>1941</v>
      </c>
      <c r="K2216" t="s">
        <v>696</v>
      </c>
      <c r="L2216" t="s">
        <v>1272</v>
      </c>
      <c r="M2216" s="114">
        <v>1.0243062111214799E-4</v>
      </c>
      <c r="N2216" s="114">
        <v>2.7497784685692701E-4</v>
      </c>
      <c r="O2216" s="114">
        <v>3.1108257244341101E-3</v>
      </c>
    </row>
    <row r="2217" spans="1:15" hidden="1" outlineLevel="2" x14ac:dyDescent="0.25">
      <c r="A2217">
        <v>2023</v>
      </c>
      <c r="B2217">
        <v>7</v>
      </c>
      <c r="C2217" t="s">
        <v>860</v>
      </c>
      <c r="D2217">
        <v>24027</v>
      </c>
      <c r="E2217" t="s">
        <v>516</v>
      </c>
      <c r="F2217" t="s">
        <v>851</v>
      </c>
      <c r="G2217" t="s">
        <v>1977</v>
      </c>
      <c r="H2217">
        <v>2265004010</v>
      </c>
      <c r="I2217" t="s">
        <v>1990</v>
      </c>
      <c r="J2217" t="s">
        <v>1943</v>
      </c>
      <c r="K2217" t="s">
        <v>1944</v>
      </c>
      <c r="L2217" t="s">
        <v>1992</v>
      </c>
      <c r="M2217" s="114">
        <v>8.0635619169967795E-2</v>
      </c>
      <c r="N2217" s="114">
        <v>1.0732574854046099E-2</v>
      </c>
      <c r="O2217" s="114">
        <v>1.0702375173568699</v>
      </c>
    </row>
    <row r="2218" spans="1:15" hidden="1" outlineLevel="2" x14ac:dyDescent="0.25">
      <c r="A2218">
        <v>2023</v>
      </c>
      <c r="B2218">
        <v>7</v>
      </c>
      <c r="C2218" t="s">
        <v>860</v>
      </c>
      <c r="D2218">
        <v>24027</v>
      </c>
      <c r="E2218" t="s">
        <v>516</v>
      </c>
      <c r="F2218" t="s">
        <v>851</v>
      </c>
      <c r="G2218" t="s">
        <v>1977</v>
      </c>
      <c r="H2218">
        <v>2265004011</v>
      </c>
      <c r="I2218" t="s">
        <v>1990</v>
      </c>
      <c r="J2218" t="s">
        <v>1943</v>
      </c>
      <c r="K2218" t="s">
        <v>1944</v>
      </c>
      <c r="L2218" t="s">
        <v>1993</v>
      </c>
      <c r="M2218" s="114">
        <v>0.146867186871532</v>
      </c>
      <c r="N2218" s="114">
        <v>2.4639596696943E-2</v>
      </c>
      <c r="O2218" s="114">
        <v>2.3917033076286298</v>
      </c>
    </row>
    <row r="2219" spans="1:15" hidden="1" outlineLevel="2" x14ac:dyDescent="0.25">
      <c r="A2219">
        <v>2023</v>
      </c>
      <c r="B2219">
        <v>7</v>
      </c>
      <c r="C2219" t="s">
        <v>860</v>
      </c>
      <c r="D2219">
        <v>24027</v>
      </c>
      <c r="E2219" t="s">
        <v>516</v>
      </c>
      <c r="F2219" t="s">
        <v>851</v>
      </c>
      <c r="G2219" t="s">
        <v>1977</v>
      </c>
      <c r="H2219">
        <v>2265004015</v>
      </c>
      <c r="I2219" t="s">
        <v>1990</v>
      </c>
      <c r="J2219" t="s">
        <v>1943</v>
      </c>
      <c r="K2219" t="s">
        <v>1944</v>
      </c>
      <c r="L2219" t="s">
        <v>1981</v>
      </c>
      <c r="M2219" s="114">
        <v>7.3606226287665803E-3</v>
      </c>
      <c r="N2219" s="114">
        <v>9.2339265393093196E-4</v>
      </c>
      <c r="O2219" s="114">
        <v>9.2062588781118407E-2</v>
      </c>
    </row>
    <row r="2220" spans="1:15" hidden="1" outlineLevel="2" x14ac:dyDescent="0.25">
      <c r="A2220">
        <v>2023</v>
      </c>
      <c r="B2220">
        <v>7</v>
      </c>
      <c r="C2220" t="s">
        <v>860</v>
      </c>
      <c r="D2220">
        <v>24027</v>
      </c>
      <c r="E2220" t="s">
        <v>516</v>
      </c>
      <c r="F2220" t="s">
        <v>851</v>
      </c>
      <c r="G2220" t="s">
        <v>1977</v>
      </c>
      <c r="H2220">
        <v>2265004016</v>
      </c>
      <c r="I2220" t="s">
        <v>1990</v>
      </c>
      <c r="J2220" t="s">
        <v>1943</v>
      </c>
      <c r="K2220" t="s">
        <v>1944</v>
      </c>
      <c r="L2220" t="s">
        <v>1982</v>
      </c>
      <c r="M2220" s="114">
        <v>9.6948784033884294E-2</v>
      </c>
      <c r="N2220" s="114">
        <v>1.4210356399416899E-2</v>
      </c>
      <c r="O2220" s="114">
        <v>1.4087004363536799</v>
      </c>
    </row>
    <row r="2221" spans="1:15" hidden="1" outlineLevel="2" x14ac:dyDescent="0.25">
      <c r="A2221">
        <v>2023</v>
      </c>
      <c r="B2221">
        <v>7</v>
      </c>
      <c r="C2221" t="s">
        <v>860</v>
      </c>
      <c r="D2221">
        <v>24027</v>
      </c>
      <c r="E2221" t="s">
        <v>516</v>
      </c>
      <c r="F2221" t="s">
        <v>851</v>
      </c>
      <c r="G2221" t="s">
        <v>1977</v>
      </c>
      <c r="H2221">
        <v>2265004025</v>
      </c>
      <c r="I2221" t="s">
        <v>1990</v>
      </c>
      <c r="J2221" t="s">
        <v>1943</v>
      </c>
      <c r="K2221" t="s">
        <v>1944</v>
      </c>
      <c r="L2221" t="s">
        <v>1985</v>
      </c>
      <c r="M2221" s="114">
        <v>5.9029104988894698E-4</v>
      </c>
      <c r="N2221" s="114">
        <v>5.9960526414215599E-5</v>
      </c>
      <c r="O2221" s="114">
        <v>5.9414852876216199E-3</v>
      </c>
    </row>
    <row r="2222" spans="1:15" hidden="1" outlineLevel="2" x14ac:dyDescent="0.25">
      <c r="A2222">
        <v>2023</v>
      </c>
      <c r="B2222">
        <v>7</v>
      </c>
      <c r="C2222" t="s">
        <v>860</v>
      </c>
      <c r="D2222">
        <v>24027</v>
      </c>
      <c r="E2222" t="s">
        <v>516</v>
      </c>
      <c r="F2222" t="s">
        <v>851</v>
      </c>
      <c r="G2222" t="s">
        <v>1977</v>
      </c>
      <c r="H2222">
        <v>2265004026</v>
      </c>
      <c r="I2222" t="s">
        <v>1990</v>
      </c>
      <c r="J2222" t="s">
        <v>1943</v>
      </c>
      <c r="K2222" t="s">
        <v>1944</v>
      </c>
      <c r="L2222" t="s">
        <v>1986</v>
      </c>
      <c r="M2222" s="114">
        <v>3.94493040857924E-3</v>
      </c>
      <c r="N2222" s="114">
        <v>5.6457320170011404E-4</v>
      </c>
      <c r="O2222" s="114">
        <v>6.9215714931487995E-2</v>
      </c>
    </row>
    <row r="2223" spans="1:15" hidden="1" outlineLevel="2" x14ac:dyDescent="0.25">
      <c r="A2223">
        <v>2023</v>
      </c>
      <c r="B2223">
        <v>7</v>
      </c>
      <c r="C2223" t="s">
        <v>860</v>
      </c>
      <c r="D2223">
        <v>24027</v>
      </c>
      <c r="E2223" t="s">
        <v>516</v>
      </c>
      <c r="F2223" t="s">
        <v>851</v>
      </c>
      <c r="G2223" t="s">
        <v>1977</v>
      </c>
      <c r="H2223">
        <v>2265004030</v>
      </c>
      <c r="I2223" t="s">
        <v>1990</v>
      </c>
      <c r="J2223" t="s">
        <v>1943</v>
      </c>
      <c r="K2223" t="s">
        <v>1944</v>
      </c>
      <c r="L2223" t="s">
        <v>1987</v>
      </c>
      <c r="M2223" s="114">
        <v>7.1942924978429801E-4</v>
      </c>
      <c r="N2223" s="114">
        <v>1.14403548650444E-4</v>
      </c>
      <c r="O2223" s="114">
        <v>1.13350776955485E-2</v>
      </c>
    </row>
    <row r="2224" spans="1:15" hidden="1" outlineLevel="2" x14ac:dyDescent="0.25">
      <c r="A2224">
        <v>2023</v>
      </c>
      <c r="B2224">
        <v>7</v>
      </c>
      <c r="C2224" t="s">
        <v>860</v>
      </c>
      <c r="D2224">
        <v>24027</v>
      </c>
      <c r="E2224" t="s">
        <v>516</v>
      </c>
      <c r="F2224" t="s">
        <v>851</v>
      </c>
      <c r="G2224" t="s">
        <v>1977</v>
      </c>
      <c r="H2224">
        <v>2265004031</v>
      </c>
      <c r="I2224" t="s">
        <v>1990</v>
      </c>
      <c r="J2224" t="s">
        <v>1943</v>
      </c>
      <c r="K2224" t="s">
        <v>1944</v>
      </c>
      <c r="L2224" t="s">
        <v>1945</v>
      </c>
      <c r="M2224" s="114">
        <v>9.0924114871995698E-2</v>
      </c>
      <c r="N2224" s="114">
        <v>2.2941404022276402E-2</v>
      </c>
      <c r="O2224" s="114">
        <v>2.94390773773193</v>
      </c>
    </row>
    <row r="2225" spans="1:15" hidden="1" outlineLevel="2" x14ac:dyDescent="0.25">
      <c r="A2225">
        <v>2023</v>
      </c>
      <c r="B2225">
        <v>7</v>
      </c>
      <c r="C2225" t="s">
        <v>860</v>
      </c>
      <c r="D2225">
        <v>24027</v>
      </c>
      <c r="E2225" t="s">
        <v>516</v>
      </c>
      <c r="F2225" t="s">
        <v>851</v>
      </c>
      <c r="G2225" t="s">
        <v>1977</v>
      </c>
      <c r="H2225">
        <v>2265004035</v>
      </c>
      <c r="I2225" t="s">
        <v>1990</v>
      </c>
      <c r="J2225" t="s">
        <v>1943</v>
      </c>
      <c r="K2225" t="s">
        <v>1944</v>
      </c>
      <c r="L2225" t="s">
        <v>1988</v>
      </c>
      <c r="M2225" s="114">
        <v>2.8887939261039702E-3</v>
      </c>
      <c r="N2225" s="114">
        <v>0</v>
      </c>
      <c r="O2225" s="114">
        <v>0</v>
      </c>
    </row>
    <row r="2226" spans="1:15" hidden="1" outlineLevel="2" x14ac:dyDescent="0.25">
      <c r="A2226">
        <v>2023</v>
      </c>
      <c r="B2226">
        <v>7</v>
      </c>
      <c r="C2226" t="s">
        <v>860</v>
      </c>
      <c r="D2226">
        <v>24027</v>
      </c>
      <c r="E2226" t="s">
        <v>516</v>
      </c>
      <c r="F2226" t="s">
        <v>851</v>
      </c>
      <c r="G2226" t="s">
        <v>1977</v>
      </c>
      <c r="H2226">
        <v>2265004036</v>
      </c>
      <c r="I2226" t="s">
        <v>1990</v>
      </c>
      <c r="J2226" t="s">
        <v>1943</v>
      </c>
      <c r="K2226" t="s">
        <v>1944</v>
      </c>
      <c r="L2226" t="s">
        <v>1946</v>
      </c>
      <c r="M2226" s="114">
        <v>1.3662333731190299E-3</v>
      </c>
      <c r="N2226" s="114">
        <v>0</v>
      </c>
      <c r="O2226" s="114">
        <v>0</v>
      </c>
    </row>
    <row r="2227" spans="1:15" hidden="1" outlineLevel="2" x14ac:dyDescent="0.25">
      <c r="A2227">
        <v>2023</v>
      </c>
      <c r="B2227">
        <v>7</v>
      </c>
      <c r="C2227" t="s">
        <v>860</v>
      </c>
      <c r="D2227">
        <v>24027</v>
      </c>
      <c r="E2227" t="s">
        <v>516</v>
      </c>
      <c r="F2227" t="s">
        <v>851</v>
      </c>
      <c r="G2227" t="s">
        <v>1977</v>
      </c>
      <c r="H2227">
        <v>2265004040</v>
      </c>
      <c r="I2227" t="s">
        <v>1990</v>
      </c>
      <c r="J2227" t="s">
        <v>1943</v>
      </c>
      <c r="K2227" t="s">
        <v>1944</v>
      </c>
      <c r="L2227" t="s">
        <v>1994</v>
      </c>
      <c r="M2227" s="114">
        <v>1.08496239130034E-2</v>
      </c>
      <c r="N2227" s="114">
        <v>2.1537839202210298E-3</v>
      </c>
      <c r="O2227" s="114">
        <v>0.34317161142826103</v>
      </c>
    </row>
    <row r="2228" spans="1:15" hidden="1" outlineLevel="2" x14ac:dyDescent="0.25">
      <c r="A2228">
        <v>2023</v>
      </c>
      <c r="B2228">
        <v>7</v>
      </c>
      <c r="C2228" t="s">
        <v>860</v>
      </c>
      <c r="D2228">
        <v>24027</v>
      </c>
      <c r="E2228" t="s">
        <v>516</v>
      </c>
      <c r="F2228" t="s">
        <v>851</v>
      </c>
      <c r="G2228" t="s">
        <v>1977</v>
      </c>
      <c r="H2228">
        <v>2265004041</v>
      </c>
      <c r="I2228" t="s">
        <v>1990</v>
      </c>
      <c r="J2228" t="s">
        <v>1943</v>
      </c>
      <c r="K2228" t="s">
        <v>1944</v>
      </c>
      <c r="L2228" t="s">
        <v>1995</v>
      </c>
      <c r="M2228" s="114">
        <v>1.0100858797159201E-2</v>
      </c>
      <c r="N2228" s="114">
        <v>3.0384372803382602E-3</v>
      </c>
      <c r="O2228" s="114">
        <v>0.47961864620447198</v>
      </c>
    </row>
    <row r="2229" spans="1:15" hidden="1" outlineLevel="2" x14ac:dyDescent="0.25">
      <c r="A2229">
        <v>2023</v>
      </c>
      <c r="B2229">
        <v>7</v>
      </c>
      <c r="C2229" t="s">
        <v>860</v>
      </c>
      <c r="D2229">
        <v>24027</v>
      </c>
      <c r="E2229" t="s">
        <v>516</v>
      </c>
      <c r="F2229" t="s">
        <v>851</v>
      </c>
      <c r="G2229" t="s">
        <v>1977</v>
      </c>
      <c r="H2229">
        <v>2265004046</v>
      </c>
      <c r="I2229" t="s">
        <v>1990</v>
      </c>
      <c r="J2229" t="s">
        <v>1943</v>
      </c>
      <c r="K2229" t="s">
        <v>1944</v>
      </c>
      <c r="L2229" t="s">
        <v>1947</v>
      </c>
      <c r="M2229" s="114">
        <v>1.22258158369277E-2</v>
      </c>
      <c r="N2229" s="114">
        <v>3.66140028927475E-3</v>
      </c>
      <c r="O2229" s="114">
        <v>0.54153199493884996</v>
      </c>
    </row>
    <row r="2230" spans="1:15" hidden="1" outlineLevel="2" x14ac:dyDescent="0.25">
      <c r="A2230">
        <v>2023</v>
      </c>
      <c r="B2230">
        <v>7</v>
      </c>
      <c r="C2230" t="s">
        <v>860</v>
      </c>
      <c r="D2230">
        <v>24027</v>
      </c>
      <c r="E2230" t="s">
        <v>516</v>
      </c>
      <c r="F2230" t="s">
        <v>851</v>
      </c>
      <c r="G2230" t="s">
        <v>1977</v>
      </c>
      <c r="H2230">
        <v>2265004051</v>
      </c>
      <c r="I2230" t="s">
        <v>1990</v>
      </c>
      <c r="J2230" t="s">
        <v>1943</v>
      </c>
      <c r="K2230" t="s">
        <v>1944</v>
      </c>
      <c r="L2230" t="s">
        <v>1996</v>
      </c>
      <c r="M2230" s="114">
        <v>1.10383628011732E-2</v>
      </c>
      <c r="N2230" s="114">
        <v>1.6309989732690201E-3</v>
      </c>
      <c r="O2230" s="114">
        <v>0.162135791033506</v>
      </c>
    </row>
    <row r="2231" spans="1:15" hidden="1" outlineLevel="2" x14ac:dyDescent="0.25">
      <c r="A2231">
        <v>2023</v>
      </c>
      <c r="B2231">
        <v>7</v>
      </c>
      <c r="C2231" t="s">
        <v>860</v>
      </c>
      <c r="D2231">
        <v>24027</v>
      </c>
      <c r="E2231" t="s">
        <v>516</v>
      </c>
      <c r="F2231" t="s">
        <v>851</v>
      </c>
      <c r="G2231" t="s">
        <v>1977</v>
      </c>
      <c r="H2231">
        <v>2265004055</v>
      </c>
      <c r="I2231" t="s">
        <v>1990</v>
      </c>
      <c r="J2231" t="s">
        <v>1943</v>
      </c>
      <c r="K2231" t="s">
        <v>1944</v>
      </c>
      <c r="L2231" t="s">
        <v>1997</v>
      </c>
      <c r="M2231" s="114">
        <v>0.119823525834363</v>
      </c>
      <c r="N2231" s="114">
        <v>2.88077304139733E-2</v>
      </c>
      <c r="O2231" s="114">
        <v>4.6001963615417498</v>
      </c>
    </row>
    <row r="2232" spans="1:15" hidden="1" outlineLevel="2" x14ac:dyDescent="0.25">
      <c r="A2232">
        <v>2023</v>
      </c>
      <c r="B2232">
        <v>7</v>
      </c>
      <c r="C2232" t="s">
        <v>860</v>
      </c>
      <c r="D2232">
        <v>24027</v>
      </c>
      <c r="E2232" t="s">
        <v>516</v>
      </c>
      <c r="F2232" t="s">
        <v>851</v>
      </c>
      <c r="G2232" t="s">
        <v>1977</v>
      </c>
      <c r="H2232">
        <v>2265004056</v>
      </c>
      <c r="I2232" t="s">
        <v>1990</v>
      </c>
      <c r="J2232" t="s">
        <v>1943</v>
      </c>
      <c r="K2232" t="s">
        <v>1944</v>
      </c>
      <c r="L2232" t="s">
        <v>1948</v>
      </c>
      <c r="M2232" s="114">
        <v>0.13099193098605599</v>
      </c>
      <c r="N2232" s="114">
        <v>4.1290024295449299E-2</v>
      </c>
      <c r="O2232" s="114">
        <v>6.52123928070068</v>
      </c>
    </row>
    <row r="2233" spans="1:15" hidden="1" outlineLevel="2" x14ac:dyDescent="0.25">
      <c r="A2233">
        <v>2023</v>
      </c>
      <c r="B2233">
        <v>7</v>
      </c>
      <c r="C2233" t="s">
        <v>860</v>
      </c>
      <c r="D2233">
        <v>24027</v>
      </c>
      <c r="E2233" t="s">
        <v>516</v>
      </c>
      <c r="F2233" t="s">
        <v>851</v>
      </c>
      <c r="G2233" t="s">
        <v>1977</v>
      </c>
      <c r="H2233">
        <v>2265004066</v>
      </c>
      <c r="I2233" t="s">
        <v>1990</v>
      </c>
      <c r="J2233" t="s">
        <v>1943</v>
      </c>
      <c r="K2233" t="s">
        <v>1944</v>
      </c>
      <c r="L2233" t="s">
        <v>1949</v>
      </c>
      <c r="M2233" s="114">
        <v>1.36620222392594E-2</v>
      </c>
      <c r="N2233" s="114">
        <v>6.6930756438523496E-3</v>
      </c>
      <c r="O2233" s="114">
        <v>0.66918398439884197</v>
      </c>
    </row>
    <row r="2234" spans="1:15" hidden="1" outlineLevel="2" x14ac:dyDescent="0.25">
      <c r="A2234">
        <v>2023</v>
      </c>
      <c r="B2234">
        <v>7</v>
      </c>
      <c r="C2234" t="s">
        <v>860</v>
      </c>
      <c r="D2234">
        <v>24027</v>
      </c>
      <c r="E2234" t="s">
        <v>516</v>
      </c>
      <c r="F2234" t="s">
        <v>851</v>
      </c>
      <c r="G2234" t="s">
        <v>1977</v>
      </c>
      <c r="H2234">
        <v>2265004071</v>
      </c>
      <c r="I2234" t="s">
        <v>1990</v>
      </c>
      <c r="J2234" t="s">
        <v>1943</v>
      </c>
      <c r="K2234" t="s">
        <v>1944</v>
      </c>
      <c r="L2234" t="s">
        <v>1950</v>
      </c>
      <c r="M2234" s="114">
        <v>0.38308619157760398</v>
      </c>
      <c r="N2234" s="114">
        <v>0.13358980044722599</v>
      </c>
      <c r="O2234" s="114">
        <v>18.1101121902466</v>
      </c>
    </row>
    <row r="2235" spans="1:15" hidden="1" outlineLevel="2" x14ac:dyDescent="0.25">
      <c r="A2235">
        <v>2023</v>
      </c>
      <c r="B2235">
        <v>7</v>
      </c>
      <c r="C2235" t="s">
        <v>860</v>
      </c>
      <c r="D2235">
        <v>24027</v>
      </c>
      <c r="E2235" t="s">
        <v>516</v>
      </c>
      <c r="F2235" t="s">
        <v>851</v>
      </c>
      <c r="G2235" t="s">
        <v>1977</v>
      </c>
      <c r="H2235">
        <v>2265004075</v>
      </c>
      <c r="I2235" t="s">
        <v>1990</v>
      </c>
      <c r="J2235" t="s">
        <v>1943</v>
      </c>
      <c r="K2235" t="s">
        <v>1944</v>
      </c>
      <c r="L2235" t="s">
        <v>1998</v>
      </c>
      <c r="M2235" s="114">
        <v>4.9808089249694402E-3</v>
      </c>
      <c r="N2235" s="114">
        <v>1.08357664430514E-3</v>
      </c>
      <c r="O2235" s="114">
        <v>0.131406284868717</v>
      </c>
    </row>
    <row r="2236" spans="1:15" hidden="1" outlineLevel="2" x14ac:dyDescent="0.25">
      <c r="A2236">
        <v>2023</v>
      </c>
      <c r="B2236">
        <v>7</v>
      </c>
      <c r="C2236" t="s">
        <v>860</v>
      </c>
      <c r="D2236">
        <v>24027</v>
      </c>
      <c r="E2236" t="s">
        <v>516</v>
      </c>
      <c r="F2236" t="s">
        <v>851</v>
      </c>
      <c r="G2236" t="s">
        <v>1977</v>
      </c>
      <c r="H2236">
        <v>2265004076</v>
      </c>
      <c r="I2236" t="s">
        <v>1990</v>
      </c>
      <c r="J2236" t="s">
        <v>1943</v>
      </c>
      <c r="K2236" t="s">
        <v>1944</v>
      </c>
      <c r="L2236" t="s">
        <v>1951</v>
      </c>
      <c r="M2236" s="114">
        <v>1.89983875466169E-2</v>
      </c>
      <c r="N2236" s="114">
        <v>4.2999080615118103E-3</v>
      </c>
      <c r="O2236" s="114">
        <v>0.51578230410814296</v>
      </c>
    </row>
    <row r="2237" spans="1:15" hidden="1" outlineLevel="2" x14ac:dyDescent="0.25">
      <c r="A2237">
        <v>2023</v>
      </c>
      <c r="B2237">
        <v>7</v>
      </c>
      <c r="C2237" t="s">
        <v>860</v>
      </c>
      <c r="D2237">
        <v>24027</v>
      </c>
      <c r="E2237" t="s">
        <v>516</v>
      </c>
      <c r="F2237" t="s">
        <v>851</v>
      </c>
      <c r="G2237" t="s">
        <v>1977</v>
      </c>
      <c r="H2237">
        <v>2265005010</v>
      </c>
      <c r="I2237" t="s">
        <v>1990</v>
      </c>
      <c r="J2237" t="s">
        <v>1952</v>
      </c>
      <c r="K2237" t="s">
        <v>1953</v>
      </c>
      <c r="L2237" t="s">
        <v>1954</v>
      </c>
      <c r="M2237" s="114">
        <v>6.8452403274576997E-6</v>
      </c>
      <c r="N2237" s="114">
        <v>2.4693931379715701E-6</v>
      </c>
      <c r="O2237" s="114">
        <v>3.8639934064121901E-4</v>
      </c>
    </row>
    <row r="2238" spans="1:15" hidden="1" outlineLevel="2" x14ac:dyDescent="0.25">
      <c r="A2238">
        <v>2023</v>
      </c>
      <c r="B2238">
        <v>7</v>
      </c>
      <c r="C2238" t="s">
        <v>860</v>
      </c>
      <c r="D2238">
        <v>24027</v>
      </c>
      <c r="E2238" t="s">
        <v>516</v>
      </c>
      <c r="F2238" t="s">
        <v>851</v>
      </c>
      <c r="G2238" t="s">
        <v>1977</v>
      </c>
      <c r="H2238">
        <v>2265005015</v>
      </c>
      <c r="I2238" t="s">
        <v>1990</v>
      </c>
      <c r="J2238" t="s">
        <v>1952</v>
      </c>
      <c r="K2238" t="s">
        <v>1953</v>
      </c>
      <c r="L2238" t="s">
        <v>1271</v>
      </c>
      <c r="M2238" s="114">
        <v>7.6770470283093994E-6</v>
      </c>
      <c r="N2238" s="114">
        <v>8.5838057657383598E-6</v>
      </c>
      <c r="O2238" s="114">
        <v>3.8313594995997797E-4</v>
      </c>
    </row>
    <row r="2239" spans="1:15" hidden="1" outlineLevel="2" x14ac:dyDescent="0.25">
      <c r="A2239">
        <v>2023</v>
      </c>
      <c r="B2239">
        <v>7</v>
      </c>
      <c r="C2239" t="s">
        <v>860</v>
      </c>
      <c r="D2239">
        <v>24027</v>
      </c>
      <c r="E2239" t="s">
        <v>516</v>
      </c>
      <c r="F2239" t="s">
        <v>851</v>
      </c>
      <c r="G2239" t="s">
        <v>1977</v>
      </c>
      <c r="H2239">
        <v>2265005020</v>
      </c>
      <c r="I2239" t="s">
        <v>1990</v>
      </c>
      <c r="J2239" t="s">
        <v>1952</v>
      </c>
      <c r="K2239" t="s">
        <v>1953</v>
      </c>
      <c r="L2239" t="s">
        <v>1955</v>
      </c>
      <c r="M2239" s="114">
        <v>1.87821414299877E-7</v>
      </c>
      <c r="N2239" s="114">
        <v>2.82783414462529E-7</v>
      </c>
      <c r="O2239" s="114">
        <v>3.8681375258420303E-6</v>
      </c>
    </row>
    <row r="2240" spans="1:15" hidden="1" outlineLevel="2" x14ac:dyDescent="0.25">
      <c r="A2240">
        <v>2023</v>
      </c>
      <c r="B2240">
        <v>7</v>
      </c>
      <c r="C2240" t="s">
        <v>860</v>
      </c>
      <c r="D2240">
        <v>24027</v>
      </c>
      <c r="E2240" t="s">
        <v>516</v>
      </c>
      <c r="F2240" t="s">
        <v>851</v>
      </c>
      <c r="G2240" t="s">
        <v>1977</v>
      </c>
      <c r="H2240">
        <v>2265005025</v>
      </c>
      <c r="I2240" t="s">
        <v>1990</v>
      </c>
      <c r="J2240" t="s">
        <v>1952</v>
      </c>
      <c r="K2240" t="s">
        <v>1953</v>
      </c>
      <c r="L2240" t="s">
        <v>1956</v>
      </c>
      <c r="M2240" s="114">
        <v>1.9262975414768798E-5</v>
      </c>
      <c r="N2240" s="114">
        <v>2.5447274765610901E-5</v>
      </c>
      <c r="O2240" s="114">
        <v>3.48191329976544E-4</v>
      </c>
    </row>
    <row r="2241" spans="1:15" hidden="1" outlineLevel="2" x14ac:dyDescent="0.25">
      <c r="A2241">
        <v>2023</v>
      </c>
      <c r="B2241">
        <v>7</v>
      </c>
      <c r="C2241" t="s">
        <v>860</v>
      </c>
      <c r="D2241">
        <v>24027</v>
      </c>
      <c r="E2241" t="s">
        <v>516</v>
      </c>
      <c r="F2241" t="s">
        <v>851</v>
      </c>
      <c r="G2241" t="s">
        <v>1977</v>
      </c>
      <c r="H2241">
        <v>2265005030</v>
      </c>
      <c r="I2241" t="s">
        <v>1990</v>
      </c>
      <c r="J2241" t="s">
        <v>1952</v>
      </c>
      <c r="K2241" t="s">
        <v>1953</v>
      </c>
      <c r="L2241" t="s">
        <v>1957</v>
      </c>
      <c r="M2241" s="114">
        <v>5.7102535322428602E-6</v>
      </c>
      <c r="N2241" s="114">
        <v>1.9895135210390402E-6</v>
      </c>
      <c r="O2241" s="114">
        <v>3.13686472509289E-4</v>
      </c>
    </row>
    <row r="2242" spans="1:15" hidden="1" outlineLevel="2" x14ac:dyDescent="0.25">
      <c r="A2242">
        <v>2023</v>
      </c>
      <c r="B2242">
        <v>7</v>
      </c>
      <c r="C2242" t="s">
        <v>860</v>
      </c>
      <c r="D2242">
        <v>24027</v>
      </c>
      <c r="E2242" t="s">
        <v>516</v>
      </c>
      <c r="F2242" t="s">
        <v>851</v>
      </c>
      <c r="G2242" t="s">
        <v>1977</v>
      </c>
      <c r="H2242">
        <v>2265005035</v>
      </c>
      <c r="I2242" t="s">
        <v>1990</v>
      </c>
      <c r="J2242" t="s">
        <v>1952</v>
      </c>
      <c r="K2242" t="s">
        <v>1953</v>
      </c>
      <c r="L2242" t="s">
        <v>1958</v>
      </c>
      <c r="M2242" s="114">
        <v>7.1751476170334199E-5</v>
      </c>
      <c r="N2242" s="114">
        <v>4.0408845961792401E-5</v>
      </c>
      <c r="O2242" s="114">
        <v>2.5121625803876699E-3</v>
      </c>
    </row>
    <row r="2243" spans="1:15" hidden="1" outlineLevel="2" x14ac:dyDescent="0.25">
      <c r="A2243">
        <v>2023</v>
      </c>
      <c r="B2243">
        <v>7</v>
      </c>
      <c r="C2243" t="s">
        <v>860</v>
      </c>
      <c r="D2243">
        <v>24027</v>
      </c>
      <c r="E2243" t="s">
        <v>516</v>
      </c>
      <c r="F2243" t="s">
        <v>851</v>
      </c>
      <c r="G2243" t="s">
        <v>1977</v>
      </c>
      <c r="H2243">
        <v>2265005040</v>
      </c>
      <c r="I2243" t="s">
        <v>1990</v>
      </c>
      <c r="J2243" t="s">
        <v>1952</v>
      </c>
      <c r="K2243" t="s">
        <v>1953</v>
      </c>
      <c r="L2243" t="s">
        <v>1959</v>
      </c>
      <c r="M2243" s="114">
        <v>2.9909641108361002E-4</v>
      </c>
      <c r="N2243" s="114">
        <v>6.3583921473764295E-5</v>
      </c>
      <c r="O2243" s="114">
        <v>1.0051349992863799E-2</v>
      </c>
    </row>
    <row r="2244" spans="1:15" hidden="1" outlineLevel="2" x14ac:dyDescent="0.25">
      <c r="A2244">
        <v>2023</v>
      </c>
      <c r="B2244">
        <v>7</v>
      </c>
      <c r="C2244" t="s">
        <v>860</v>
      </c>
      <c r="D2244">
        <v>24027</v>
      </c>
      <c r="E2244" t="s">
        <v>516</v>
      </c>
      <c r="F2244" t="s">
        <v>851</v>
      </c>
      <c r="G2244" t="s">
        <v>1977</v>
      </c>
      <c r="H2244">
        <v>2265005045</v>
      </c>
      <c r="I2244" t="s">
        <v>1990</v>
      </c>
      <c r="J2244" t="s">
        <v>1952</v>
      </c>
      <c r="K2244" t="s">
        <v>1953</v>
      </c>
      <c r="L2244" t="s">
        <v>1960</v>
      </c>
      <c r="M2244" s="114">
        <v>2.7578047133935998E-5</v>
      </c>
      <c r="N2244" s="114">
        <v>4.0300659748027101E-5</v>
      </c>
      <c r="O2244" s="114">
        <v>5.5142804194474604E-4</v>
      </c>
    </row>
    <row r="2245" spans="1:15" hidden="1" outlineLevel="2" x14ac:dyDescent="0.25">
      <c r="A2245">
        <v>2023</v>
      </c>
      <c r="B2245">
        <v>7</v>
      </c>
      <c r="C2245" t="s">
        <v>860</v>
      </c>
      <c r="D2245">
        <v>24027</v>
      </c>
      <c r="E2245" t="s">
        <v>516</v>
      </c>
      <c r="F2245" t="s">
        <v>851</v>
      </c>
      <c r="G2245" t="s">
        <v>1977</v>
      </c>
      <c r="H2245">
        <v>2265005055</v>
      </c>
      <c r="I2245" t="s">
        <v>1990</v>
      </c>
      <c r="J2245" t="s">
        <v>1952</v>
      </c>
      <c r="K2245" t="s">
        <v>1953</v>
      </c>
      <c r="L2245" t="s">
        <v>1961</v>
      </c>
      <c r="M2245" s="114">
        <v>3.7680244286519803E-5</v>
      </c>
      <c r="N2245" s="114">
        <v>4.7013192670419799E-5</v>
      </c>
      <c r="O2245" s="114">
        <v>1.17496910388581E-3</v>
      </c>
    </row>
    <row r="2246" spans="1:15" hidden="1" outlineLevel="2" x14ac:dyDescent="0.25">
      <c r="A2246">
        <v>2023</v>
      </c>
      <c r="B2246">
        <v>7</v>
      </c>
      <c r="C2246" t="s">
        <v>860</v>
      </c>
      <c r="D2246">
        <v>24027</v>
      </c>
      <c r="E2246" t="s">
        <v>516</v>
      </c>
      <c r="F2246" t="s">
        <v>851</v>
      </c>
      <c r="G2246" t="s">
        <v>1977</v>
      </c>
      <c r="H2246">
        <v>2265005060</v>
      </c>
      <c r="I2246" t="s">
        <v>1990</v>
      </c>
      <c r="J2246" t="s">
        <v>1952</v>
      </c>
      <c r="K2246" t="s">
        <v>1953</v>
      </c>
      <c r="L2246" t="s">
        <v>1962</v>
      </c>
      <c r="M2246" s="114">
        <v>7.7734602258183704E-6</v>
      </c>
      <c r="N2246" s="114">
        <v>1.46697529999074E-5</v>
      </c>
      <c r="O2246" s="114">
        <v>2.3751780099701101E-4</v>
      </c>
    </row>
    <row r="2247" spans="1:15" hidden="1" outlineLevel="2" x14ac:dyDescent="0.25">
      <c r="A2247">
        <v>2023</v>
      </c>
      <c r="B2247">
        <v>7</v>
      </c>
      <c r="C2247" t="s">
        <v>860</v>
      </c>
      <c r="D2247">
        <v>24027</v>
      </c>
      <c r="E2247" t="s">
        <v>516</v>
      </c>
      <c r="F2247" t="s">
        <v>851</v>
      </c>
      <c r="G2247" t="s">
        <v>1977</v>
      </c>
      <c r="H2247">
        <v>2265006005</v>
      </c>
      <c r="I2247" t="s">
        <v>1990</v>
      </c>
      <c r="J2247" t="s">
        <v>1963</v>
      </c>
      <c r="K2247" t="s">
        <v>1964</v>
      </c>
      <c r="L2247" t="s">
        <v>1274</v>
      </c>
      <c r="M2247" s="114">
        <v>0.10085568667273</v>
      </c>
      <c r="N2247" s="114">
        <v>2.5829985737800602E-2</v>
      </c>
      <c r="O2247" s="114">
        <v>3.8903946876525901</v>
      </c>
    </row>
    <row r="2248" spans="1:15" hidden="1" outlineLevel="2" x14ac:dyDescent="0.25">
      <c r="A2248">
        <v>2023</v>
      </c>
      <c r="B2248">
        <v>7</v>
      </c>
      <c r="C2248" t="s">
        <v>860</v>
      </c>
      <c r="D2248">
        <v>24027</v>
      </c>
      <c r="E2248" t="s">
        <v>516</v>
      </c>
      <c r="F2248" t="s">
        <v>851</v>
      </c>
      <c r="G2248" t="s">
        <v>1977</v>
      </c>
      <c r="H2248">
        <v>2265006010</v>
      </c>
      <c r="I2248" t="s">
        <v>1990</v>
      </c>
      <c r="J2248" t="s">
        <v>1963</v>
      </c>
      <c r="K2248" t="s">
        <v>1964</v>
      </c>
      <c r="L2248" t="s">
        <v>1965</v>
      </c>
      <c r="M2248" s="114">
        <v>2.44612994183626E-2</v>
      </c>
      <c r="N2248" s="114">
        <v>6.9290135288611098E-3</v>
      </c>
      <c r="O2248" s="114">
        <v>0.77054472267627705</v>
      </c>
    </row>
    <row r="2249" spans="1:15" hidden="1" outlineLevel="2" x14ac:dyDescent="0.25">
      <c r="A2249">
        <v>2023</v>
      </c>
      <c r="B2249">
        <v>7</v>
      </c>
      <c r="C2249" t="s">
        <v>860</v>
      </c>
      <c r="D2249">
        <v>24027</v>
      </c>
      <c r="E2249" t="s">
        <v>516</v>
      </c>
      <c r="F2249" t="s">
        <v>851</v>
      </c>
      <c r="G2249" t="s">
        <v>1977</v>
      </c>
      <c r="H2249">
        <v>2265006015</v>
      </c>
      <c r="I2249" t="s">
        <v>1990</v>
      </c>
      <c r="J2249" t="s">
        <v>1963</v>
      </c>
      <c r="K2249" t="s">
        <v>1964</v>
      </c>
      <c r="L2249" t="s">
        <v>1966</v>
      </c>
      <c r="M2249" s="114">
        <v>1.00640182262168E-2</v>
      </c>
      <c r="N2249" s="114">
        <v>3.4660352393984799E-3</v>
      </c>
      <c r="O2249" s="114">
        <v>0.36750531941652298</v>
      </c>
    </row>
    <row r="2250" spans="1:15" hidden="1" outlineLevel="2" x14ac:dyDescent="0.25">
      <c r="A2250">
        <v>2023</v>
      </c>
      <c r="B2250">
        <v>7</v>
      </c>
      <c r="C2250" t="s">
        <v>860</v>
      </c>
      <c r="D2250">
        <v>24027</v>
      </c>
      <c r="E2250" t="s">
        <v>516</v>
      </c>
      <c r="F2250" t="s">
        <v>851</v>
      </c>
      <c r="G2250" t="s">
        <v>1977</v>
      </c>
      <c r="H2250">
        <v>2265006025</v>
      </c>
      <c r="I2250" t="s">
        <v>1990</v>
      </c>
      <c r="J2250" t="s">
        <v>1963</v>
      </c>
      <c r="K2250" t="s">
        <v>1964</v>
      </c>
      <c r="L2250" t="s">
        <v>1967</v>
      </c>
      <c r="M2250" s="114">
        <v>2.30554173620021E-2</v>
      </c>
      <c r="N2250" s="114">
        <v>7.44410313200206E-3</v>
      </c>
      <c r="O2250" s="114">
        <v>1.01333239674568</v>
      </c>
    </row>
    <row r="2251" spans="1:15" hidden="1" outlineLevel="2" x14ac:dyDescent="0.25">
      <c r="A2251">
        <v>2023</v>
      </c>
      <c r="B2251">
        <v>7</v>
      </c>
      <c r="C2251" t="s">
        <v>860</v>
      </c>
      <c r="D2251">
        <v>24027</v>
      </c>
      <c r="E2251" t="s">
        <v>516</v>
      </c>
      <c r="F2251" t="s">
        <v>851</v>
      </c>
      <c r="G2251" t="s">
        <v>1977</v>
      </c>
      <c r="H2251">
        <v>2265006030</v>
      </c>
      <c r="I2251" t="s">
        <v>1990</v>
      </c>
      <c r="J2251" t="s">
        <v>1963</v>
      </c>
      <c r="K2251" t="s">
        <v>1964</v>
      </c>
      <c r="L2251" t="s">
        <v>1968</v>
      </c>
      <c r="M2251" s="114">
        <v>4.7228506601527401E-2</v>
      </c>
      <c r="N2251" s="114">
        <v>1.1662751669064201E-2</v>
      </c>
      <c r="O2251" s="114">
        <v>1.56249579787254</v>
      </c>
    </row>
    <row r="2252" spans="1:15" hidden="1" outlineLevel="2" x14ac:dyDescent="0.25">
      <c r="A2252">
        <v>2023</v>
      </c>
      <c r="B2252">
        <v>7</v>
      </c>
      <c r="C2252" t="s">
        <v>860</v>
      </c>
      <c r="D2252">
        <v>24027</v>
      </c>
      <c r="E2252" t="s">
        <v>516</v>
      </c>
      <c r="F2252" t="s">
        <v>851</v>
      </c>
      <c r="G2252" t="s">
        <v>1977</v>
      </c>
      <c r="H2252">
        <v>2265006035</v>
      </c>
      <c r="I2252" t="s">
        <v>1990</v>
      </c>
      <c r="J2252" t="s">
        <v>1963</v>
      </c>
      <c r="K2252" t="s">
        <v>1964</v>
      </c>
      <c r="L2252" t="s">
        <v>1969</v>
      </c>
      <c r="M2252" s="114">
        <v>1.6815982105580201E-3</v>
      </c>
      <c r="N2252" s="114">
        <v>5.5672537564532799E-4</v>
      </c>
      <c r="O2252" s="114">
        <v>7.9859552904963493E-2</v>
      </c>
    </row>
    <row r="2253" spans="1:15" hidden="1" outlineLevel="2" x14ac:dyDescent="0.25">
      <c r="A2253">
        <v>2023</v>
      </c>
      <c r="B2253">
        <v>7</v>
      </c>
      <c r="C2253" t="s">
        <v>860</v>
      </c>
      <c r="D2253">
        <v>24027</v>
      </c>
      <c r="E2253" t="s">
        <v>516</v>
      </c>
      <c r="F2253" t="s">
        <v>851</v>
      </c>
      <c r="G2253" t="s">
        <v>1977</v>
      </c>
      <c r="H2253">
        <v>2265007010</v>
      </c>
      <c r="I2253" t="s">
        <v>1990</v>
      </c>
      <c r="J2253" t="s">
        <v>1970</v>
      </c>
      <c r="K2253" t="s">
        <v>697</v>
      </c>
      <c r="L2253" t="s">
        <v>1999</v>
      </c>
      <c r="M2253" s="114">
        <v>1.1434872134508099E-4</v>
      </c>
      <c r="N2253" s="114">
        <v>2.8680738978437101E-5</v>
      </c>
      <c r="O2253" s="114">
        <v>4.1129406890831896E-3</v>
      </c>
    </row>
    <row r="2254" spans="1:15" hidden="1" outlineLevel="2" x14ac:dyDescent="0.25">
      <c r="A2254">
        <v>2023</v>
      </c>
      <c r="B2254">
        <v>7</v>
      </c>
      <c r="C2254" t="s">
        <v>860</v>
      </c>
      <c r="D2254">
        <v>24027</v>
      </c>
      <c r="E2254" t="s">
        <v>516</v>
      </c>
      <c r="F2254" t="s">
        <v>851</v>
      </c>
      <c r="G2254" t="s">
        <v>1977</v>
      </c>
      <c r="H2254">
        <v>2265007015</v>
      </c>
      <c r="I2254" t="s">
        <v>1990</v>
      </c>
      <c r="J2254" t="s">
        <v>1970</v>
      </c>
      <c r="K2254" t="s">
        <v>697</v>
      </c>
      <c r="L2254" t="s">
        <v>1971</v>
      </c>
      <c r="M2254" s="114">
        <v>1.0817181779199101E-6</v>
      </c>
      <c r="N2254" s="114">
        <v>3.1763790531158499E-7</v>
      </c>
      <c r="O2254" s="114">
        <v>3.5745917102758499E-5</v>
      </c>
    </row>
    <row r="2255" spans="1:15" hidden="1" outlineLevel="2" x14ac:dyDescent="0.25">
      <c r="A2255">
        <v>2023</v>
      </c>
      <c r="B2255">
        <v>7</v>
      </c>
      <c r="C2255" t="s">
        <v>860</v>
      </c>
      <c r="D2255">
        <v>24027</v>
      </c>
      <c r="E2255" t="s">
        <v>516</v>
      </c>
      <c r="F2255" t="s">
        <v>851</v>
      </c>
      <c r="G2255" t="s">
        <v>1977</v>
      </c>
      <c r="H2255">
        <v>2265010010</v>
      </c>
      <c r="I2255" t="s">
        <v>1990</v>
      </c>
      <c r="J2255" t="s">
        <v>1941</v>
      </c>
      <c r="K2255" t="s">
        <v>696</v>
      </c>
      <c r="L2255" t="s">
        <v>2009</v>
      </c>
      <c r="M2255" s="114">
        <v>7.3466326117710396E-5</v>
      </c>
      <c r="N2255" s="114">
        <v>2.6814161174115701E-5</v>
      </c>
      <c r="O2255" s="114">
        <v>3.9535538526251903E-3</v>
      </c>
    </row>
    <row r="2256" spans="1:15" hidden="1" outlineLevel="2" x14ac:dyDescent="0.25">
      <c r="A2256">
        <v>2023</v>
      </c>
      <c r="B2256">
        <v>7</v>
      </c>
      <c r="C2256" t="s">
        <v>860</v>
      </c>
      <c r="D2256">
        <v>24027</v>
      </c>
      <c r="E2256" t="s">
        <v>516</v>
      </c>
      <c r="F2256" t="s">
        <v>851</v>
      </c>
      <c r="G2256" t="s">
        <v>1977</v>
      </c>
      <c r="H2256">
        <v>2282005010</v>
      </c>
      <c r="I2256" t="s">
        <v>698</v>
      </c>
      <c r="J2256" t="s">
        <v>1972</v>
      </c>
      <c r="K2256" t="s">
        <v>1972</v>
      </c>
      <c r="L2256" t="s">
        <v>1974</v>
      </c>
      <c r="M2256" s="114">
        <v>2.4705956286652501E-2</v>
      </c>
      <c r="N2256" s="114">
        <v>7.76368915103376E-3</v>
      </c>
      <c r="O2256" s="114">
        <v>0.129148930311203</v>
      </c>
    </row>
    <row r="2257" spans="1:15" hidden="1" outlineLevel="2" x14ac:dyDescent="0.25">
      <c r="A2257">
        <v>2023</v>
      </c>
      <c r="B2257">
        <v>7</v>
      </c>
      <c r="C2257" t="s">
        <v>860</v>
      </c>
      <c r="D2257">
        <v>24027</v>
      </c>
      <c r="E2257" t="s">
        <v>516</v>
      </c>
      <c r="F2257" t="s">
        <v>851</v>
      </c>
      <c r="G2257" t="s">
        <v>1977</v>
      </c>
      <c r="H2257">
        <v>2282005015</v>
      </c>
      <c r="I2257" t="s">
        <v>698</v>
      </c>
      <c r="J2257" t="s">
        <v>1972</v>
      </c>
      <c r="K2257" t="s">
        <v>1972</v>
      </c>
      <c r="L2257" t="s">
        <v>2000</v>
      </c>
      <c r="M2257" s="114">
        <v>4.4671377061149499E-3</v>
      </c>
      <c r="N2257" s="114">
        <v>3.6804287228733301E-3</v>
      </c>
      <c r="O2257" s="114">
        <v>6.6419823095202404E-2</v>
      </c>
    </row>
    <row r="2258" spans="1:15" hidden="1" outlineLevel="2" x14ac:dyDescent="0.25">
      <c r="A2258">
        <v>2023</v>
      </c>
      <c r="B2258">
        <v>7</v>
      </c>
      <c r="C2258" t="s">
        <v>860</v>
      </c>
      <c r="D2258">
        <v>24027</v>
      </c>
      <c r="E2258" t="s">
        <v>516</v>
      </c>
      <c r="F2258" t="s">
        <v>851</v>
      </c>
      <c r="G2258" t="s">
        <v>1977</v>
      </c>
      <c r="H2258">
        <v>2282010005</v>
      </c>
      <c r="I2258" t="s">
        <v>698</v>
      </c>
      <c r="J2258" t="s">
        <v>1972</v>
      </c>
      <c r="K2258" t="s">
        <v>1972</v>
      </c>
      <c r="L2258" t="s">
        <v>1973</v>
      </c>
      <c r="M2258" s="114">
        <v>1.9136551990577299E-3</v>
      </c>
      <c r="N2258" s="114">
        <v>2.1753301844000799E-3</v>
      </c>
      <c r="O2258" s="114">
        <v>2.9213524889200902E-2</v>
      </c>
    </row>
    <row r="2259" spans="1:15" hidden="1" outlineLevel="2" x14ac:dyDescent="0.25">
      <c r="A2259">
        <v>2023</v>
      </c>
      <c r="B2259">
        <v>7</v>
      </c>
      <c r="C2259" t="s">
        <v>860</v>
      </c>
      <c r="D2259">
        <v>24027</v>
      </c>
      <c r="E2259" t="s">
        <v>516</v>
      </c>
      <c r="F2259" t="s">
        <v>851</v>
      </c>
      <c r="G2259" t="s">
        <v>1977</v>
      </c>
      <c r="H2259">
        <v>2285004015</v>
      </c>
      <c r="I2259" t="s">
        <v>1975</v>
      </c>
      <c r="J2259" t="s">
        <v>1976</v>
      </c>
      <c r="K2259" t="s">
        <v>1976</v>
      </c>
      <c r="L2259" t="s">
        <v>1976</v>
      </c>
      <c r="M2259" s="114">
        <v>1.4645942144442299E-4</v>
      </c>
      <c r="N2259" s="114">
        <v>4.6162049784470603E-5</v>
      </c>
      <c r="O2259" s="114">
        <v>6.7017220426350797E-3</v>
      </c>
    </row>
    <row r="2260" spans="1:15" hidden="1" outlineLevel="2" x14ac:dyDescent="0.25">
      <c r="A2260">
        <v>2023</v>
      </c>
      <c r="B2260">
        <v>7</v>
      </c>
      <c r="C2260" t="s">
        <v>860</v>
      </c>
      <c r="D2260">
        <v>24027</v>
      </c>
      <c r="E2260" t="s">
        <v>516</v>
      </c>
      <c r="F2260" t="s">
        <v>851</v>
      </c>
      <c r="G2260" t="s">
        <v>2001</v>
      </c>
      <c r="H2260">
        <v>2267001060</v>
      </c>
      <c r="I2260" t="s">
        <v>2002</v>
      </c>
      <c r="J2260" t="s">
        <v>1917</v>
      </c>
      <c r="K2260" t="s">
        <v>2003</v>
      </c>
      <c r="L2260" t="s">
        <v>1918</v>
      </c>
      <c r="M2260" s="114">
        <v>1.68976740724247E-5</v>
      </c>
      <c r="N2260" s="114">
        <v>7.8508455771952895E-5</v>
      </c>
      <c r="O2260" s="114">
        <v>4.05814906116575E-4</v>
      </c>
    </row>
    <row r="2261" spans="1:15" hidden="1" outlineLevel="2" x14ac:dyDescent="0.25">
      <c r="A2261">
        <v>2023</v>
      </c>
      <c r="B2261">
        <v>7</v>
      </c>
      <c r="C2261" t="s">
        <v>860</v>
      </c>
      <c r="D2261">
        <v>24027</v>
      </c>
      <c r="E2261" t="s">
        <v>516</v>
      </c>
      <c r="F2261" t="s">
        <v>851</v>
      </c>
      <c r="G2261" t="s">
        <v>2001</v>
      </c>
      <c r="H2261">
        <v>2267002003</v>
      </c>
      <c r="I2261" t="s">
        <v>2002</v>
      </c>
      <c r="J2261" t="s">
        <v>1919</v>
      </c>
      <c r="K2261" t="s">
        <v>2003</v>
      </c>
      <c r="L2261" t="s">
        <v>1921</v>
      </c>
      <c r="M2261" s="114">
        <v>2.7102520068211801E-6</v>
      </c>
      <c r="N2261" s="114">
        <v>1.8909213167717102E-5</v>
      </c>
      <c r="O2261" s="114">
        <v>1.0826941434061199E-4</v>
      </c>
    </row>
    <row r="2262" spans="1:15" hidden="1" outlineLevel="2" x14ac:dyDescent="0.25">
      <c r="A2262">
        <v>2023</v>
      </c>
      <c r="B2262">
        <v>7</v>
      </c>
      <c r="C2262" t="s">
        <v>860</v>
      </c>
      <c r="D2262">
        <v>24027</v>
      </c>
      <c r="E2262" t="s">
        <v>516</v>
      </c>
      <c r="F2262" t="s">
        <v>851</v>
      </c>
      <c r="G2262" t="s">
        <v>2001</v>
      </c>
      <c r="H2262">
        <v>2267002015</v>
      </c>
      <c r="I2262" t="s">
        <v>2002</v>
      </c>
      <c r="J2262" t="s">
        <v>1919</v>
      </c>
      <c r="K2262" t="s">
        <v>2003</v>
      </c>
      <c r="L2262" t="s">
        <v>1924</v>
      </c>
      <c r="M2262" s="114">
        <v>3.1929321835377799E-6</v>
      </c>
      <c r="N2262" s="114">
        <v>2.6852605969907E-5</v>
      </c>
      <c r="O2262" s="114">
        <v>1.38636072733789E-4</v>
      </c>
    </row>
    <row r="2263" spans="1:15" hidden="1" outlineLevel="2" x14ac:dyDescent="0.25">
      <c r="A2263">
        <v>2023</v>
      </c>
      <c r="B2263">
        <v>7</v>
      </c>
      <c r="C2263" t="s">
        <v>860</v>
      </c>
      <c r="D2263">
        <v>24027</v>
      </c>
      <c r="E2263" t="s">
        <v>516</v>
      </c>
      <c r="F2263" t="s">
        <v>851</v>
      </c>
      <c r="G2263" t="s">
        <v>2001</v>
      </c>
      <c r="H2263">
        <v>2267002021</v>
      </c>
      <c r="I2263" t="s">
        <v>2002</v>
      </c>
      <c r="J2263" t="s">
        <v>1919</v>
      </c>
      <c r="K2263" t="s">
        <v>2003</v>
      </c>
      <c r="L2263" t="s">
        <v>1926</v>
      </c>
      <c r="M2263" s="114">
        <v>2.7438349405883902E-6</v>
      </c>
      <c r="N2263" s="114">
        <v>1.3273735930852099E-5</v>
      </c>
      <c r="O2263" s="114">
        <v>7.13614936103113E-5</v>
      </c>
    </row>
    <row r="2264" spans="1:15" hidden="1" outlineLevel="2" x14ac:dyDescent="0.25">
      <c r="A2264">
        <v>2023</v>
      </c>
      <c r="B2264">
        <v>7</v>
      </c>
      <c r="C2264" t="s">
        <v>860</v>
      </c>
      <c r="D2264">
        <v>24027</v>
      </c>
      <c r="E2264" t="s">
        <v>516</v>
      </c>
      <c r="F2264" t="s">
        <v>851</v>
      </c>
      <c r="G2264" t="s">
        <v>2001</v>
      </c>
      <c r="H2264">
        <v>2267002024</v>
      </c>
      <c r="I2264" t="s">
        <v>2002</v>
      </c>
      <c r="J2264" t="s">
        <v>1919</v>
      </c>
      <c r="K2264" t="s">
        <v>2003</v>
      </c>
      <c r="L2264" t="s">
        <v>1927</v>
      </c>
      <c r="M2264" s="114">
        <v>4.8684960285427802E-7</v>
      </c>
      <c r="N2264" s="114">
        <v>3.3497396998427601E-6</v>
      </c>
      <c r="O2264" s="114">
        <v>1.8509720803194799E-5</v>
      </c>
    </row>
    <row r="2265" spans="1:15" hidden="1" outlineLevel="2" x14ac:dyDescent="0.25">
      <c r="A2265">
        <v>2023</v>
      </c>
      <c r="B2265">
        <v>7</v>
      </c>
      <c r="C2265" t="s">
        <v>860</v>
      </c>
      <c r="D2265">
        <v>24027</v>
      </c>
      <c r="E2265" t="s">
        <v>516</v>
      </c>
      <c r="F2265" t="s">
        <v>851</v>
      </c>
      <c r="G2265" t="s">
        <v>2001</v>
      </c>
      <c r="H2265">
        <v>2267002030</v>
      </c>
      <c r="I2265" t="s">
        <v>2002</v>
      </c>
      <c r="J2265" t="s">
        <v>1919</v>
      </c>
      <c r="K2265" t="s">
        <v>2003</v>
      </c>
      <c r="L2265" t="s">
        <v>1929</v>
      </c>
      <c r="M2265" s="114">
        <v>8.0659595411702901E-6</v>
      </c>
      <c r="N2265" s="114">
        <v>5.7054755416174898E-5</v>
      </c>
      <c r="O2265" s="114">
        <v>3.3203211933141601E-4</v>
      </c>
    </row>
    <row r="2266" spans="1:15" hidden="1" outlineLevel="2" x14ac:dyDescent="0.25">
      <c r="A2266">
        <v>2023</v>
      </c>
      <c r="B2266">
        <v>7</v>
      </c>
      <c r="C2266" t="s">
        <v>860</v>
      </c>
      <c r="D2266">
        <v>24027</v>
      </c>
      <c r="E2266" t="s">
        <v>516</v>
      </c>
      <c r="F2266" t="s">
        <v>851</v>
      </c>
      <c r="G2266" t="s">
        <v>2001</v>
      </c>
      <c r="H2266">
        <v>2267002033</v>
      </c>
      <c r="I2266" t="s">
        <v>2002</v>
      </c>
      <c r="J2266" t="s">
        <v>1919</v>
      </c>
      <c r="K2266" t="s">
        <v>2003</v>
      </c>
      <c r="L2266" t="s">
        <v>1930</v>
      </c>
      <c r="M2266" s="114">
        <v>3.19714436045615E-5</v>
      </c>
      <c r="N2266" s="114">
        <v>1.3938454867456999E-4</v>
      </c>
      <c r="O2266" s="114">
        <v>7.0170644903555502E-4</v>
      </c>
    </row>
    <row r="2267" spans="1:15" hidden="1" outlineLevel="2" x14ac:dyDescent="0.25">
      <c r="A2267">
        <v>2023</v>
      </c>
      <c r="B2267">
        <v>7</v>
      </c>
      <c r="C2267" t="s">
        <v>860</v>
      </c>
      <c r="D2267">
        <v>24027</v>
      </c>
      <c r="E2267" t="s">
        <v>516</v>
      </c>
      <c r="F2267" t="s">
        <v>851</v>
      </c>
      <c r="G2267" t="s">
        <v>2001</v>
      </c>
      <c r="H2267">
        <v>2267002039</v>
      </c>
      <c r="I2267" t="s">
        <v>2002</v>
      </c>
      <c r="J2267" t="s">
        <v>1919</v>
      </c>
      <c r="K2267" t="s">
        <v>2003</v>
      </c>
      <c r="L2267" t="s">
        <v>1932</v>
      </c>
      <c r="M2267" s="114">
        <v>5.6309399951714997E-6</v>
      </c>
      <c r="N2267" s="114">
        <v>4.6417436351475799E-5</v>
      </c>
      <c r="O2267" s="114">
        <v>2.4201953419833401E-4</v>
      </c>
    </row>
    <row r="2268" spans="1:15" hidden="1" outlineLevel="2" x14ac:dyDescent="0.25">
      <c r="A2268">
        <v>2023</v>
      </c>
      <c r="B2268">
        <v>7</v>
      </c>
      <c r="C2268" t="s">
        <v>860</v>
      </c>
      <c r="D2268">
        <v>24027</v>
      </c>
      <c r="E2268" t="s">
        <v>516</v>
      </c>
      <c r="F2268" t="s">
        <v>851</v>
      </c>
      <c r="G2268" t="s">
        <v>2001</v>
      </c>
      <c r="H2268">
        <v>2267002045</v>
      </c>
      <c r="I2268" t="s">
        <v>2002</v>
      </c>
      <c r="J2268" t="s">
        <v>1919</v>
      </c>
      <c r="K2268" t="s">
        <v>2003</v>
      </c>
      <c r="L2268" t="s">
        <v>1282</v>
      </c>
      <c r="M2268" s="114">
        <v>8.7178566161583098E-6</v>
      </c>
      <c r="N2268" s="114">
        <v>4.3999521949444897E-5</v>
      </c>
      <c r="O2268" s="114">
        <v>2.4469840718666102E-4</v>
      </c>
    </row>
    <row r="2269" spans="1:15" hidden="1" outlineLevel="2" x14ac:dyDescent="0.25">
      <c r="A2269">
        <v>2023</v>
      </c>
      <c r="B2269">
        <v>7</v>
      </c>
      <c r="C2269" t="s">
        <v>860</v>
      </c>
      <c r="D2269">
        <v>24027</v>
      </c>
      <c r="E2269" t="s">
        <v>516</v>
      </c>
      <c r="F2269" t="s">
        <v>851</v>
      </c>
      <c r="G2269" t="s">
        <v>2001</v>
      </c>
      <c r="H2269">
        <v>2267002054</v>
      </c>
      <c r="I2269" t="s">
        <v>2002</v>
      </c>
      <c r="J2269" t="s">
        <v>1919</v>
      </c>
      <c r="K2269" t="s">
        <v>2003</v>
      </c>
      <c r="L2269" t="s">
        <v>1935</v>
      </c>
      <c r="M2269" s="114">
        <v>1.27293877483226E-6</v>
      </c>
      <c r="N2269" s="114">
        <v>6.5948298697549001E-6</v>
      </c>
      <c r="O2269" s="114">
        <v>3.6961008390790098E-5</v>
      </c>
    </row>
    <row r="2270" spans="1:15" hidden="1" outlineLevel="2" x14ac:dyDescent="0.25">
      <c r="A2270">
        <v>2023</v>
      </c>
      <c r="B2270">
        <v>7</v>
      </c>
      <c r="C2270" t="s">
        <v>860</v>
      </c>
      <c r="D2270">
        <v>24027</v>
      </c>
      <c r="E2270" t="s">
        <v>516</v>
      </c>
      <c r="F2270" t="s">
        <v>851</v>
      </c>
      <c r="G2270" t="s">
        <v>2001</v>
      </c>
      <c r="H2270">
        <v>2267002057</v>
      </c>
      <c r="I2270" t="s">
        <v>2002</v>
      </c>
      <c r="J2270" t="s">
        <v>1919</v>
      </c>
      <c r="K2270" t="s">
        <v>2003</v>
      </c>
      <c r="L2270" t="s">
        <v>1936</v>
      </c>
      <c r="M2270" s="114">
        <v>5.9185090819369196E-6</v>
      </c>
      <c r="N2270" s="114">
        <v>3.9440019918401999E-5</v>
      </c>
      <c r="O2270" s="114">
        <v>2.3277604850591201E-4</v>
      </c>
    </row>
    <row r="2271" spans="1:15" hidden="1" outlineLevel="2" x14ac:dyDescent="0.25">
      <c r="A2271">
        <v>2023</v>
      </c>
      <c r="B2271">
        <v>7</v>
      </c>
      <c r="C2271" t="s">
        <v>860</v>
      </c>
      <c r="D2271">
        <v>24027</v>
      </c>
      <c r="E2271" t="s">
        <v>516</v>
      </c>
      <c r="F2271" t="s">
        <v>851</v>
      </c>
      <c r="G2271" t="s">
        <v>2001</v>
      </c>
      <c r="H2271">
        <v>2267002060</v>
      </c>
      <c r="I2271" t="s">
        <v>2002</v>
      </c>
      <c r="J2271" t="s">
        <v>1919</v>
      </c>
      <c r="K2271" t="s">
        <v>2003</v>
      </c>
      <c r="L2271" t="s">
        <v>1283</v>
      </c>
      <c r="M2271" s="114">
        <v>9.0331445790070592E-6</v>
      </c>
      <c r="N2271" s="114">
        <v>7.6546058153326198E-5</v>
      </c>
      <c r="O2271" s="114">
        <v>3.9373699837597098E-4</v>
      </c>
    </row>
    <row r="2272" spans="1:15" hidden="1" outlineLevel="2" x14ac:dyDescent="0.25">
      <c r="A2272">
        <v>2023</v>
      </c>
      <c r="B2272">
        <v>7</v>
      </c>
      <c r="C2272" t="s">
        <v>860</v>
      </c>
      <c r="D2272">
        <v>24027</v>
      </c>
      <c r="E2272" t="s">
        <v>516</v>
      </c>
      <c r="F2272" t="s">
        <v>851</v>
      </c>
      <c r="G2272" t="s">
        <v>2001</v>
      </c>
      <c r="H2272">
        <v>2267002066</v>
      </c>
      <c r="I2272" t="s">
        <v>2002</v>
      </c>
      <c r="J2272" t="s">
        <v>1919</v>
      </c>
      <c r="K2272" t="s">
        <v>2003</v>
      </c>
      <c r="L2272" t="s">
        <v>1278</v>
      </c>
      <c r="M2272" s="114">
        <v>9.6571078245233408E-7</v>
      </c>
      <c r="N2272" s="114">
        <v>8.1177695392398198E-6</v>
      </c>
      <c r="O2272" s="114">
        <v>4.1920621697499903E-5</v>
      </c>
    </row>
    <row r="2273" spans="1:15" hidden="1" outlineLevel="2" x14ac:dyDescent="0.25">
      <c r="A2273">
        <v>2023</v>
      </c>
      <c r="B2273">
        <v>7</v>
      </c>
      <c r="C2273" t="s">
        <v>860</v>
      </c>
      <c r="D2273">
        <v>24027</v>
      </c>
      <c r="E2273" t="s">
        <v>516</v>
      </c>
      <c r="F2273" t="s">
        <v>851</v>
      </c>
      <c r="G2273" t="s">
        <v>2001</v>
      </c>
      <c r="H2273">
        <v>2267002072</v>
      </c>
      <c r="I2273" t="s">
        <v>2002</v>
      </c>
      <c r="J2273" t="s">
        <v>1919</v>
      </c>
      <c r="K2273" t="s">
        <v>2003</v>
      </c>
      <c r="L2273" t="s">
        <v>1279</v>
      </c>
      <c r="M2273" s="114">
        <v>3.1107563700061298E-5</v>
      </c>
      <c r="N2273" s="114">
        <v>1.5837227329029699E-4</v>
      </c>
      <c r="O2273" s="114">
        <v>8.6807167099323102E-4</v>
      </c>
    </row>
    <row r="2274" spans="1:15" hidden="1" outlineLevel="2" x14ac:dyDescent="0.25">
      <c r="A2274">
        <v>2023</v>
      </c>
      <c r="B2274">
        <v>7</v>
      </c>
      <c r="C2274" t="s">
        <v>860</v>
      </c>
      <c r="D2274">
        <v>24027</v>
      </c>
      <c r="E2274" t="s">
        <v>516</v>
      </c>
      <c r="F2274" t="s">
        <v>851</v>
      </c>
      <c r="G2274" t="s">
        <v>2001</v>
      </c>
      <c r="H2274">
        <v>2267002081</v>
      </c>
      <c r="I2274" t="s">
        <v>2002</v>
      </c>
      <c r="J2274" t="s">
        <v>1919</v>
      </c>
      <c r="K2274" t="s">
        <v>2003</v>
      </c>
      <c r="L2274" t="s">
        <v>1940</v>
      </c>
      <c r="M2274" s="114">
        <v>1.7044726064341399E-5</v>
      </c>
      <c r="N2274" s="114">
        <v>8.1985806900775101E-5</v>
      </c>
      <c r="O2274" s="114">
        <v>4.5389082515612201E-4</v>
      </c>
    </row>
    <row r="2275" spans="1:15" hidden="1" outlineLevel="2" x14ac:dyDescent="0.25">
      <c r="A2275">
        <v>2023</v>
      </c>
      <c r="B2275">
        <v>7</v>
      </c>
      <c r="C2275" t="s">
        <v>860</v>
      </c>
      <c r="D2275">
        <v>24027</v>
      </c>
      <c r="E2275" t="s">
        <v>516</v>
      </c>
      <c r="F2275" t="s">
        <v>851</v>
      </c>
      <c r="G2275" t="s">
        <v>2001</v>
      </c>
      <c r="H2275">
        <v>2267003010</v>
      </c>
      <c r="I2275" t="s">
        <v>2002</v>
      </c>
      <c r="J2275" t="s">
        <v>1941</v>
      </c>
      <c r="K2275" t="s">
        <v>2003</v>
      </c>
      <c r="L2275" t="s">
        <v>1277</v>
      </c>
      <c r="M2275" s="114">
        <v>1.5919085535642799E-4</v>
      </c>
      <c r="N2275" s="114">
        <v>8.9059589663520499E-4</v>
      </c>
      <c r="O2275" s="114">
        <v>5.1360613433644202E-3</v>
      </c>
    </row>
    <row r="2276" spans="1:15" hidden="1" outlineLevel="2" x14ac:dyDescent="0.25">
      <c r="A2276">
        <v>2023</v>
      </c>
      <c r="B2276">
        <v>7</v>
      </c>
      <c r="C2276" t="s">
        <v>860</v>
      </c>
      <c r="D2276">
        <v>24027</v>
      </c>
      <c r="E2276" t="s">
        <v>516</v>
      </c>
      <c r="F2276" t="s">
        <v>851</v>
      </c>
      <c r="G2276" t="s">
        <v>2001</v>
      </c>
      <c r="H2276">
        <v>2267003020</v>
      </c>
      <c r="I2276" t="s">
        <v>2002</v>
      </c>
      <c r="J2276" t="s">
        <v>1941</v>
      </c>
      <c r="K2276" t="s">
        <v>2003</v>
      </c>
      <c r="L2276" t="s">
        <v>1275</v>
      </c>
      <c r="M2276" s="114">
        <v>5.4229637607932099E-3</v>
      </c>
      <c r="N2276" s="114">
        <v>4.6299041248858003E-2</v>
      </c>
      <c r="O2276" s="114">
        <v>0.23728644475340799</v>
      </c>
    </row>
    <row r="2277" spans="1:15" hidden="1" outlineLevel="2" x14ac:dyDescent="0.25">
      <c r="A2277">
        <v>2023</v>
      </c>
      <c r="B2277">
        <v>7</v>
      </c>
      <c r="C2277" t="s">
        <v>860</v>
      </c>
      <c r="D2277">
        <v>24027</v>
      </c>
      <c r="E2277" t="s">
        <v>516</v>
      </c>
      <c r="F2277" t="s">
        <v>851</v>
      </c>
      <c r="G2277" t="s">
        <v>2001</v>
      </c>
      <c r="H2277">
        <v>2267003030</v>
      </c>
      <c r="I2277" t="s">
        <v>2002</v>
      </c>
      <c r="J2277" t="s">
        <v>1941</v>
      </c>
      <c r="K2277" t="s">
        <v>2003</v>
      </c>
      <c r="L2277" t="s">
        <v>1273</v>
      </c>
      <c r="M2277" s="114">
        <v>4.1312904613732799E-5</v>
      </c>
      <c r="N2277" s="114">
        <v>3.4759395202854599E-4</v>
      </c>
      <c r="O2277" s="114">
        <v>1.79419264895841E-3</v>
      </c>
    </row>
    <row r="2278" spans="1:15" hidden="1" outlineLevel="2" x14ac:dyDescent="0.25">
      <c r="A2278">
        <v>2023</v>
      </c>
      <c r="B2278">
        <v>7</v>
      </c>
      <c r="C2278" t="s">
        <v>860</v>
      </c>
      <c r="D2278">
        <v>24027</v>
      </c>
      <c r="E2278" t="s">
        <v>516</v>
      </c>
      <c r="F2278" t="s">
        <v>851</v>
      </c>
      <c r="G2278" t="s">
        <v>2001</v>
      </c>
      <c r="H2278">
        <v>2267003040</v>
      </c>
      <c r="I2278" t="s">
        <v>2002</v>
      </c>
      <c r="J2278" t="s">
        <v>1941</v>
      </c>
      <c r="K2278" t="s">
        <v>2003</v>
      </c>
      <c r="L2278" t="s">
        <v>1276</v>
      </c>
      <c r="M2278" s="114">
        <v>1.28338538161188E-5</v>
      </c>
      <c r="N2278" s="114">
        <v>1.0914097947534199E-4</v>
      </c>
      <c r="O2278" s="114">
        <v>5.6042536743916604E-4</v>
      </c>
    </row>
    <row r="2279" spans="1:15" hidden="1" outlineLevel="2" x14ac:dyDescent="0.25">
      <c r="A2279">
        <v>2023</v>
      </c>
      <c r="B2279">
        <v>7</v>
      </c>
      <c r="C2279" t="s">
        <v>860</v>
      </c>
      <c r="D2279">
        <v>24027</v>
      </c>
      <c r="E2279" t="s">
        <v>516</v>
      </c>
      <c r="F2279" t="s">
        <v>851</v>
      </c>
      <c r="G2279" t="s">
        <v>2001</v>
      </c>
      <c r="H2279">
        <v>2267003050</v>
      </c>
      <c r="I2279" t="s">
        <v>2002</v>
      </c>
      <c r="J2279" t="s">
        <v>1941</v>
      </c>
      <c r="K2279" t="s">
        <v>2003</v>
      </c>
      <c r="L2279" t="s">
        <v>1280</v>
      </c>
      <c r="M2279" s="114">
        <v>6.1425401014503197E-6</v>
      </c>
      <c r="N2279" s="114">
        <v>3.8365737054846202E-5</v>
      </c>
      <c r="O2279" s="114">
        <v>2.1329518494894701E-4</v>
      </c>
    </row>
    <row r="2280" spans="1:15" hidden="1" outlineLevel="2" x14ac:dyDescent="0.25">
      <c r="A2280">
        <v>2023</v>
      </c>
      <c r="B2280">
        <v>7</v>
      </c>
      <c r="C2280" t="s">
        <v>860</v>
      </c>
      <c r="D2280">
        <v>24027</v>
      </c>
      <c r="E2280" t="s">
        <v>516</v>
      </c>
      <c r="F2280" t="s">
        <v>851</v>
      </c>
      <c r="G2280" t="s">
        <v>2001</v>
      </c>
      <c r="H2280">
        <v>2267003070</v>
      </c>
      <c r="I2280" t="s">
        <v>2002</v>
      </c>
      <c r="J2280" t="s">
        <v>1941</v>
      </c>
      <c r="K2280" t="s">
        <v>2003</v>
      </c>
      <c r="L2280" t="s">
        <v>1272</v>
      </c>
      <c r="M2280" s="114">
        <v>2.5726141757331799E-5</v>
      </c>
      <c r="N2280" s="114">
        <v>2.15820986340987E-4</v>
      </c>
      <c r="O2280" s="114">
        <v>1.1156064138049301E-3</v>
      </c>
    </row>
    <row r="2281" spans="1:15" hidden="1" outlineLevel="2" x14ac:dyDescent="0.25">
      <c r="A2281">
        <v>2023</v>
      </c>
      <c r="B2281">
        <v>7</v>
      </c>
      <c r="C2281" t="s">
        <v>860</v>
      </c>
      <c r="D2281">
        <v>24027</v>
      </c>
      <c r="E2281" t="s">
        <v>516</v>
      </c>
      <c r="F2281" t="s">
        <v>851</v>
      </c>
      <c r="G2281" t="s">
        <v>2001</v>
      </c>
      <c r="H2281">
        <v>2267004066</v>
      </c>
      <c r="I2281" t="s">
        <v>2002</v>
      </c>
      <c r="J2281" t="s">
        <v>1943</v>
      </c>
      <c r="K2281" t="s">
        <v>2003</v>
      </c>
      <c r="L2281" t="s">
        <v>1949</v>
      </c>
      <c r="M2281" s="114">
        <v>2.73910387477372E-4</v>
      </c>
      <c r="N2281" s="114">
        <v>2.3205063189379901E-3</v>
      </c>
      <c r="O2281" s="114">
        <v>1.1937673436477799E-2</v>
      </c>
    </row>
    <row r="2282" spans="1:15" hidden="1" outlineLevel="2" x14ac:dyDescent="0.25">
      <c r="A2282">
        <v>2023</v>
      </c>
      <c r="B2282">
        <v>7</v>
      </c>
      <c r="C2282" t="s">
        <v>860</v>
      </c>
      <c r="D2282">
        <v>24027</v>
      </c>
      <c r="E2282" t="s">
        <v>516</v>
      </c>
      <c r="F2282" t="s">
        <v>851</v>
      </c>
      <c r="G2282" t="s">
        <v>2001</v>
      </c>
      <c r="H2282">
        <v>2267005055</v>
      </c>
      <c r="I2282" t="s">
        <v>2002</v>
      </c>
      <c r="J2282" t="s">
        <v>1952</v>
      </c>
      <c r="K2282" t="s">
        <v>2003</v>
      </c>
      <c r="L2282" t="s">
        <v>1961</v>
      </c>
      <c r="M2282" s="114">
        <v>1.04185491345277E-7</v>
      </c>
      <c r="N2282" s="114">
        <v>4.7301091399276603E-7</v>
      </c>
      <c r="O2282" s="114">
        <v>2.13228318557412E-6</v>
      </c>
    </row>
    <row r="2283" spans="1:15" hidden="1" outlineLevel="2" x14ac:dyDescent="0.25">
      <c r="A2283">
        <v>2023</v>
      </c>
      <c r="B2283">
        <v>7</v>
      </c>
      <c r="C2283" t="s">
        <v>860</v>
      </c>
      <c r="D2283">
        <v>24027</v>
      </c>
      <c r="E2283" t="s">
        <v>516</v>
      </c>
      <c r="F2283" t="s">
        <v>851</v>
      </c>
      <c r="G2283" t="s">
        <v>2001</v>
      </c>
      <c r="H2283">
        <v>2267005060</v>
      </c>
      <c r="I2283" t="s">
        <v>2002</v>
      </c>
      <c r="J2283" t="s">
        <v>1952</v>
      </c>
      <c r="K2283" t="s">
        <v>2003</v>
      </c>
      <c r="L2283" t="s">
        <v>1962</v>
      </c>
      <c r="M2283" s="114">
        <v>2.29265877393914E-8</v>
      </c>
      <c r="N2283" s="114">
        <v>1.92854145097954E-7</v>
      </c>
      <c r="O2283" s="114">
        <v>9.9557301780350805E-7</v>
      </c>
    </row>
    <row r="2284" spans="1:15" hidden="1" outlineLevel="2" x14ac:dyDescent="0.25">
      <c r="A2284">
        <v>2023</v>
      </c>
      <c r="B2284">
        <v>7</v>
      </c>
      <c r="C2284" t="s">
        <v>860</v>
      </c>
      <c r="D2284">
        <v>24027</v>
      </c>
      <c r="E2284" t="s">
        <v>516</v>
      </c>
      <c r="F2284" t="s">
        <v>851</v>
      </c>
      <c r="G2284" t="s">
        <v>2001</v>
      </c>
      <c r="H2284">
        <v>2267006005</v>
      </c>
      <c r="I2284" t="s">
        <v>2002</v>
      </c>
      <c r="J2284" t="s">
        <v>1963</v>
      </c>
      <c r="K2284" t="s">
        <v>2003</v>
      </c>
      <c r="L2284" t="s">
        <v>1274</v>
      </c>
      <c r="M2284" s="114">
        <v>1.4351136996992901E-3</v>
      </c>
      <c r="N2284" s="114">
        <v>8.7682834127917903E-3</v>
      </c>
      <c r="O2284" s="114">
        <v>3.5623955540358999E-2</v>
      </c>
    </row>
    <row r="2285" spans="1:15" hidden="1" outlineLevel="2" x14ac:dyDescent="0.25">
      <c r="A2285">
        <v>2023</v>
      </c>
      <c r="B2285">
        <v>7</v>
      </c>
      <c r="C2285" t="s">
        <v>860</v>
      </c>
      <c r="D2285">
        <v>24027</v>
      </c>
      <c r="E2285" t="s">
        <v>516</v>
      </c>
      <c r="F2285" t="s">
        <v>851</v>
      </c>
      <c r="G2285" t="s">
        <v>2001</v>
      </c>
      <c r="H2285">
        <v>2267006010</v>
      </c>
      <c r="I2285" t="s">
        <v>2002</v>
      </c>
      <c r="J2285" t="s">
        <v>1963</v>
      </c>
      <c r="K2285" t="s">
        <v>2003</v>
      </c>
      <c r="L2285" t="s">
        <v>1965</v>
      </c>
      <c r="M2285" s="114">
        <v>1.4095830556470901E-4</v>
      </c>
      <c r="N2285" s="114">
        <v>9.7292085411027096E-4</v>
      </c>
      <c r="O2285" s="114">
        <v>4.78118739556521E-3</v>
      </c>
    </row>
    <row r="2286" spans="1:15" hidden="1" outlineLevel="2" x14ac:dyDescent="0.25">
      <c r="A2286">
        <v>2023</v>
      </c>
      <c r="B2286">
        <v>7</v>
      </c>
      <c r="C2286" t="s">
        <v>860</v>
      </c>
      <c r="D2286">
        <v>24027</v>
      </c>
      <c r="E2286" t="s">
        <v>516</v>
      </c>
      <c r="F2286" t="s">
        <v>851</v>
      </c>
      <c r="G2286" t="s">
        <v>2001</v>
      </c>
      <c r="H2286">
        <v>2267006015</v>
      </c>
      <c r="I2286" t="s">
        <v>2002</v>
      </c>
      <c r="J2286" t="s">
        <v>1963</v>
      </c>
      <c r="K2286" t="s">
        <v>2003</v>
      </c>
      <c r="L2286" t="s">
        <v>1966</v>
      </c>
      <c r="M2286" s="114">
        <v>8.1537996862834903E-5</v>
      </c>
      <c r="N2286" s="114">
        <v>6.7997258156537999E-4</v>
      </c>
      <c r="O2286" s="114">
        <v>3.6697867326438401E-3</v>
      </c>
    </row>
    <row r="2287" spans="1:15" hidden="1" outlineLevel="2" x14ac:dyDescent="0.25">
      <c r="A2287">
        <v>2023</v>
      </c>
      <c r="B2287">
        <v>7</v>
      </c>
      <c r="C2287" t="s">
        <v>860</v>
      </c>
      <c r="D2287">
        <v>24027</v>
      </c>
      <c r="E2287" t="s">
        <v>516</v>
      </c>
      <c r="F2287" t="s">
        <v>851</v>
      </c>
      <c r="G2287" t="s">
        <v>2001</v>
      </c>
      <c r="H2287">
        <v>2267006025</v>
      </c>
      <c r="I2287" t="s">
        <v>2002</v>
      </c>
      <c r="J2287" t="s">
        <v>1963</v>
      </c>
      <c r="K2287" t="s">
        <v>2003</v>
      </c>
      <c r="L2287" t="s">
        <v>1967</v>
      </c>
      <c r="M2287" s="114">
        <v>1.0976086463188E-4</v>
      </c>
      <c r="N2287" s="114">
        <v>8.5284201486501799E-4</v>
      </c>
      <c r="O2287" s="114">
        <v>4.7679407289251702E-3</v>
      </c>
    </row>
    <row r="2288" spans="1:15" hidden="1" outlineLevel="2" x14ac:dyDescent="0.25">
      <c r="A2288">
        <v>2023</v>
      </c>
      <c r="B2288">
        <v>7</v>
      </c>
      <c r="C2288" t="s">
        <v>860</v>
      </c>
      <c r="D2288">
        <v>24027</v>
      </c>
      <c r="E2288" t="s">
        <v>516</v>
      </c>
      <c r="F2288" t="s">
        <v>851</v>
      </c>
      <c r="G2288" t="s">
        <v>2001</v>
      </c>
      <c r="H2288">
        <v>2267006030</v>
      </c>
      <c r="I2288" t="s">
        <v>2002</v>
      </c>
      <c r="J2288" t="s">
        <v>1963</v>
      </c>
      <c r="K2288" t="s">
        <v>2003</v>
      </c>
      <c r="L2288" t="s">
        <v>1968</v>
      </c>
      <c r="M2288" s="114">
        <v>3.8775151551817501E-6</v>
      </c>
      <c r="N2288" s="114">
        <v>2.1062195173726599E-5</v>
      </c>
      <c r="O2288" s="114">
        <v>1.1634939801297199E-4</v>
      </c>
    </row>
    <row r="2289" spans="1:15" hidden="1" outlineLevel="2" x14ac:dyDescent="0.25">
      <c r="A2289">
        <v>2023</v>
      </c>
      <c r="B2289">
        <v>7</v>
      </c>
      <c r="C2289" t="s">
        <v>860</v>
      </c>
      <c r="D2289">
        <v>24027</v>
      </c>
      <c r="E2289" t="s">
        <v>516</v>
      </c>
      <c r="F2289" t="s">
        <v>851</v>
      </c>
      <c r="G2289" t="s">
        <v>2001</v>
      </c>
      <c r="H2289">
        <v>2267006035</v>
      </c>
      <c r="I2289" t="s">
        <v>2002</v>
      </c>
      <c r="J2289" t="s">
        <v>1963</v>
      </c>
      <c r="K2289" t="s">
        <v>2003</v>
      </c>
      <c r="L2289" t="s">
        <v>1969</v>
      </c>
      <c r="M2289" s="114">
        <v>1.29154902106521E-6</v>
      </c>
      <c r="N2289" s="114">
        <v>1.06298348327982E-5</v>
      </c>
      <c r="O2289" s="114">
        <v>5.6055316235870103E-5</v>
      </c>
    </row>
    <row r="2290" spans="1:15" hidden="1" outlineLevel="2" x14ac:dyDescent="0.25">
      <c r="A2290">
        <v>2023</v>
      </c>
      <c r="B2290">
        <v>7</v>
      </c>
      <c r="C2290" t="s">
        <v>860</v>
      </c>
      <c r="D2290">
        <v>24027</v>
      </c>
      <c r="E2290" t="s">
        <v>516</v>
      </c>
      <c r="F2290" t="s">
        <v>851</v>
      </c>
      <c r="G2290" t="s">
        <v>2001</v>
      </c>
      <c r="H2290">
        <v>2268002081</v>
      </c>
      <c r="I2290" t="s">
        <v>2004</v>
      </c>
      <c r="J2290" t="s">
        <v>1919</v>
      </c>
      <c r="K2290" t="s">
        <v>2005</v>
      </c>
      <c r="L2290" t="s">
        <v>1940</v>
      </c>
      <c r="M2290" s="114">
        <v>2.60144671671014E-6</v>
      </c>
      <c r="N2290" s="114">
        <v>3.5221301004639801E-6</v>
      </c>
      <c r="O2290" s="114">
        <v>1.9298079223517599E-5</v>
      </c>
    </row>
    <row r="2291" spans="1:15" hidden="1" outlineLevel="2" x14ac:dyDescent="0.25">
      <c r="A2291">
        <v>2023</v>
      </c>
      <c r="B2291">
        <v>7</v>
      </c>
      <c r="C2291" t="s">
        <v>860</v>
      </c>
      <c r="D2291">
        <v>24027</v>
      </c>
      <c r="E2291" t="s">
        <v>516</v>
      </c>
      <c r="F2291" t="s">
        <v>851</v>
      </c>
      <c r="G2291" t="s">
        <v>2001</v>
      </c>
      <c r="H2291">
        <v>2268003020</v>
      </c>
      <c r="I2291" t="s">
        <v>2004</v>
      </c>
      <c r="J2291" t="s">
        <v>1941</v>
      </c>
      <c r="K2291" t="s">
        <v>2005</v>
      </c>
      <c r="L2291" t="s">
        <v>1275</v>
      </c>
      <c r="M2291" s="114">
        <v>1.6035502194426999E-3</v>
      </c>
      <c r="N2291" s="114">
        <v>3.7677905638702201E-3</v>
      </c>
      <c r="O2291" s="114">
        <v>1.84423674363643E-2</v>
      </c>
    </row>
    <row r="2292" spans="1:15" hidden="1" outlineLevel="2" x14ac:dyDescent="0.25">
      <c r="A2292">
        <v>2023</v>
      </c>
      <c r="B2292">
        <v>7</v>
      </c>
      <c r="C2292" t="s">
        <v>860</v>
      </c>
      <c r="D2292">
        <v>24027</v>
      </c>
      <c r="E2292" t="s">
        <v>516</v>
      </c>
      <c r="F2292" t="s">
        <v>851</v>
      </c>
      <c r="G2292" t="s">
        <v>2001</v>
      </c>
      <c r="H2292">
        <v>2268003030</v>
      </c>
      <c r="I2292" t="s">
        <v>2004</v>
      </c>
      <c r="J2292" t="s">
        <v>1941</v>
      </c>
      <c r="K2292" t="s">
        <v>2005</v>
      </c>
      <c r="L2292" t="s">
        <v>1273</v>
      </c>
      <c r="M2292" s="114">
        <v>1.3606134530164099E-6</v>
      </c>
      <c r="N2292" s="114">
        <v>3.1934225148688698E-6</v>
      </c>
      <c r="O2292" s="114">
        <v>1.5639411003576198E-5</v>
      </c>
    </row>
    <row r="2293" spans="1:15" hidden="1" outlineLevel="2" x14ac:dyDescent="0.25">
      <c r="A2293">
        <v>2023</v>
      </c>
      <c r="B2293">
        <v>7</v>
      </c>
      <c r="C2293" t="s">
        <v>860</v>
      </c>
      <c r="D2293">
        <v>24027</v>
      </c>
      <c r="E2293" t="s">
        <v>516</v>
      </c>
      <c r="F2293" t="s">
        <v>851</v>
      </c>
      <c r="G2293" t="s">
        <v>2001</v>
      </c>
      <c r="H2293">
        <v>2268003040</v>
      </c>
      <c r="I2293" t="s">
        <v>2004</v>
      </c>
      <c r="J2293" t="s">
        <v>1941</v>
      </c>
      <c r="K2293" t="s">
        <v>2005</v>
      </c>
      <c r="L2293" t="s">
        <v>1276</v>
      </c>
      <c r="M2293" s="114">
        <v>7.4050498710675996E-7</v>
      </c>
      <c r="N2293" s="114">
        <v>1.7393093969530999E-6</v>
      </c>
      <c r="O2293" s="114">
        <v>8.5149396227279794E-6</v>
      </c>
    </row>
    <row r="2294" spans="1:15" hidden="1" outlineLevel="2" x14ac:dyDescent="0.25">
      <c r="A2294">
        <v>2023</v>
      </c>
      <c r="B2294">
        <v>7</v>
      </c>
      <c r="C2294" t="s">
        <v>860</v>
      </c>
      <c r="D2294">
        <v>24027</v>
      </c>
      <c r="E2294" t="s">
        <v>516</v>
      </c>
      <c r="F2294" t="s">
        <v>851</v>
      </c>
      <c r="G2294" t="s">
        <v>2001</v>
      </c>
      <c r="H2294">
        <v>2268003060</v>
      </c>
      <c r="I2294" t="s">
        <v>2004</v>
      </c>
      <c r="J2294" t="s">
        <v>1941</v>
      </c>
      <c r="K2294" t="s">
        <v>2005</v>
      </c>
      <c r="L2294" t="s">
        <v>1942</v>
      </c>
      <c r="M2294" s="114">
        <v>5.5095551569905899E-6</v>
      </c>
      <c r="N2294" s="114">
        <v>1.25314277283906E-5</v>
      </c>
      <c r="O2294" s="114">
        <v>6.3135414166026695E-5</v>
      </c>
    </row>
    <row r="2295" spans="1:15" hidden="1" outlineLevel="2" x14ac:dyDescent="0.25">
      <c r="A2295">
        <v>2023</v>
      </c>
      <c r="B2295">
        <v>7</v>
      </c>
      <c r="C2295" t="s">
        <v>860</v>
      </c>
      <c r="D2295">
        <v>24027</v>
      </c>
      <c r="E2295" t="s">
        <v>516</v>
      </c>
      <c r="F2295" t="s">
        <v>851</v>
      </c>
      <c r="G2295" t="s">
        <v>2001</v>
      </c>
      <c r="H2295">
        <v>2268003070</v>
      </c>
      <c r="I2295" t="s">
        <v>2004</v>
      </c>
      <c r="J2295" t="s">
        <v>1941</v>
      </c>
      <c r="K2295" t="s">
        <v>2005</v>
      </c>
      <c r="L2295" t="s">
        <v>1272</v>
      </c>
      <c r="M2295" s="114">
        <v>9.27797555050347E-6</v>
      </c>
      <c r="N2295" s="114">
        <v>2.1424908936751301E-5</v>
      </c>
      <c r="O2295" s="114">
        <v>1.05761411759886E-4</v>
      </c>
    </row>
    <row r="2296" spans="1:15" hidden="1" outlineLevel="2" x14ac:dyDescent="0.25">
      <c r="A2296">
        <v>2023</v>
      </c>
      <c r="B2296">
        <v>7</v>
      </c>
      <c r="C2296" t="s">
        <v>860</v>
      </c>
      <c r="D2296">
        <v>24027</v>
      </c>
      <c r="E2296" t="s">
        <v>516</v>
      </c>
      <c r="F2296" t="s">
        <v>851</v>
      </c>
      <c r="G2296" t="s">
        <v>2001</v>
      </c>
      <c r="H2296">
        <v>2268005055</v>
      </c>
      <c r="I2296" t="s">
        <v>2004</v>
      </c>
      <c r="J2296" t="s">
        <v>1952</v>
      </c>
      <c r="K2296" t="s">
        <v>2005</v>
      </c>
      <c r="L2296" t="s">
        <v>1961</v>
      </c>
      <c r="M2296" s="114">
        <v>8.9413602921695201E-7</v>
      </c>
      <c r="N2296" s="114">
        <v>1.14194438083359E-6</v>
      </c>
      <c r="O2296" s="114">
        <v>5.1230210829089603E-6</v>
      </c>
    </row>
    <row r="2297" spans="1:15" hidden="1" outlineLevel="2" x14ac:dyDescent="0.25">
      <c r="A2297">
        <v>2023</v>
      </c>
      <c r="B2297">
        <v>7</v>
      </c>
      <c r="C2297" t="s">
        <v>860</v>
      </c>
      <c r="D2297">
        <v>24027</v>
      </c>
      <c r="E2297" t="s">
        <v>516</v>
      </c>
      <c r="F2297" t="s">
        <v>851</v>
      </c>
      <c r="G2297" t="s">
        <v>2001</v>
      </c>
      <c r="H2297">
        <v>2268005060</v>
      </c>
      <c r="I2297" t="s">
        <v>2004</v>
      </c>
      <c r="J2297" t="s">
        <v>1952</v>
      </c>
      <c r="K2297" t="s">
        <v>2005</v>
      </c>
      <c r="L2297" t="s">
        <v>1962</v>
      </c>
      <c r="M2297" s="114">
        <v>1.02439016700373E-5</v>
      </c>
      <c r="N2297" s="114">
        <v>2.3704339582764102E-5</v>
      </c>
      <c r="O2297" s="114">
        <v>1.16895242172177E-4</v>
      </c>
    </row>
    <row r="2298" spans="1:15" hidden="1" outlineLevel="2" x14ac:dyDescent="0.25">
      <c r="A2298">
        <v>2023</v>
      </c>
      <c r="B2298">
        <v>7</v>
      </c>
      <c r="C2298" t="s">
        <v>860</v>
      </c>
      <c r="D2298">
        <v>24027</v>
      </c>
      <c r="E2298" t="s">
        <v>516</v>
      </c>
      <c r="F2298" t="s">
        <v>851</v>
      </c>
      <c r="G2298" t="s">
        <v>2001</v>
      </c>
      <c r="H2298">
        <v>2268006005</v>
      </c>
      <c r="I2298" t="s">
        <v>2004</v>
      </c>
      <c r="J2298" t="s">
        <v>1963</v>
      </c>
      <c r="K2298" t="s">
        <v>2005</v>
      </c>
      <c r="L2298" t="s">
        <v>1274</v>
      </c>
      <c r="M2298" s="114">
        <v>2.1374902353272799E-3</v>
      </c>
      <c r="N2298" s="114">
        <v>3.63059510709718E-3</v>
      </c>
      <c r="O2298" s="114">
        <v>1.4143834589049199E-2</v>
      </c>
    </row>
    <row r="2299" spans="1:15" hidden="1" outlineLevel="2" x14ac:dyDescent="0.25">
      <c r="A2299">
        <v>2023</v>
      </c>
      <c r="B2299">
        <v>7</v>
      </c>
      <c r="C2299" t="s">
        <v>860</v>
      </c>
      <c r="D2299">
        <v>24027</v>
      </c>
      <c r="E2299" t="s">
        <v>516</v>
      </c>
      <c r="F2299" t="s">
        <v>851</v>
      </c>
      <c r="G2299" t="s">
        <v>2001</v>
      </c>
      <c r="H2299">
        <v>2268006010</v>
      </c>
      <c r="I2299" t="s">
        <v>2004</v>
      </c>
      <c r="J2299" t="s">
        <v>1963</v>
      </c>
      <c r="K2299" t="s">
        <v>2005</v>
      </c>
      <c r="L2299" t="s">
        <v>1965</v>
      </c>
      <c r="M2299" s="114">
        <v>4.9882984740179402E-5</v>
      </c>
      <c r="N2299" s="114">
        <v>9.2870461230631904E-5</v>
      </c>
      <c r="O2299" s="114">
        <v>4.4039668136974802E-4</v>
      </c>
    </row>
    <row r="2300" spans="1:15" hidden="1" outlineLevel="2" x14ac:dyDescent="0.25">
      <c r="A2300">
        <v>2023</v>
      </c>
      <c r="B2300">
        <v>7</v>
      </c>
      <c r="C2300" t="s">
        <v>860</v>
      </c>
      <c r="D2300">
        <v>24027</v>
      </c>
      <c r="E2300" t="s">
        <v>516</v>
      </c>
      <c r="F2300" t="s">
        <v>851</v>
      </c>
      <c r="G2300" t="s">
        <v>2001</v>
      </c>
      <c r="H2300">
        <v>2268006015</v>
      </c>
      <c r="I2300" t="s">
        <v>2004</v>
      </c>
      <c r="J2300" t="s">
        <v>1963</v>
      </c>
      <c r="K2300" t="s">
        <v>2005</v>
      </c>
      <c r="L2300" t="s">
        <v>1966</v>
      </c>
      <c r="M2300" s="114">
        <v>2.9529698117869399E-5</v>
      </c>
      <c r="N2300" s="114">
        <v>6.7972232500323999E-5</v>
      </c>
      <c r="O2300" s="114">
        <v>3.5276665585115601E-4</v>
      </c>
    </row>
    <row r="2301" spans="1:15" hidden="1" outlineLevel="2" x14ac:dyDescent="0.25">
      <c r="A2301">
        <v>2023</v>
      </c>
      <c r="B2301">
        <v>7</v>
      </c>
      <c r="C2301" t="s">
        <v>860</v>
      </c>
      <c r="D2301">
        <v>24027</v>
      </c>
      <c r="E2301" t="s">
        <v>516</v>
      </c>
      <c r="F2301" t="s">
        <v>851</v>
      </c>
      <c r="G2301" t="s">
        <v>2001</v>
      </c>
      <c r="H2301">
        <v>2268006020</v>
      </c>
      <c r="I2301" t="s">
        <v>2004</v>
      </c>
      <c r="J2301" t="s">
        <v>1963</v>
      </c>
      <c r="K2301" t="s">
        <v>2005</v>
      </c>
      <c r="L2301" t="s">
        <v>2006</v>
      </c>
      <c r="M2301" s="114">
        <v>1.1599905847106101E-3</v>
      </c>
      <c r="N2301" s="114">
        <v>2.4075983965303701E-3</v>
      </c>
      <c r="O2301" s="114">
        <v>1.25406957231462E-2</v>
      </c>
    </row>
    <row r="2302" spans="1:15" hidden="1" outlineLevel="2" x14ac:dyDescent="0.25">
      <c r="A2302">
        <v>2023</v>
      </c>
      <c r="B2302">
        <v>7</v>
      </c>
      <c r="C2302" t="s">
        <v>860</v>
      </c>
      <c r="D2302">
        <v>24027</v>
      </c>
      <c r="E2302" t="s">
        <v>516</v>
      </c>
      <c r="F2302" t="s">
        <v>851</v>
      </c>
      <c r="G2302" t="s">
        <v>2001</v>
      </c>
      <c r="H2302">
        <v>2268010010</v>
      </c>
      <c r="I2302" t="s">
        <v>2004</v>
      </c>
      <c r="J2302" t="s">
        <v>1941</v>
      </c>
      <c r="K2302" t="s">
        <v>2005</v>
      </c>
      <c r="L2302" t="s">
        <v>2009</v>
      </c>
      <c r="M2302" s="114">
        <v>9.4043341505312094E-6</v>
      </c>
      <c r="N2302" s="114">
        <v>2.0718627638416399E-5</v>
      </c>
      <c r="O2302" s="114">
        <v>1.04689865111141E-4</v>
      </c>
    </row>
    <row r="2303" spans="1:15" hidden="1" outlineLevel="2" x14ac:dyDescent="0.25">
      <c r="A2303">
        <v>2023</v>
      </c>
      <c r="B2303">
        <v>7</v>
      </c>
      <c r="C2303" t="s">
        <v>860</v>
      </c>
      <c r="D2303">
        <v>24027</v>
      </c>
      <c r="E2303" t="s">
        <v>516</v>
      </c>
      <c r="F2303" t="s">
        <v>851</v>
      </c>
      <c r="G2303" t="s">
        <v>2001</v>
      </c>
      <c r="H2303">
        <v>2285006015</v>
      </c>
      <c r="I2303" t="s">
        <v>1975</v>
      </c>
      <c r="J2303" t="s">
        <v>1976</v>
      </c>
      <c r="K2303" t="s">
        <v>2003</v>
      </c>
      <c r="L2303" t="s">
        <v>1976</v>
      </c>
      <c r="M2303" s="114">
        <v>2.9321295791362397E-7</v>
      </c>
      <c r="N2303" s="114">
        <v>1.89178962273218E-6</v>
      </c>
      <c r="O2303" s="114">
        <v>1.10538061335319E-5</v>
      </c>
    </row>
    <row r="2304" spans="1:15" ht="13" outlineLevel="1" collapsed="1" x14ac:dyDescent="0.3">
      <c r="C2304" s="1" t="s">
        <v>2304</v>
      </c>
      <c r="M2304" s="114">
        <f>SUBTOTAL(9,M2098:M2303)</f>
        <v>2.6625131606278534</v>
      </c>
      <c r="N2304" s="114">
        <f>SUBTOTAL(9,N2098:N2303)</f>
        <v>1.1440379766905253</v>
      </c>
      <c r="O2304" s="114">
        <f>SUBTOTAL(9,O2098:O2303)</f>
        <v>54.789357577518324</v>
      </c>
    </row>
    <row r="2305" spans="3:15" ht="13" x14ac:dyDescent="0.3">
      <c r="C2305" s="1" t="s">
        <v>848</v>
      </c>
      <c r="M2305" s="114">
        <f>SUBTOTAL(9,M1159:M2303)</f>
        <v>18.768569288730966</v>
      </c>
      <c r="N2305" s="114">
        <f>SUBTOTAL(9,N1159:N2303)</f>
        <v>9.9890756579812123</v>
      </c>
      <c r="O2305" s="114">
        <f>SUBTOTAL(9,O1159:O2303)</f>
        <v>339.99995826917507</v>
      </c>
    </row>
  </sheetData>
  <sheetProtection password="CD58" sheet="1" objects="1" scenarios="1"/>
  <autoFilter ref="A2:O2"/>
  <mergeCells count="2">
    <mergeCell ref="A1157:D1157"/>
    <mergeCell ref="A1:D1"/>
  </mergeCells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L17" sqref="L17"/>
    </sheetView>
  </sheetViews>
  <sheetFormatPr defaultRowHeight="12.5" x14ac:dyDescent="0.25"/>
  <cols>
    <col min="1" max="1" width="38.453125" bestFit="1" customWidth="1"/>
    <col min="2" max="3" width="12.6328125" customWidth="1"/>
  </cols>
  <sheetData>
    <row r="1" spans="1:4" ht="13" x14ac:dyDescent="0.3">
      <c r="A1" s="1" t="s">
        <v>2373</v>
      </c>
    </row>
    <row r="2" spans="1:4" ht="13" x14ac:dyDescent="0.3">
      <c r="A2" s="36"/>
    </row>
    <row r="3" spans="1:4" ht="13" x14ac:dyDescent="0.3">
      <c r="A3" s="1"/>
    </row>
    <row r="4" spans="1:4" ht="13" x14ac:dyDescent="0.3">
      <c r="A4" s="4"/>
      <c r="B4" s="225" t="s">
        <v>2372</v>
      </c>
      <c r="C4" s="226"/>
    </row>
    <row r="5" spans="1:4" ht="13.5" thickBot="1" x14ac:dyDescent="0.35">
      <c r="A5" s="37" t="s">
        <v>1254</v>
      </c>
      <c r="B5" s="39" t="s">
        <v>514</v>
      </c>
      <c r="C5" s="38" t="s">
        <v>855</v>
      </c>
    </row>
    <row r="6" spans="1:4" ht="13" thickTop="1" x14ac:dyDescent="0.25">
      <c r="A6" s="141" t="s">
        <v>2345</v>
      </c>
      <c r="B6" s="42"/>
      <c r="C6" s="41"/>
    </row>
    <row r="7" spans="1:4" x14ac:dyDescent="0.25">
      <c r="A7" s="40" t="s">
        <v>1255</v>
      </c>
      <c r="B7" s="42"/>
      <c r="C7" s="41"/>
    </row>
    <row r="8" spans="1:4" x14ac:dyDescent="0.25">
      <c r="A8" s="40" t="s">
        <v>1256</v>
      </c>
      <c r="B8" s="43"/>
      <c r="C8" s="41"/>
    </row>
    <row r="9" spans="1:4" x14ac:dyDescent="0.25">
      <c r="A9" s="40" t="s">
        <v>1257</v>
      </c>
      <c r="B9" s="42"/>
      <c r="C9" s="41"/>
    </row>
    <row r="10" spans="1:4" x14ac:dyDescent="0.25">
      <c r="A10" s="40" t="s">
        <v>1258</v>
      </c>
      <c r="B10" s="42"/>
      <c r="C10" s="41"/>
    </row>
    <row r="11" spans="1:4" x14ac:dyDescent="0.25">
      <c r="A11" s="44" t="s">
        <v>1259</v>
      </c>
      <c r="B11" s="42">
        <f>'Mobile All Years'!C6-'Mobile All Years'!C14</f>
        <v>4.5378478963248767</v>
      </c>
      <c r="C11" s="179">
        <f>'Mobile All Years'!D6-'Mobile All Years'!D14</f>
        <v>15.890631066923881</v>
      </c>
      <c r="D11" s="115"/>
    </row>
    <row r="12" spans="1:4" x14ac:dyDescent="0.25">
      <c r="A12" s="178" t="s">
        <v>2344</v>
      </c>
      <c r="B12" s="42">
        <f>SUM('Area All Years'!M168:M174,'Area All Years'!M273:M279,'Area All Years'!M378:M384,'Area All Years'!M481:M487,'Area All Years'!M582:M588)*(1-0.104)</f>
        <v>14.200494407310449</v>
      </c>
      <c r="C12" s="41">
        <v>0</v>
      </c>
      <c r="D12" s="115"/>
    </row>
    <row r="13" spans="1:4" ht="13" thickBot="1" x14ac:dyDescent="0.3">
      <c r="A13" s="180" t="s">
        <v>1261</v>
      </c>
      <c r="B13" s="181">
        <f>Summary!B12-Summary!C12</f>
        <v>2.8138143541982785</v>
      </c>
      <c r="C13" s="182">
        <f>Summary!D12-Summary!E12</f>
        <v>3.1366460561525482</v>
      </c>
    </row>
    <row r="14" spans="1:4" ht="13" x14ac:dyDescent="0.3">
      <c r="A14" s="45" t="s">
        <v>869</v>
      </c>
      <c r="B14" s="47">
        <f>SUM(B6:B13)</f>
        <v>21.552156657833606</v>
      </c>
      <c r="C14" s="46">
        <f>SUM(C6:C13)</f>
        <v>19.027277123076431</v>
      </c>
    </row>
  </sheetData>
  <sheetProtection password="CD58" sheet="1" objects="1" scenarios="1"/>
  <mergeCells count="1">
    <mergeCell ref="B4:C4"/>
  </mergeCells>
  <pageMargins left="0.7" right="0.7" top="0.75" bottom="0.75" header="0.3" footer="0.3"/>
  <ignoredErrors>
    <ignoredError sqref="B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C23" sqref="C23"/>
    </sheetView>
  </sheetViews>
  <sheetFormatPr defaultColWidth="9.1796875" defaultRowHeight="15.5" x14ac:dyDescent="0.35"/>
  <cols>
    <col min="1" max="1" width="15.36328125" style="3" customWidth="1"/>
    <col min="2" max="5" width="13.6328125" style="3" customWidth="1"/>
    <col min="6" max="7" width="12.6328125" style="3" hidden="1" customWidth="1"/>
    <col min="8" max="16384" width="9.1796875" style="3"/>
  </cols>
  <sheetData>
    <row r="1" spans="1:8" x14ac:dyDescent="0.35">
      <c r="A1" s="201" t="s">
        <v>862</v>
      </c>
      <c r="B1" s="202"/>
      <c r="C1" s="202"/>
      <c r="D1" s="202"/>
      <c r="E1" s="202"/>
    </row>
    <row r="2" spans="1:8" x14ac:dyDescent="0.35">
      <c r="A2" s="23"/>
    </row>
    <row r="3" spans="1:8" x14ac:dyDescent="0.35">
      <c r="B3" s="23" t="s">
        <v>863</v>
      </c>
      <c r="C3" s="23"/>
    </row>
    <row r="4" spans="1:8" x14ac:dyDescent="0.35">
      <c r="D4" s="23"/>
      <c r="E4" s="23"/>
    </row>
    <row r="5" spans="1:8" x14ac:dyDescent="0.35">
      <c r="A5" s="6"/>
      <c r="B5" s="33" t="s">
        <v>864</v>
      </c>
      <c r="C5" s="199"/>
      <c r="D5" s="33" t="s">
        <v>865</v>
      </c>
      <c r="E5" s="199"/>
      <c r="F5" s="33" t="s">
        <v>866</v>
      </c>
      <c r="G5" s="199"/>
    </row>
    <row r="6" spans="1:8" x14ac:dyDescent="0.35">
      <c r="A6" s="24" t="s">
        <v>867</v>
      </c>
      <c r="B6" s="25">
        <v>2017</v>
      </c>
      <c r="C6" s="26">
        <v>2023</v>
      </c>
      <c r="D6" s="25">
        <v>2017</v>
      </c>
      <c r="E6" s="26">
        <v>2023</v>
      </c>
      <c r="F6" s="25">
        <v>2017</v>
      </c>
      <c r="G6" s="26">
        <v>2023</v>
      </c>
    </row>
    <row r="7" spans="1:8" x14ac:dyDescent="0.35">
      <c r="A7" s="27" t="s">
        <v>868</v>
      </c>
      <c r="B7" s="28">
        <f>'Biogenics 2017'!T24</f>
        <v>126.89514052287558</v>
      </c>
      <c r="C7" s="200">
        <f>'Biogenics 2017'!T24</f>
        <v>126.89514052287558</v>
      </c>
      <c r="D7" s="22">
        <f>'Biogenics 2017'!T16</f>
        <v>3.9210835294117574</v>
      </c>
      <c r="E7" s="29">
        <f>'Biogenics 2017'!T16</f>
        <v>3.9210835294117574</v>
      </c>
      <c r="F7" s="22">
        <f>'Biogenics 2017'!T8</f>
        <v>15.413150326797355</v>
      </c>
      <c r="G7" s="29">
        <f>'Biogenics 2017'!T8</f>
        <v>15.413150326797355</v>
      </c>
    </row>
    <row r="8" spans="1:8" x14ac:dyDescent="0.35">
      <c r="A8" s="70" t="s">
        <v>852</v>
      </c>
      <c r="B8" s="22">
        <f>'Mobile All Years'!C6</f>
        <v>22.01</v>
      </c>
      <c r="C8" s="29">
        <f>'Mobile All Years'!C7</f>
        <v>17.12</v>
      </c>
      <c r="D8" s="22">
        <f>'Mobile All Years'!D6</f>
        <v>51.15</v>
      </c>
      <c r="E8" s="29">
        <f>'Mobile All Years'!D7</f>
        <v>32.090000000000003</v>
      </c>
      <c r="F8" s="22" t="e">
        <f>'Mobile All Years'!#REF!</f>
        <v>#REF!</v>
      </c>
      <c r="G8" s="29" t="e">
        <f>'Mobile All Years'!#REF!</f>
        <v>#REF!</v>
      </c>
      <c r="H8" s="34"/>
    </row>
    <row r="9" spans="1:8" x14ac:dyDescent="0.35">
      <c r="A9" s="70" t="s">
        <v>849</v>
      </c>
      <c r="B9" s="22">
        <f>'Point-NAIC'!J999+'Point-NAIC'!J1004</f>
        <v>5.7287307914999932</v>
      </c>
      <c r="C9" s="29">
        <f>'Point-NAIC'!O999+'Point-NAIC'!O1004</f>
        <v>5.9824367345189104</v>
      </c>
      <c r="D9" s="22">
        <f>'Point-NAIC'!I999+'Point-NAIC'!I1004</f>
        <v>47.53029746000005</v>
      </c>
      <c r="E9" s="29">
        <f>'Point-NAIC'!N999+'Point-NAIC'!N1004</f>
        <v>48.490779859535067</v>
      </c>
      <c r="F9" s="22">
        <f>'Point-NAIC'!H999+'Point-NAIC'!H1004</f>
        <v>18.901902158000009</v>
      </c>
      <c r="G9" s="29">
        <f>'Point-NAIC'!M999+'Point-NAIC'!M1004</f>
        <v>19.177803908280659</v>
      </c>
      <c r="H9" s="34"/>
    </row>
    <row r="10" spans="1:8" x14ac:dyDescent="0.35">
      <c r="A10" s="70" t="s">
        <v>850</v>
      </c>
      <c r="B10" s="22">
        <f>'Area All Years'!G620</f>
        <v>72.232656904302857</v>
      </c>
      <c r="C10" s="29">
        <f>'Area All Years'!T620</f>
        <v>73.077612649422278</v>
      </c>
      <c r="D10" s="22">
        <f>'Area All Years'!F620</f>
        <v>10.930945854784737</v>
      </c>
      <c r="E10" s="29">
        <f>'Area All Years'!S620</f>
        <v>11.545980687562663</v>
      </c>
      <c r="F10" s="22">
        <f>'Area All Years'!E620</f>
        <v>26.954383089878498</v>
      </c>
      <c r="G10" s="29">
        <f>'Area All Years'!R620</f>
        <v>28.010120310454695</v>
      </c>
      <c r="H10" s="34"/>
    </row>
    <row r="11" spans="1:8" x14ac:dyDescent="0.35">
      <c r="A11" s="70" t="s">
        <v>1160</v>
      </c>
      <c r="B11" s="22">
        <f>MAR!F52</f>
        <v>0.93017227479867337</v>
      </c>
      <c r="C11" s="29">
        <f>MAR!K52</f>
        <v>0.99899142741874647</v>
      </c>
      <c r="D11" s="22">
        <f>MAR!E52</f>
        <v>7.4413644557211232</v>
      </c>
      <c r="E11" s="29">
        <f>MAR!J52</f>
        <v>8.558592153539216</v>
      </c>
      <c r="F11" s="22">
        <f>MAR!D52</f>
        <v>3.8484803279925677</v>
      </c>
      <c r="G11" s="29">
        <f>MAR!I52</f>
        <v>4.0838831769519981</v>
      </c>
      <c r="H11" s="34"/>
    </row>
    <row r="12" spans="1:8" x14ac:dyDescent="0.35">
      <c r="A12" s="70" t="s">
        <v>851</v>
      </c>
      <c r="B12" s="22">
        <f>'MOVES3-NR'!M1149</f>
        <v>21.582383642929244</v>
      </c>
      <c r="C12" s="29">
        <f>'MOVES3-NR'!M2305</f>
        <v>18.768569288730966</v>
      </c>
      <c r="D12" s="22">
        <f>'MOVES3-NR'!N1149</f>
        <v>13.125721714133761</v>
      </c>
      <c r="E12" s="29">
        <f>'MOVES3-NR'!N2305</f>
        <v>9.9890756579812123</v>
      </c>
      <c r="F12" s="22">
        <f>'MOVES3-NR'!O1149</f>
        <v>331.00052459273365</v>
      </c>
      <c r="G12" s="29">
        <f>'MOVES3-NR'!O2305</f>
        <v>339.99995826917507</v>
      </c>
      <c r="H12" s="34"/>
    </row>
    <row r="13" spans="1:8" x14ac:dyDescent="0.35">
      <c r="A13" s="104" t="s">
        <v>166</v>
      </c>
      <c r="B13" s="30">
        <f>'Quasi-Pt 2017'!M233</f>
        <v>1.3096691301369874</v>
      </c>
      <c r="C13" s="31">
        <f>'Quasi-Pt 2017'!S233</f>
        <v>1.4364244582837498</v>
      </c>
      <c r="D13" s="30">
        <f>'Quasi-Pt 2017'!L233</f>
        <v>7.2740075342465751</v>
      </c>
      <c r="E13" s="31">
        <f>'Quasi-Pt 2017'!R233</f>
        <v>8.0416338285596289</v>
      </c>
      <c r="F13" s="30">
        <f>'Quasi-Pt 2017'!K233</f>
        <v>6.5491296164383659</v>
      </c>
      <c r="G13" s="31">
        <f>'Quasi-Pt 2017'!Q233</f>
        <v>7.0884832591573472</v>
      </c>
      <c r="H13" s="34"/>
    </row>
    <row r="14" spans="1:8" x14ac:dyDescent="0.35">
      <c r="A14" s="27" t="s">
        <v>869</v>
      </c>
      <c r="B14" s="22">
        <f t="shared" ref="B14:G14" si="0">SUM(B8:B13)</f>
        <v>123.79361274366777</v>
      </c>
      <c r="C14" s="29">
        <f>SUM(C8:C13)</f>
        <v>117.38403455837467</v>
      </c>
      <c r="D14" s="22">
        <f>SUM(D8:D13)</f>
        <v>137.45233701888625</v>
      </c>
      <c r="E14" s="29">
        <f t="shared" si="0"/>
        <v>118.71606218717778</v>
      </c>
      <c r="F14" s="22" t="e">
        <f t="shared" si="0"/>
        <v>#REF!</v>
      </c>
      <c r="G14" s="29" t="e">
        <f t="shared" si="0"/>
        <v>#REF!</v>
      </c>
    </row>
    <row r="16" spans="1:8" x14ac:dyDescent="0.35">
      <c r="F16" s="34"/>
    </row>
  </sheetData>
  <sheetProtection password="CD58" sheet="1" objects="1" scenarios="1"/>
  <mergeCells count="1">
    <mergeCell ref="A1:E1"/>
  </mergeCells>
  <phoneticPr fontId="1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3"/>
  <sheetViews>
    <sheetView topLeftCell="A2" workbookViewId="0">
      <selection activeCell="F7" sqref="F7"/>
    </sheetView>
  </sheetViews>
  <sheetFormatPr defaultRowHeight="12.5" x14ac:dyDescent="0.25"/>
  <cols>
    <col min="2" max="2" width="59.453125" customWidth="1"/>
    <col min="3" max="3" width="8.1796875" customWidth="1"/>
  </cols>
  <sheetData>
    <row r="1" spans="1:7" ht="18" x14ac:dyDescent="0.4">
      <c r="A1" s="206" t="s">
        <v>2266</v>
      </c>
      <c r="B1" s="207"/>
      <c r="C1" s="207"/>
      <c r="D1" s="208"/>
    </row>
    <row r="2" spans="1:7" ht="18" x14ac:dyDescent="0.4">
      <c r="A2" s="209" t="s">
        <v>870</v>
      </c>
      <c r="B2" s="210"/>
      <c r="C2" s="210"/>
      <c r="D2" s="211"/>
    </row>
    <row r="3" spans="1:7" ht="15.5" x14ac:dyDescent="0.35">
      <c r="A3" s="203" t="s">
        <v>871</v>
      </c>
      <c r="B3" s="204"/>
      <c r="C3" s="204"/>
      <c r="D3" s="205"/>
    </row>
    <row r="4" spans="1:7" x14ac:dyDescent="0.25">
      <c r="A4" s="7"/>
      <c r="B4" s="8"/>
      <c r="C4" s="9" t="s">
        <v>872</v>
      </c>
      <c r="D4" s="8"/>
    </row>
    <row r="5" spans="1:7" x14ac:dyDescent="0.25">
      <c r="A5" s="10" t="s">
        <v>873</v>
      </c>
      <c r="B5" s="56" t="s">
        <v>1901</v>
      </c>
      <c r="C5" s="11"/>
      <c r="D5" s="5">
        <f>Summary!B14+Summary!B7</f>
        <v>250.68875326654336</v>
      </c>
      <c r="E5" s="2"/>
      <c r="F5" s="2"/>
    </row>
    <row r="6" spans="1:7" x14ac:dyDescent="0.25">
      <c r="A6" s="10" t="s">
        <v>874</v>
      </c>
      <c r="B6" s="4" t="s">
        <v>875</v>
      </c>
      <c r="C6" s="11"/>
      <c r="D6" s="5">
        <f>Summary!B7</f>
        <v>126.89514052287558</v>
      </c>
      <c r="E6" s="2"/>
      <c r="F6" s="2"/>
    </row>
    <row r="7" spans="1:7" x14ac:dyDescent="0.25">
      <c r="A7" s="10" t="s">
        <v>876</v>
      </c>
      <c r="B7" s="56" t="s">
        <v>1902</v>
      </c>
      <c r="C7" s="11" t="s">
        <v>877</v>
      </c>
      <c r="D7" s="5">
        <f>+D5-D6</f>
        <v>123.79361274366778</v>
      </c>
      <c r="E7" s="2"/>
      <c r="F7" s="2"/>
    </row>
    <row r="8" spans="1:7" x14ac:dyDescent="0.25">
      <c r="A8" s="10" t="s">
        <v>878</v>
      </c>
      <c r="B8" s="56" t="s">
        <v>1903</v>
      </c>
      <c r="C8" s="11"/>
      <c r="D8" s="5">
        <v>0</v>
      </c>
      <c r="E8" s="2"/>
      <c r="F8" s="2"/>
    </row>
    <row r="9" spans="1:7" x14ac:dyDescent="0.25">
      <c r="A9" s="10" t="s">
        <v>879</v>
      </c>
      <c r="B9" s="56" t="s">
        <v>1904</v>
      </c>
      <c r="C9" s="11" t="s">
        <v>880</v>
      </c>
      <c r="D9" s="5">
        <f>+D7-D8</f>
        <v>123.79361274366778</v>
      </c>
      <c r="E9" s="2"/>
    </row>
    <row r="10" spans="1:7" x14ac:dyDescent="0.25">
      <c r="A10" s="10" t="s">
        <v>881</v>
      </c>
      <c r="B10" s="4" t="s">
        <v>882</v>
      </c>
      <c r="C10" s="11"/>
      <c r="D10" s="12">
        <v>4.4999999999999998E-2</v>
      </c>
      <c r="E10" s="89"/>
      <c r="F10" s="2"/>
      <c r="G10" s="2"/>
    </row>
    <row r="11" spans="1:7" ht="13" thickBot="1" x14ac:dyDescent="0.3">
      <c r="A11" s="10" t="s">
        <v>883</v>
      </c>
      <c r="B11" s="56" t="s">
        <v>1905</v>
      </c>
      <c r="C11" s="11" t="s">
        <v>884</v>
      </c>
      <c r="D11" s="5">
        <f>+D9*D10</f>
        <v>5.57071257346505</v>
      </c>
      <c r="E11" s="2"/>
    </row>
    <row r="12" spans="1:7" ht="16" thickBot="1" x14ac:dyDescent="0.45">
      <c r="A12" s="13" t="s">
        <v>885</v>
      </c>
      <c r="B12" s="105" t="s">
        <v>2265</v>
      </c>
      <c r="C12" s="14" t="s">
        <v>886</v>
      </c>
      <c r="D12" s="15">
        <f>D7-D8-D11</f>
        <v>118.22290017020273</v>
      </c>
      <c r="E12" s="2"/>
    </row>
    <row r="13" spans="1:7" ht="13.5" thickTop="1" thickBot="1" x14ac:dyDescent="0.3">
      <c r="A13" s="54"/>
      <c r="B13" s="111" t="s">
        <v>2367</v>
      </c>
      <c r="C13" s="18"/>
      <c r="D13" s="19">
        <f>Summary!C14</f>
        <v>117.38403455837467</v>
      </c>
      <c r="E13" s="2"/>
    </row>
    <row r="14" spans="1:7" ht="13.5" thickTop="1" thickBot="1" x14ac:dyDescent="0.3">
      <c r="A14" s="16" t="s">
        <v>887</v>
      </c>
      <c r="B14" s="167" t="s">
        <v>2360</v>
      </c>
      <c r="C14" s="32">
        <v>2.8E-3</v>
      </c>
      <c r="D14" s="5">
        <f>C14*D9</f>
        <v>0.3466221156822698</v>
      </c>
      <c r="E14" s="2"/>
    </row>
    <row r="15" spans="1:7" ht="13.5" thickTop="1" thickBot="1" x14ac:dyDescent="0.3">
      <c r="A15" s="17"/>
      <c r="B15" s="111" t="s">
        <v>2366</v>
      </c>
      <c r="C15" s="18"/>
      <c r="D15" s="19">
        <f>D13+D14</f>
        <v>117.73065667405693</v>
      </c>
      <c r="E15" s="2"/>
    </row>
    <row r="16" spans="1:7" x14ac:dyDescent="0.25">
      <c r="D16" s="2"/>
      <c r="E16" s="2"/>
    </row>
    <row r="18" spans="1:5" ht="13" thickBot="1" x14ac:dyDescent="0.3"/>
    <row r="19" spans="1:5" ht="18" x14ac:dyDescent="0.4">
      <c r="A19" s="206" t="s">
        <v>2267</v>
      </c>
      <c r="B19" s="207"/>
      <c r="C19" s="207"/>
      <c r="D19" s="208"/>
    </row>
    <row r="20" spans="1:5" ht="18" x14ac:dyDescent="0.4">
      <c r="A20" s="209" t="s">
        <v>870</v>
      </c>
      <c r="B20" s="210"/>
      <c r="C20" s="210"/>
      <c r="D20" s="211"/>
    </row>
    <row r="21" spans="1:5" ht="15.5" x14ac:dyDescent="0.35">
      <c r="A21" s="203" t="s">
        <v>871</v>
      </c>
      <c r="B21" s="204"/>
      <c r="C21" s="204"/>
      <c r="D21" s="205"/>
    </row>
    <row r="22" spans="1:5" x14ac:dyDescent="0.25">
      <c r="A22" s="7"/>
      <c r="B22" s="8"/>
      <c r="C22" s="9" t="s">
        <v>872</v>
      </c>
      <c r="D22" s="8"/>
    </row>
    <row r="23" spans="1:5" x14ac:dyDescent="0.25">
      <c r="A23" s="10" t="s">
        <v>873</v>
      </c>
      <c r="B23" s="56" t="s">
        <v>1901</v>
      </c>
      <c r="C23" s="11"/>
      <c r="D23" s="5">
        <f>Summary!D14+Summary!D7</f>
        <v>141.37342054829801</v>
      </c>
      <c r="E23" s="2"/>
    </row>
    <row r="24" spans="1:5" x14ac:dyDescent="0.25">
      <c r="A24" s="10" t="s">
        <v>874</v>
      </c>
      <c r="B24" s="4" t="s">
        <v>875</v>
      </c>
      <c r="C24" s="11"/>
      <c r="D24" s="5">
        <f>Summary!D7</f>
        <v>3.9210835294117574</v>
      </c>
      <c r="E24" s="2"/>
    </row>
    <row r="25" spans="1:5" x14ac:dyDescent="0.25">
      <c r="A25" s="10" t="s">
        <v>876</v>
      </c>
      <c r="B25" s="56" t="s">
        <v>1902</v>
      </c>
      <c r="C25" s="11" t="s">
        <v>877</v>
      </c>
      <c r="D25" s="5">
        <f>+D23-D24</f>
        <v>137.45233701888625</v>
      </c>
      <c r="E25" s="2"/>
    </row>
    <row r="26" spans="1:5" x14ac:dyDescent="0.25">
      <c r="A26" s="10" t="s">
        <v>878</v>
      </c>
      <c r="B26" s="167" t="s">
        <v>1903</v>
      </c>
      <c r="C26" s="11"/>
      <c r="D26" s="5">
        <v>0</v>
      </c>
      <c r="E26" s="2"/>
    </row>
    <row r="27" spans="1:5" x14ac:dyDescent="0.25">
      <c r="A27" s="10" t="s">
        <v>879</v>
      </c>
      <c r="B27" s="167" t="s">
        <v>1904</v>
      </c>
      <c r="C27" s="11" t="s">
        <v>880</v>
      </c>
      <c r="D27" s="5">
        <f>+D25-D26</f>
        <v>137.45233701888625</v>
      </c>
      <c r="E27" s="2"/>
    </row>
    <row r="28" spans="1:5" x14ac:dyDescent="0.25">
      <c r="A28" s="10" t="s">
        <v>881</v>
      </c>
      <c r="B28" s="4" t="s">
        <v>882</v>
      </c>
      <c r="C28" s="11"/>
      <c r="D28" s="12">
        <f>0.15-D10</f>
        <v>0.105</v>
      </c>
      <c r="E28" s="89"/>
    </row>
    <row r="29" spans="1:5" ht="13" thickBot="1" x14ac:dyDescent="0.3">
      <c r="A29" s="10" t="s">
        <v>883</v>
      </c>
      <c r="B29" s="167" t="s">
        <v>1905</v>
      </c>
      <c r="C29" s="11" t="s">
        <v>884</v>
      </c>
      <c r="D29" s="20">
        <f>+D27*D28</f>
        <v>14.432495386983057</v>
      </c>
      <c r="E29" s="2"/>
    </row>
    <row r="30" spans="1:5" ht="16" thickBot="1" x14ac:dyDescent="0.45">
      <c r="A30" s="13" t="s">
        <v>885</v>
      </c>
      <c r="B30" s="168" t="s">
        <v>2265</v>
      </c>
      <c r="C30" s="14" t="s">
        <v>886</v>
      </c>
      <c r="D30" s="21">
        <f>D25-D26-D29</f>
        <v>123.0198416319032</v>
      </c>
      <c r="E30" s="2"/>
    </row>
    <row r="31" spans="1:5" ht="13.5" thickTop="1" thickBot="1" x14ac:dyDescent="0.3">
      <c r="A31" s="17"/>
      <c r="B31" s="111" t="s">
        <v>2367</v>
      </c>
      <c r="C31" s="18"/>
      <c r="D31" s="19">
        <f>Summary!E14</f>
        <v>118.71606218717778</v>
      </c>
      <c r="E31" s="2"/>
    </row>
    <row r="32" spans="1:5" ht="13.5" thickTop="1" thickBot="1" x14ac:dyDescent="0.3">
      <c r="A32" s="16" t="s">
        <v>887</v>
      </c>
      <c r="B32" s="167" t="s">
        <v>2360</v>
      </c>
      <c r="C32" s="32">
        <f>(D39-D14)/D9</f>
        <v>2.5646710284181203E-2</v>
      </c>
      <c r="D32" s="5">
        <f>C32*D9</f>
        <v>3.1748989210689698</v>
      </c>
      <c r="E32" s="2"/>
    </row>
    <row r="33" spans="1:9" ht="13.5" thickTop="1" thickBot="1" x14ac:dyDescent="0.3">
      <c r="A33" s="17"/>
      <c r="B33" s="111" t="s">
        <v>2366</v>
      </c>
      <c r="C33" s="18"/>
      <c r="D33" s="19">
        <f>D31+D32</f>
        <v>121.89096110824676</v>
      </c>
      <c r="E33" s="2"/>
    </row>
    <row r="34" spans="1:9" x14ac:dyDescent="0.25">
      <c r="D34" s="2"/>
      <c r="E34" s="2"/>
    </row>
    <row r="35" spans="1:9" s="172" customFormat="1" ht="13" thickBot="1" x14ac:dyDescent="0.3">
      <c r="D35" s="2"/>
      <c r="E35" s="2"/>
    </row>
    <row r="36" spans="1:9" x14ac:dyDescent="0.25">
      <c r="A36" s="186"/>
      <c r="B36" s="174"/>
      <c r="C36" s="174"/>
      <c r="D36" s="175"/>
    </row>
    <row r="37" spans="1:9" ht="15.5" x14ac:dyDescent="0.35">
      <c r="A37" s="187" t="s">
        <v>2370</v>
      </c>
      <c r="B37" s="188"/>
      <c r="C37" s="188"/>
      <c r="D37" s="189"/>
      <c r="E37" s="183"/>
      <c r="F37" s="183"/>
      <c r="G37" s="183"/>
      <c r="H37" s="183"/>
      <c r="I37" s="183"/>
    </row>
    <row r="38" spans="1:9" x14ac:dyDescent="0.25">
      <c r="A38" s="190"/>
      <c r="B38" s="191"/>
      <c r="C38" s="191"/>
      <c r="D38" s="173"/>
    </row>
    <row r="39" spans="1:9" x14ac:dyDescent="0.25">
      <c r="A39" s="192" t="s">
        <v>2359</v>
      </c>
      <c r="B39" s="188"/>
      <c r="C39" s="188"/>
      <c r="D39" s="5">
        <f>D13*0.03</f>
        <v>3.5215210367512397</v>
      </c>
    </row>
    <row r="40" spans="1:9" x14ac:dyDescent="0.25">
      <c r="A40" s="193"/>
      <c r="B40" s="194" t="s">
        <v>2357</v>
      </c>
      <c r="C40" s="188"/>
      <c r="D40" s="5">
        <f>D39*0.1</f>
        <v>0.35215210367512401</v>
      </c>
    </row>
    <row r="41" spans="1:9" ht="13" thickBot="1" x14ac:dyDescent="0.3">
      <c r="A41" s="195"/>
      <c r="B41" s="184" t="s">
        <v>2369</v>
      </c>
      <c r="C41" s="185"/>
      <c r="D41" s="196">
        <f>D39-D40</f>
        <v>3.1693689330761159</v>
      </c>
    </row>
    <row r="42" spans="1:9" x14ac:dyDescent="0.25">
      <c r="A42" s="193"/>
      <c r="B42" s="197"/>
      <c r="C42" s="197"/>
      <c r="D42" s="5">
        <f>D40+D41</f>
        <v>3.5215210367512397</v>
      </c>
    </row>
    <row r="43" spans="1:9" ht="13" thickBot="1" x14ac:dyDescent="0.3">
      <c r="A43" s="198"/>
      <c r="B43" s="164"/>
      <c r="C43" s="164"/>
      <c r="D43" s="180"/>
    </row>
  </sheetData>
  <sheetProtection password="CD58" sheet="1" objects="1" scenarios="1"/>
  <mergeCells count="6">
    <mergeCell ref="A21:D21"/>
    <mergeCell ref="A1:D1"/>
    <mergeCell ref="A2:D2"/>
    <mergeCell ref="A3:D3"/>
    <mergeCell ref="A19:D19"/>
    <mergeCell ref="A20:D20"/>
  </mergeCells>
  <pageMargins left="0.7" right="0.7" top="0.75" bottom="0.75" header="0.3" footer="0.3"/>
  <pageSetup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D18" sqref="D18"/>
    </sheetView>
  </sheetViews>
  <sheetFormatPr defaultRowHeight="12.5" x14ac:dyDescent="0.25"/>
  <cols>
    <col min="1" max="1" width="20.26953125" customWidth="1"/>
    <col min="2" max="2" width="33.453125" customWidth="1"/>
    <col min="3" max="4" width="24.6328125" customWidth="1"/>
    <col min="5" max="5" width="22.54296875" customWidth="1"/>
    <col min="6" max="6" width="15.1796875" hidden="1" customWidth="1"/>
    <col min="7" max="7" width="47.1796875" hidden="1" customWidth="1"/>
    <col min="12" max="12" width="13.453125" bestFit="1" customWidth="1"/>
    <col min="13" max="13" width="11.453125" customWidth="1"/>
  </cols>
  <sheetData>
    <row r="1" spans="1:6" ht="18" x14ac:dyDescent="0.25">
      <c r="A1" s="142" t="s">
        <v>2347</v>
      </c>
      <c r="B1" s="143"/>
      <c r="C1" s="143"/>
      <c r="D1" s="143"/>
    </row>
    <row r="2" spans="1:6" ht="15.5" x14ac:dyDescent="0.35">
      <c r="A2" s="212" t="s">
        <v>2348</v>
      </c>
      <c r="B2" s="213"/>
      <c r="C2" s="213"/>
      <c r="D2" s="213"/>
    </row>
    <row r="3" spans="1:6" ht="13" thickBot="1" x14ac:dyDescent="0.3">
      <c r="C3" s="144"/>
      <c r="D3" s="144"/>
    </row>
    <row r="4" spans="1:6" ht="23.5" customHeight="1" thickTop="1" x14ac:dyDescent="0.25">
      <c r="A4" s="214" t="s">
        <v>2349</v>
      </c>
      <c r="B4" s="216" t="s">
        <v>853</v>
      </c>
      <c r="C4" s="145" t="s">
        <v>2350</v>
      </c>
      <c r="D4" s="146"/>
    </row>
    <row r="5" spans="1:6" ht="21" customHeight="1" thickBot="1" x14ac:dyDescent="0.3">
      <c r="A5" s="215"/>
      <c r="B5" s="217"/>
      <c r="C5" s="147" t="s">
        <v>514</v>
      </c>
      <c r="D5" s="148" t="s">
        <v>855</v>
      </c>
    </row>
    <row r="6" spans="1:6" ht="22.5" customHeight="1" thickTop="1" x14ac:dyDescent="0.25">
      <c r="A6" s="149" t="s">
        <v>2351</v>
      </c>
      <c r="B6" s="150">
        <v>78929007.99649471</v>
      </c>
      <c r="C6" s="151">
        <v>22.01</v>
      </c>
      <c r="D6" s="152">
        <v>51.15</v>
      </c>
      <c r="F6" s="115" t="s">
        <v>2356</v>
      </c>
    </row>
    <row r="7" spans="1:6" ht="22.5" customHeight="1" thickBot="1" x14ac:dyDescent="0.3">
      <c r="A7" s="153">
        <v>2023</v>
      </c>
      <c r="B7" s="154">
        <v>83094737.287002429</v>
      </c>
      <c r="C7" s="155">
        <v>17.12</v>
      </c>
      <c r="D7" s="156">
        <v>32.090000000000003</v>
      </c>
    </row>
    <row r="8" spans="1:6" ht="22.5" customHeight="1" thickTop="1" x14ac:dyDescent="0.25">
      <c r="A8" s="133"/>
      <c r="B8" s="157" t="s">
        <v>2352</v>
      </c>
      <c r="C8" s="158">
        <f>C6-C7</f>
        <v>4.8900000000000006</v>
      </c>
      <c r="D8" s="159">
        <f>D6-D7</f>
        <v>19.059999999999995</v>
      </c>
    </row>
    <row r="9" spans="1:6" ht="22.5" customHeight="1" thickBot="1" x14ac:dyDescent="0.3">
      <c r="A9" s="133"/>
      <c r="B9" s="160" t="s">
        <v>2353</v>
      </c>
      <c r="C9" s="161">
        <f>C8/C6</f>
        <v>0.22217174011812812</v>
      </c>
      <c r="D9" s="162">
        <f>D8/D6</f>
        <v>0.37262952101661773</v>
      </c>
    </row>
    <row r="10" spans="1:6" ht="15" thickTop="1" x14ac:dyDescent="0.35">
      <c r="A10" s="163" t="s">
        <v>254</v>
      </c>
    </row>
    <row r="11" spans="1:6" ht="14.5" x14ac:dyDescent="0.35">
      <c r="A11" t="s">
        <v>2354</v>
      </c>
    </row>
    <row r="12" spans="1:6" ht="14.5" x14ac:dyDescent="0.35">
      <c r="A12" t="s">
        <v>2355</v>
      </c>
    </row>
    <row r="14" spans="1:6" ht="22" customHeight="1" x14ac:dyDescent="0.25">
      <c r="A14" s="170">
        <v>2023</v>
      </c>
      <c r="B14" s="171" t="s">
        <v>2368</v>
      </c>
      <c r="C14" s="176">
        <f>C7+'2023 TL Contingency Demo'!D40</f>
        <v>17.472152103675125</v>
      </c>
      <c r="D14" s="177">
        <f>D7+'2023 TL Contingency Demo'!D41</f>
        <v>35.259368933076118</v>
      </c>
    </row>
    <row r="15" spans="1:6" ht="13" thickBot="1" x14ac:dyDescent="0.3">
      <c r="A15" s="164"/>
      <c r="B15" s="164"/>
      <c r="C15" s="164"/>
      <c r="D15" s="164"/>
    </row>
  </sheetData>
  <sheetProtection password="CD58" sheet="1" objects="1" scenarios="1"/>
  <mergeCells count="3">
    <mergeCell ref="A2:D2"/>
    <mergeCell ref="A4:A5"/>
    <mergeCell ref="B4:B5"/>
  </mergeCells>
  <phoneticPr fontId="10" type="noConversion"/>
  <pageMargins left="0.5" right="0.5" top="0.5" bottom="0.5" header="0.25" footer="0.2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>
      <selection activeCell="J26" sqref="J26"/>
    </sheetView>
  </sheetViews>
  <sheetFormatPr defaultColWidth="8.7265625" defaultRowHeight="12.5" x14ac:dyDescent="0.25"/>
  <cols>
    <col min="1" max="1" width="8.54296875" bestFit="1" customWidth="1"/>
    <col min="2" max="2" width="13.54296875" bestFit="1" customWidth="1"/>
    <col min="3" max="3" width="18.26953125" customWidth="1"/>
    <col min="4" max="4" width="4.7265625" bestFit="1" customWidth="1"/>
    <col min="5" max="5" width="11.81640625" style="80" bestFit="1" customWidth="1"/>
    <col min="6" max="6" width="8.81640625" bestFit="1" customWidth="1"/>
    <col min="7" max="7" width="8.453125" bestFit="1" customWidth="1"/>
    <col min="8" max="8" width="9" bestFit="1" customWidth="1"/>
    <col min="9" max="9" width="8.81640625" bestFit="1" customWidth="1"/>
    <col min="10" max="11" width="9.81640625" bestFit="1" customWidth="1"/>
    <col min="12" max="12" width="8.81640625" bestFit="1" customWidth="1"/>
    <col min="13" max="14" width="9.81640625" bestFit="1" customWidth="1"/>
    <col min="15" max="16" width="8.81640625" bestFit="1" customWidth="1"/>
    <col min="17" max="17" width="9.81640625" bestFit="1" customWidth="1"/>
  </cols>
  <sheetData>
    <row r="1" spans="1:20" ht="37.5" x14ac:dyDescent="0.25">
      <c r="A1" s="112" t="s">
        <v>2277</v>
      </c>
      <c r="B1" t="s">
        <v>2278</v>
      </c>
      <c r="C1" t="s">
        <v>2279</v>
      </c>
      <c r="D1" t="s">
        <v>2280</v>
      </c>
      <c r="E1" t="s">
        <v>2281</v>
      </c>
      <c r="F1" t="s">
        <v>2282</v>
      </c>
      <c r="G1" t="s">
        <v>2283</v>
      </c>
      <c r="H1" t="s">
        <v>2284</v>
      </c>
      <c r="I1" t="s">
        <v>2285</v>
      </c>
      <c r="J1" t="s">
        <v>2286</v>
      </c>
      <c r="K1" t="s">
        <v>2287</v>
      </c>
      <c r="L1" t="s">
        <v>2288</v>
      </c>
      <c r="M1" t="s">
        <v>2289</v>
      </c>
      <c r="N1" t="s">
        <v>2290</v>
      </c>
      <c r="O1" t="s">
        <v>2291</v>
      </c>
      <c r="P1" t="s">
        <v>2292</v>
      </c>
      <c r="Q1" t="s">
        <v>2293</v>
      </c>
      <c r="S1" s="35" t="s">
        <v>2294</v>
      </c>
      <c r="T1" s="35" t="s">
        <v>2295</v>
      </c>
    </row>
    <row r="2" spans="1:20" x14ac:dyDescent="0.25">
      <c r="A2" s="112">
        <v>24003</v>
      </c>
      <c r="B2" t="s">
        <v>935</v>
      </c>
      <c r="C2" t="s">
        <v>936</v>
      </c>
      <c r="D2" t="s">
        <v>854</v>
      </c>
      <c r="E2">
        <v>714.95478000000003</v>
      </c>
      <c r="F2">
        <v>5.7504</v>
      </c>
      <c r="G2">
        <v>7.2889999999999997</v>
      </c>
      <c r="H2">
        <v>16.138629999999999</v>
      </c>
      <c r="I2">
        <v>59.984099999999998</v>
      </c>
      <c r="J2">
        <v>71.277799999999999</v>
      </c>
      <c r="K2">
        <v>117.4851</v>
      </c>
      <c r="L2">
        <v>143.44389999999899</v>
      </c>
      <c r="M2">
        <v>115.3282</v>
      </c>
      <c r="N2">
        <v>88.200100000000006</v>
      </c>
      <c r="O2">
        <v>66.176400000000001</v>
      </c>
      <c r="P2">
        <v>18.415599999999898</v>
      </c>
      <c r="Q2">
        <v>5.4655499999999897</v>
      </c>
    </row>
    <row r="3" spans="1:20" x14ac:dyDescent="0.25">
      <c r="A3" s="112">
        <v>24005</v>
      </c>
      <c r="B3" t="s">
        <v>935</v>
      </c>
      <c r="C3" t="s">
        <v>937</v>
      </c>
      <c r="D3" t="s">
        <v>854</v>
      </c>
      <c r="E3">
        <v>688.75135999999998</v>
      </c>
      <c r="F3">
        <v>4.8470800000000001</v>
      </c>
      <c r="G3">
        <v>6.2411300000000001</v>
      </c>
      <c r="H3">
        <v>14.687389999999899</v>
      </c>
      <c r="I3">
        <v>58.091799999999999</v>
      </c>
      <c r="J3">
        <v>69.073099999999997</v>
      </c>
      <c r="K3">
        <v>114.6904</v>
      </c>
      <c r="L3">
        <v>139.4503</v>
      </c>
      <c r="M3">
        <v>111.204799999999</v>
      </c>
      <c r="N3">
        <v>85.06</v>
      </c>
      <c r="O3">
        <v>64.734899999999996</v>
      </c>
      <c r="P3">
        <v>16.208499999999901</v>
      </c>
      <c r="Q3">
        <v>4.4619599999999897</v>
      </c>
    </row>
    <row r="4" spans="1:20" x14ac:dyDescent="0.25">
      <c r="A4" s="112">
        <v>24013</v>
      </c>
      <c r="B4" t="s">
        <v>935</v>
      </c>
      <c r="C4" t="s">
        <v>938</v>
      </c>
      <c r="D4" t="s">
        <v>854</v>
      </c>
      <c r="E4">
        <v>461.85412000000002</v>
      </c>
      <c r="F4">
        <v>3.6344299999999898</v>
      </c>
      <c r="G4">
        <v>4.7815599999999998</v>
      </c>
      <c r="H4">
        <v>10.515930000000001</v>
      </c>
      <c r="I4">
        <v>39.828899999999997</v>
      </c>
      <c r="J4">
        <v>47.022999999999897</v>
      </c>
      <c r="K4">
        <v>75.625200000000007</v>
      </c>
      <c r="L4">
        <v>92.230500000000006</v>
      </c>
      <c r="M4">
        <v>74.8078</v>
      </c>
      <c r="N4">
        <v>56.225099999999998</v>
      </c>
      <c r="O4">
        <v>43.179499999999997</v>
      </c>
      <c r="P4">
        <v>10.69722</v>
      </c>
      <c r="Q4">
        <v>3.30498</v>
      </c>
    </row>
    <row r="5" spans="1:20" x14ac:dyDescent="0.25">
      <c r="A5" s="112">
        <v>24025</v>
      </c>
      <c r="B5" t="s">
        <v>935</v>
      </c>
      <c r="C5" t="s">
        <v>939</v>
      </c>
      <c r="D5" t="s">
        <v>854</v>
      </c>
      <c r="E5">
        <v>637.28464999999903</v>
      </c>
      <c r="F5">
        <v>4.3163499999999999</v>
      </c>
      <c r="G5">
        <v>5.3549199999999999</v>
      </c>
      <c r="H5">
        <v>12.74086</v>
      </c>
      <c r="I5">
        <v>51.511499999999998</v>
      </c>
      <c r="J5">
        <v>63.097099999999998</v>
      </c>
      <c r="K5">
        <v>105.9466</v>
      </c>
      <c r="L5">
        <v>130.06509999999901</v>
      </c>
      <c r="M5">
        <v>104.473699999999</v>
      </c>
      <c r="N5">
        <v>80.031299999999902</v>
      </c>
      <c r="O5">
        <v>60.502099999999999</v>
      </c>
      <c r="P5">
        <v>15.2555999999999</v>
      </c>
      <c r="Q5">
        <v>3.98951999999999</v>
      </c>
    </row>
    <row r="6" spans="1:20" x14ac:dyDescent="0.25">
      <c r="A6" s="112">
        <v>24027</v>
      </c>
      <c r="B6" t="s">
        <v>935</v>
      </c>
      <c r="C6" t="s">
        <v>940</v>
      </c>
      <c r="D6" t="s">
        <v>854</v>
      </c>
      <c r="E6">
        <v>385.20809000000003</v>
      </c>
      <c r="F6">
        <v>2.8393199999999998</v>
      </c>
      <c r="G6">
        <v>3.7340900000000001</v>
      </c>
      <c r="H6">
        <v>8.6587499999999995</v>
      </c>
      <c r="I6">
        <v>33.435400000000001</v>
      </c>
      <c r="J6">
        <v>38.836099999999902</v>
      </c>
      <c r="K6">
        <v>63.489999999999903</v>
      </c>
      <c r="L6">
        <v>77.242199999999997</v>
      </c>
      <c r="M6">
        <v>62.658499999999997</v>
      </c>
      <c r="N6">
        <v>46.865400000000001</v>
      </c>
      <c r="O6">
        <v>35.738799999999998</v>
      </c>
      <c r="P6">
        <v>9.1173399999999898</v>
      </c>
      <c r="Q6">
        <v>2.59219</v>
      </c>
    </row>
    <row r="7" spans="1:20" x14ac:dyDescent="0.25">
      <c r="A7" s="112">
        <v>24510</v>
      </c>
      <c r="B7" t="s">
        <v>935</v>
      </c>
      <c r="C7" t="s">
        <v>857</v>
      </c>
      <c r="D7" t="s">
        <v>854</v>
      </c>
      <c r="E7">
        <v>244.78870000000001</v>
      </c>
      <c r="F7">
        <v>1.93657999999999</v>
      </c>
      <c r="G7">
        <v>2.5054699999999999</v>
      </c>
      <c r="H7">
        <v>5.3078899999999898</v>
      </c>
      <c r="I7">
        <v>20.358499999999999</v>
      </c>
      <c r="J7">
        <v>24.193099999999902</v>
      </c>
      <c r="K7">
        <v>41.154400000000003</v>
      </c>
      <c r="L7">
        <v>49.990399999999902</v>
      </c>
      <c r="M7">
        <v>39.127800000000001</v>
      </c>
      <c r="N7">
        <v>29.914999999999999</v>
      </c>
      <c r="O7">
        <v>22.641500000000001</v>
      </c>
      <c r="P7">
        <v>5.8611699999999898</v>
      </c>
      <c r="Q7">
        <v>1.7968899999999901</v>
      </c>
    </row>
    <row r="8" spans="1:20" x14ac:dyDescent="0.25">
      <c r="A8" s="112"/>
      <c r="C8" t="s">
        <v>516</v>
      </c>
      <c r="D8" t="s">
        <v>854</v>
      </c>
      <c r="E8"/>
      <c r="J8">
        <f>SUM(J2:J7)</f>
        <v>313.50019999999967</v>
      </c>
      <c r="K8">
        <f>SUM(K2:K7)</f>
        <v>518.3916999999999</v>
      </c>
      <c r="L8">
        <f>SUM(L2:L7)</f>
        <v>632.42239999999788</v>
      </c>
      <c r="M8">
        <f>SUM(M2:M7)</f>
        <v>507.60079999999795</v>
      </c>
      <c r="N8">
        <f>SUM(N2:N7)</f>
        <v>386.29689999999999</v>
      </c>
      <c r="S8">
        <f>SUM(J8:N8)</f>
        <v>2358.2119999999954</v>
      </c>
      <c r="T8" s="77">
        <f>S8/153</f>
        <v>15.413150326797355</v>
      </c>
    </row>
    <row r="9" spans="1:20" x14ac:dyDescent="0.25">
      <c r="A9" s="112"/>
      <c r="E9"/>
    </row>
    <row r="10" spans="1:20" x14ac:dyDescent="0.25">
      <c r="A10" s="112">
        <v>24003</v>
      </c>
      <c r="B10" t="s">
        <v>935</v>
      </c>
      <c r="C10" t="s">
        <v>936</v>
      </c>
      <c r="D10" t="s">
        <v>513</v>
      </c>
      <c r="E10">
        <v>127.239449999999</v>
      </c>
      <c r="F10">
        <v>5.4636299999999904</v>
      </c>
      <c r="G10">
        <v>6.0188999999999897</v>
      </c>
      <c r="H10">
        <v>6.6030899999999901</v>
      </c>
      <c r="I10">
        <v>15.368600000000001</v>
      </c>
      <c r="J10">
        <v>13.401999999999999</v>
      </c>
      <c r="K10">
        <v>14.6882999999999</v>
      </c>
      <c r="L10">
        <v>16.795099999999898</v>
      </c>
      <c r="M10">
        <v>14.4382</v>
      </c>
      <c r="N10">
        <v>12.0623</v>
      </c>
      <c r="O10">
        <v>10.4781999999999</v>
      </c>
      <c r="P10">
        <v>6.8351999999999897</v>
      </c>
      <c r="Q10">
        <v>5.0859299999999896</v>
      </c>
    </row>
    <row r="11" spans="1:20" x14ac:dyDescent="0.25">
      <c r="A11" s="112">
        <v>24005</v>
      </c>
      <c r="B11" t="s">
        <v>935</v>
      </c>
      <c r="C11" t="s">
        <v>937</v>
      </c>
      <c r="D11" t="s">
        <v>513</v>
      </c>
      <c r="E11">
        <v>211.73235869999999</v>
      </c>
      <c r="F11">
        <v>8.4284809999999908</v>
      </c>
      <c r="G11">
        <v>9.3505000000000003</v>
      </c>
      <c r="H11">
        <v>9.9451300000000007</v>
      </c>
      <c r="I11">
        <v>25.409700000000001</v>
      </c>
      <c r="J11">
        <v>25.775400000000001</v>
      </c>
      <c r="K11">
        <v>25.105699999999999</v>
      </c>
      <c r="L11">
        <v>28.986899999999899</v>
      </c>
      <c r="M11">
        <v>24.322899999999901</v>
      </c>
      <c r="N11">
        <v>19.250999999999902</v>
      </c>
      <c r="O11">
        <v>16.840800000000002</v>
      </c>
      <c r="P11">
        <v>10.702</v>
      </c>
      <c r="Q11">
        <v>7.6138476999999902</v>
      </c>
    </row>
    <row r="12" spans="1:20" x14ac:dyDescent="0.25">
      <c r="A12" s="112">
        <v>24013</v>
      </c>
      <c r="B12" t="s">
        <v>935</v>
      </c>
      <c r="C12" t="s">
        <v>938</v>
      </c>
      <c r="D12" t="s">
        <v>513</v>
      </c>
      <c r="E12">
        <v>288.30545050000001</v>
      </c>
      <c r="F12">
        <v>11.0866899999999</v>
      </c>
      <c r="G12">
        <v>12.3711999999999</v>
      </c>
      <c r="H12">
        <v>13.091850000000001</v>
      </c>
      <c r="I12">
        <v>36.3111999999999</v>
      </c>
      <c r="J12">
        <v>37.895399999999903</v>
      </c>
      <c r="K12">
        <v>34.160200000000003</v>
      </c>
      <c r="L12">
        <v>39.5366</v>
      </c>
      <c r="M12">
        <v>32.4667999999999</v>
      </c>
      <c r="N12">
        <v>25.334900000000001</v>
      </c>
      <c r="O12">
        <v>22.185699999999901</v>
      </c>
      <c r="P12">
        <v>14.0047999999999</v>
      </c>
      <c r="Q12">
        <v>9.8601104999999993</v>
      </c>
    </row>
    <row r="13" spans="1:20" x14ac:dyDescent="0.25">
      <c r="A13" s="112">
        <v>24025</v>
      </c>
      <c r="B13" t="s">
        <v>935</v>
      </c>
      <c r="C13" t="s">
        <v>939</v>
      </c>
      <c r="D13" t="s">
        <v>513</v>
      </c>
      <c r="E13">
        <v>228.40098399999999</v>
      </c>
      <c r="F13">
        <v>8.9596099999999907</v>
      </c>
      <c r="G13">
        <v>9.8298000000000005</v>
      </c>
      <c r="H13">
        <v>10.498049999999999</v>
      </c>
      <c r="I13">
        <v>30.398499999999999</v>
      </c>
      <c r="J13">
        <v>27.819799999999901</v>
      </c>
      <c r="K13">
        <v>26.8718</v>
      </c>
      <c r="L13">
        <v>30.946200000000001</v>
      </c>
      <c r="M13">
        <v>25.548299999999902</v>
      </c>
      <c r="N13">
        <v>20.3811</v>
      </c>
      <c r="O13">
        <v>17.735900000000001</v>
      </c>
      <c r="P13">
        <v>11.3782</v>
      </c>
      <c r="Q13">
        <v>8.0337239999999994</v>
      </c>
    </row>
    <row r="14" spans="1:20" x14ac:dyDescent="0.25">
      <c r="A14" s="112">
        <v>24027</v>
      </c>
      <c r="B14" t="s">
        <v>935</v>
      </c>
      <c r="C14" t="s">
        <v>940</v>
      </c>
      <c r="D14" t="s">
        <v>513</v>
      </c>
      <c r="E14">
        <v>140.26592969999999</v>
      </c>
      <c r="F14">
        <v>5.8304639999999903</v>
      </c>
      <c r="G14">
        <v>6.5024600000000001</v>
      </c>
      <c r="H14">
        <v>6.9864399999999902</v>
      </c>
      <c r="I14">
        <v>16.093499999999999</v>
      </c>
      <c r="J14">
        <v>16.307399999999902</v>
      </c>
      <c r="K14">
        <v>16.504899999999999</v>
      </c>
      <c r="L14">
        <v>19.030100000000001</v>
      </c>
      <c r="M14">
        <v>15.989800000000001</v>
      </c>
      <c r="N14">
        <v>13.031199999999901</v>
      </c>
      <c r="O14">
        <v>11.399399999999901</v>
      </c>
      <c r="P14">
        <v>7.2784999999999904</v>
      </c>
      <c r="Q14">
        <v>5.3117656999999898</v>
      </c>
    </row>
    <row r="15" spans="1:20" x14ac:dyDescent="0.25">
      <c r="A15" s="112">
        <v>24510</v>
      </c>
      <c r="B15" t="s">
        <v>935</v>
      </c>
      <c r="C15" t="s">
        <v>857</v>
      </c>
      <c r="D15" t="s">
        <v>513</v>
      </c>
      <c r="E15">
        <v>40.442462900000002</v>
      </c>
      <c r="F15">
        <v>1.756969</v>
      </c>
      <c r="G15">
        <v>1.93485999999999</v>
      </c>
      <c r="H15">
        <v>2.1023599999999898</v>
      </c>
      <c r="I15">
        <v>4.0354700000000001</v>
      </c>
      <c r="J15">
        <v>4.22858</v>
      </c>
      <c r="K15">
        <v>4.8377999999999997</v>
      </c>
      <c r="L15">
        <v>5.4496000000000002</v>
      </c>
      <c r="M15">
        <v>4.7611999999999997</v>
      </c>
      <c r="N15">
        <v>3.9963000000000002</v>
      </c>
      <c r="O15">
        <v>3.50517999999999</v>
      </c>
      <c r="P15">
        <v>2.20912</v>
      </c>
      <c r="Q15">
        <v>1.6250239</v>
      </c>
    </row>
    <row r="16" spans="1:20" x14ac:dyDescent="0.25">
      <c r="A16" s="112"/>
      <c r="C16" t="s">
        <v>516</v>
      </c>
      <c r="D16" t="s">
        <v>513</v>
      </c>
      <c r="E16"/>
      <c r="J16">
        <f>SUM(J10:J15)</f>
        <v>125.4285799999997</v>
      </c>
      <c r="K16">
        <f>SUM(K10:K15)</f>
        <v>122.1686999999999</v>
      </c>
      <c r="L16">
        <f>SUM(L10:L15)</f>
        <v>140.74449999999982</v>
      </c>
      <c r="M16">
        <f>SUM(M10:M15)</f>
        <v>117.52719999999971</v>
      </c>
      <c r="N16">
        <f>SUM(N10:N15)</f>
        <v>94.056799999999811</v>
      </c>
      <c r="S16">
        <f>SUM(J16:N16)</f>
        <v>599.92577999999889</v>
      </c>
      <c r="T16" s="77">
        <f>S16/153</f>
        <v>3.9210835294117574</v>
      </c>
    </row>
    <row r="17" spans="1:20" x14ac:dyDescent="0.25">
      <c r="A17" s="112"/>
      <c r="E17"/>
    </row>
    <row r="18" spans="1:20" x14ac:dyDescent="0.25">
      <c r="A18" s="112">
        <v>24003</v>
      </c>
      <c r="B18" t="s">
        <v>935</v>
      </c>
      <c r="C18" t="s">
        <v>936</v>
      </c>
      <c r="D18" t="s">
        <v>514</v>
      </c>
      <c r="E18">
        <v>6473.6454999999996</v>
      </c>
      <c r="F18">
        <v>22.578499999999998</v>
      </c>
      <c r="G18">
        <v>33.6465999999999</v>
      </c>
      <c r="H18">
        <v>91.150699999999901</v>
      </c>
      <c r="I18">
        <v>505.26109999999898</v>
      </c>
      <c r="J18">
        <v>655.17880000000002</v>
      </c>
      <c r="K18">
        <v>1332.789</v>
      </c>
      <c r="L18">
        <v>1565.797</v>
      </c>
      <c r="M18">
        <v>1106.175</v>
      </c>
      <c r="N18">
        <v>683.2826</v>
      </c>
      <c r="O18">
        <v>377.22739999999999</v>
      </c>
      <c r="P18">
        <v>79.287599999999898</v>
      </c>
      <c r="Q18">
        <v>21.2712</v>
      </c>
    </row>
    <row r="19" spans="1:20" x14ac:dyDescent="0.25">
      <c r="A19" s="112">
        <v>24005</v>
      </c>
      <c r="B19" t="s">
        <v>935</v>
      </c>
      <c r="C19" t="s">
        <v>937</v>
      </c>
      <c r="D19" t="s">
        <v>514</v>
      </c>
      <c r="E19">
        <v>5533.6395999999904</v>
      </c>
      <c r="F19">
        <v>15.955299999999999</v>
      </c>
      <c r="G19">
        <v>24.281499999999902</v>
      </c>
      <c r="H19">
        <v>71.188400000000001</v>
      </c>
      <c r="I19">
        <v>422.18859999999898</v>
      </c>
      <c r="J19">
        <v>552.56499999999903</v>
      </c>
      <c r="K19">
        <v>1132.4079999999999</v>
      </c>
      <c r="L19">
        <v>1364.96199999999</v>
      </c>
      <c r="M19">
        <v>961.10209999999995</v>
      </c>
      <c r="N19">
        <v>589.9588</v>
      </c>
      <c r="O19">
        <v>325.07729999999998</v>
      </c>
      <c r="P19">
        <v>59.3474</v>
      </c>
      <c r="Q19">
        <v>14.6052</v>
      </c>
    </row>
    <row r="20" spans="1:20" x14ac:dyDescent="0.25">
      <c r="A20" s="112">
        <v>24013</v>
      </c>
      <c r="B20" t="s">
        <v>935</v>
      </c>
      <c r="C20" t="s">
        <v>938</v>
      </c>
      <c r="D20" t="s">
        <v>514</v>
      </c>
      <c r="E20">
        <v>2446.4198000000001</v>
      </c>
      <c r="F20">
        <v>10.1043</v>
      </c>
      <c r="G20">
        <v>15.5945</v>
      </c>
      <c r="H20">
        <v>38.337600000000002</v>
      </c>
      <c r="I20">
        <v>192.89509999999899</v>
      </c>
      <c r="J20">
        <v>246.7122</v>
      </c>
      <c r="K20">
        <v>474.19279999999998</v>
      </c>
      <c r="L20">
        <v>579.00729999999999</v>
      </c>
      <c r="M20">
        <v>421.99269999999899</v>
      </c>
      <c r="N20">
        <v>265.476799999999</v>
      </c>
      <c r="O20">
        <v>161.2696</v>
      </c>
      <c r="P20">
        <v>31.644799999999901</v>
      </c>
      <c r="Q20">
        <v>9.1920999999999999</v>
      </c>
    </row>
    <row r="21" spans="1:20" x14ac:dyDescent="0.25">
      <c r="A21" s="112">
        <v>24025</v>
      </c>
      <c r="B21" t="s">
        <v>935</v>
      </c>
      <c r="C21" t="s">
        <v>939</v>
      </c>
      <c r="D21" t="s">
        <v>514</v>
      </c>
      <c r="E21">
        <v>4932.5726000000004</v>
      </c>
      <c r="F21">
        <v>13.5566999999999</v>
      </c>
      <c r="G21">
        <v>19.814299999999999</v>
      </c>
      <c r="H21">
        <v>58.716799999999999</v>
      </c>
      <c r="I21">
        <v>357.42829999999998</v>
      </c>
      <c r="J21">
        <v>488.17439999999999</v>
      </c>
      <c r="K21">
        <v>1006.99499999999</v>
      </c>
      <c r="L21">
        <v>1202.5819999999901</v>
      </c>
      <c r="M21">
        <v>870.81309999999996</v>
      </c>
      <c r="N21">
        <v>545.93719999999996</v>
      </c>
      <c r="O21">
        <v>299.75649999999899</v>
      </c>
      <c r="P21">
        <v>56.288600000000002</v>
      </c>
      <c r="Q21">
        <v>12.509699999999899</v>
      </c>
    </row>
    <row r="22" spans="1:20" x14ac:dyDescent="0.25">
      <c r="A22" s="112">
        <v>24027</v>
      </c>
      <c r="B22" t="s">
        <v>935</v>
      </c>
      <c r="C22" t="s">
        <v>940</v>
      </c>
      <c r="D22" t="s">
        <v>514</v>
      </c>
      <c r="E22">
        <v>2813.0634099999902</v>
      </c>
      <c r="F22">
        <v>8.0114900000000002</v>
      </c>
      <c r="G22">
        <v>12.5562</v>
      </c>
      <c r="H22">
        <v>38.563299999999899</v>
      </c>
      <c r="I22">
        <v>224.204499999999</v>
      </c>
      <c r="J22">
        <v>283.834599999999</v>
      </c>
      <c r="K22">
        <v>569.51639999999998</v>
      </c>
      <c r="L22">
        <v>684.2645</v>
      </c>
      <c r="M22">
        <v>491.67520000000002</v>
      </c>
      <c r="N22">
        <v>296.12459999999902</v>
      </c>
      <c r="O22">
        <v>166.59789999999899</v>
      </c>
      <c r="P22">
        <v>30.433399999999999</v>
      </c>
      <c r="Q22">
        <v>7.28132</v>
      </c>
    </row>
    <row r="23" spans="1:20" x14ac:dyDescent="0.25">
      <c r="A23" s="112">
        <v>24510</v>
      </c>
      <c r="B23" t="s">
        <v>935</v>
      </c>
      <c r="C23" t="s">
        <v>857</v>
      </c>
      <c r="D23" t="s">
        <v>514</v>
      </c>
      <c r="E23">
        <v>1279.46782999999</v>
      </c>
      <c r="F23">
        <v>5.1735499999999996</v>
      </c>
      <c r="G23">
        <v>7.5244999999999997</v>
      </c>
      <c r="H23">
        <v>18.911299999999901</v>
      </c>
      <c r="I23">
        <v>99.072699999999998</v>
      </c>
      <c r="J23">
        <v>126.9002</v>
      </c>
      <c r="K23">
        <v>255.57939999999999</v>
      </c>
      <c r="L23">
        <v>304.105199999999</v>
      </c>
      <c r="M23">
        <v>217.3047</v>
      </c>
      <c r="N23">
        <v>139.54990000000001</v>
      </c>
      <c r="O23">
        <v>83.308299999999903</v>
      </c>
      <c r="P23">
        <v>17.264199999999999</v>
      </c>
      <c r="Q23">
        <v>4.7738800000000001</v>
      </c>
    </row>
    <row r="24" spans="1:20" x14ac:dyDescent="0.25">
      <c r="A24" s="112"/>
      <c r="C24" t="s">
        <v>516</v>
      </c>
      <c r="D24" t="s">
        <v>514</v>
      </c>
      <c r="E24"/>
      <c r="J24">
        <f>SUM(J18:J23)</f>
        <v>2353.3651999999984</v>
      </c>
      <c r="K24">
        <f>SUM(K18:K23)</f>
        <v>4771.480599999989</v>
      </c>
      <c r="L24">
        <f>SUM(L18:L23)</f>
        <v>5700.7179999999798</v>
      </c>
      <c r="M24">
        <f>SUM(M18:M23)</f>
        <v>4069.0627999999988</v>
      </c>
      <c r="N24">
        <f>SUM(N18:N23)</f>
        <v>2520.3298999999979</v>
      </c>
      <c r="S24">
        <f>SUM(J24:N24)</f>
        <v>19414.956499999964</v>
      </c>
      <c r="T24" s="77">
        <f>S24/153</f>
        <v>126.89514052287558</v>
      </c>
    </row>
    <row r="25" spans="1:20" x14ac:dyDescent="0.25">
      <c r="A25" s="112"/>
      <c r="E25"/>
    </row>
    <row r="26" spans="1:20" x14ac:dyDescent="0.25">
      <c r="A26" s="112"/>
      <c r="E26"/>
    </row>
    <row r="27" spans="1:20" x14ac:dyDescent="0.25">
      <c r="A27" s="112"/>
      <c r="B27" s="113" t="s">
        <v>2296</v>
      </c>
      <c r="C27" s="90" t="s">
        <v>2276</v>
      </c>
      <c r="E27"/>
    </row>
    <row r="28" spans="1:20" x14ac:dyDescent="0.25">
      <c r="A28" s="112"/>
      <c r="C28" s="90" t="s">
        <v>2297</v>
      </c>
      <c r="E28"/>
    </row>
    <row r="29" spans="1:20" x14ac:dyDescent="0.25">
      <c r="A29" s="112"/>
      <c r="E29"/>
    </row>
    <row r="30" spans="1:20" hidden="1" x14ac:dyDescent="0.25">
      <c r="B30" s="116" t="s">
        <v>2308</v>
      </c>
      <c r="C30" s="117">
        <v>44594</v>
      </c>
    </row>
  </sheetData>
  <sheetProtection password="CD58" sheet="1" objects="1" scenarios="1"/>
  <hyperlinks>
    <hyperlink ref="C27" r:id="rId1" location="dataq"/>
    <hyperlink ref="C28" r:id="rId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05"/>
  <sheetViews>
    <sheetView workbookViewId="0">
      <pane ySplit="1" topLeftCell="A2" activePane="bottomLeft" state="frozen"/>
      <selection activeCell="D1" sqref="D1"/>
      <selection pane="bottomLeft" activeCell="H171" sqref="H171"/>
    </sheetView>
  </sheetViews>
  <sheetFormatPr defaultRowHeight="12.5" outlineLevelRow="2" x14ac:dyDescent="0.25"/>
  <cols>
    <col min="1" max="1" width="14.81640625" bestFit="1" customWidth="1"/>
    <col min="2" max="2" width="18.26953125" bestFit="1" customWidth="1"/>
    <col min="3" max="3" width="59.54296875" bestFit="1" customWidth="1"/>
    <col min="4" max="4" width="12.453125" bestFit="1" customWidth="1"/>
    <col min="5" max="5" width="6.81640625" bestFit="1" customWidth="1"/>
    <col min="6" max="6" width="14.81640625" bestFit="1" customWidth="1"/>
    <col min="7" max="7" width="9.453125" bestFit="1" customWidth="1"/>
    <col min="8" max="10" width="12.54296875" customWidth="1"/>
    <col min="11" max="12" width="11.81640625" bestFit="1" customWidth="1"/>
    <col min="13" max="15" width="12.54296875" customWidth="1"/>
  </cols>
  <sheetData>
    <row r="1" spans="1:15" s="35" customFormat="1" ht="14.5" x14ac:dyDescent="0.35">
      <c r="A1" s="71" t="s">
        <v>1434</v>
      </c>
      <c r="B1" s="71" t="s">
        <v>1435</v>
      </c>
      <c r="C1" s="71" t="s">
        <v>167</v>
      </c>
      <c r="D1" s="71" t="s">
        <v>1436</v>
      </c>
      <c r="E1" s="71" t="s">
        <v>1437</v>
      </c>
      <c r="F1" s="71" t="s">
        <v>512</v>
      </c>
      <c r="G1" s="71" t="s">
        <v>1438</v>
      </c>
      <c r="H1" s="71" t="s">
        <v>854</v>
      </c>
      <c r="I1" s="71" t="s">
        <v>513</v>
      </c>
      <c r="J1" s="71" t="s">
        <v>514</v>
      </c>
      <c r="K1" s="71" t="s">
        <v>1439</v>
      </c>
      <c r="L1" s="71" t="s">
        <v>1440</v>
      </c>
      <c r="M1" s="71" t="s">
        <v>1441</v>
      </c>
      <c r="N1" s="71" t="s">
        <v>1442</v>
      </c>
      <c r="O1" s="71" t="s">
        <v>1443</v>
      </c>
    </row>
    <row r="2" spans="1:15" ht="14.5" hidden="1" outlineLevel="2" x14ac:dyDescent="0.35">
      <c r="A2" s="48" t="s">
        <v>889</v>
      </c>
      <c r="B2" s="48" t="s">
        <v>515</v>
      </c>
      <c r="C2" s="48" t="s">
        <v>1444</v>
      </c>
      <c r="D2" s="48" t="s">
        <v>1445</v>
      </c>
      <c r="E2" s="48" t="s">
        <v>1446</v>
      </c>
      <c r="F2" s="48" t="s">
        <v>517</v>
      </c>
      <c r="G2" s="48" t="s">
        <v>942</v>
      </c>
      <c r="H2" s="72">
        <v>7.8849999999999996E-3</v>
      </c>
      <c r="I2" s="72">
        <v>9.3849999999999992E-3</v>
      </c>
      <c r="J2" s="73"/>
      <c r="K2" s="49">
        <v>1.110038077368797</v>
      </c>
      <c r="L2" s="49">
        <v>1.110038077368797</v>
      </c>
      <c r="M2" s="49">
        <v>8.7526502400529643E-3</v>
      </c>
      <c r="N2" s="49">
        <v>1.0417707356106158E-2</v>
      </c>
      <c r="O2" s="73"/>
    </row>
    <row r="3" spans="1:15" ht="14.5" hidden="1" outlineLevel="2" x14ac:dyDescent="0.35">
      <c r="A3" s="48" t="s">
        <v>889</v>
      </c>
      <c r="B3" s="48" t="s">
        <v>515</v>
      </c>
      <c r="C3" s="48" t="s">
        <v>1444</v>
      </c>
      <c r="D3" s="48" t="s">
        <v>1445</v>
      </c>
      <c r="E3" s="48" t="s">
        <v>1446</v>
      </c>
      <c r="F3" s="48" t="s">
        <v>517</v>
      </c>
      <c r="G3" s="48" t="s">
        <v>943</v>
      </c>
      <c r="H3" s="72">
        <v>2.5000000000000001E-3</v>
      </c>
      <c r="I3" s="72">
        <v>3.5000000000000003E-2</v>
      </c>
      <c r="J3" s="73"/>
      <c r="K3" s="49">
        <v>1.110038077368797</v>
      </c>
      <c r="L3" s="49">
        <v>1.110038077368797</v>
      </c>
      <c r="M3" s="49">
        <v>2.7750951934219924E-3</v>
      </c>
      <c r="N3" s="49">
        <v>3.8851332707907901E-2</v>
      </c>
      <c r="O3" s="73"/>
    </row>
    <row r="4" spans="1:15" ht="14.5" hidden="1" outlineLevel="2" x14ac:dyDescent="0.35">
      <c r="A4" s="48" t="s">
        <v>889</v>
      </c>
      <c r="B4" s="48" t="s">
        <v>515</v>
      </c>
      <c r="C4" s="48" t="s">
        <v>1444</v>
      </c>
      <c r="D4" s="48" t="s">
        <v>1445</v>
      </c>
      <c r="E4" s="48" t="s">
        <v>1446</v>
      </c>
      <c r="F4" s="48" t="s">
        <v>1447</v>
      </c>
      <c r="G4" s="48" t="s">
        <v>944</v>
      </c>
      <c r="H4" s="72">
        <v>8.3350000000000004E-3</v>
      </c>
      <c r="I4" s="72">
        <v>9.8949999999999993E-3</v>
      </c>
      <c r="J4" s="72">
        <v>5.2000000000000006E-4</v>
      </c>
      <c r="K4" s="49">
        <v>1.110038077368797</v>
      </c>
      <c r="L4" s="49">
        <v>1.110038077368797</v>
      </c>
      <c r="M4" s="49">
        <v>9.2521673748689227E-3</v>
      </c>
      <c r="N4" s="49">
        <v>1.0983826775564245E-2</v>
      </c>
      <c r="O4" s="49">
        <v>5.7721980023177453E-4</v>
      </c>
    </row>
    <row r="5" spans="1:15" ht="14.5" hidden="1" outlineLevel="2" x14ac:dyDescent="0.35">
      <c r="A5" s="48" t="s">
        <v>889</v>
      </c>
      <c r="B5" s="48" t="s">
        <v>515</v>
      </c>
      <c r="C5" s="48" t="s">
        <v>1444</v>
      </c>
      <c r="D5" s="48" t="s">
        <v>1445</v>
      </c>
      <c r="E5" s="48" t="s">
        <v>1446</v>
      </c>
      <c r="F5" s="48" t="s">
        <v>518</v>
      </c>
      <c r="G5" s="48" t="s">
        <v>945</v>
      </c>
      <c r="H5" s="73"/>
      <c r="I5" s="72">
        <v>6.6500000000000001E-4</v>
      </c>
      <c r="J5" s="73"/>
      <c r="K5" s="49">
        <v>1.110038077368797</v>
      </c>
      <c r="L5" s="49">
        <v>1.110038077368797</v>
      </c>
      <c r="M5" s="73"/>
      <c r="N5" s="49">
        <v>7.3817532145024998E-4</v>
      </c>
      <c r="O5" s="73"/>
    </row>
    <row r="6" spans="1:15" ht="14.5" hidden="1" outlineLevel="2" x14ac:dyDescent="0.35">
      <c r="A6" s="48" t="s">
        <v>889</v>
      </c>
      <c r="B6" s="48" t="s">
        <v>515</v>
      </c>
      <c r="C6" s="48" t="s">
        <v>1444</v>
      </c>
      <c r="D6" s="48" t="s">
        <v>1445</v>
      </c>
      <c r="E6" s="48" t="s">
        <v>1446</v>
      </c>
      <c r="F6" s="48" t="s">
        <v>519</v>
      </c>
      <c r="G6" s="48" t="s">
        <v>946</v>
      </c>
      <c r="H6" s="73"/>
      <c r="I6" s="73"/>
      <c r="J6" s="72">
        <v>1.106E-2</v>
      </c>
      <c r="K6" s="49">
        <v>1.110038077368797</v>
      </c>
      <c r="L6" s="49">
        <v>1.110038077368797</v>
      </c>
      <c r="M6" s="73"/>
      <c r="N6" s="73"/>
      <c r="O6" s="49">
        <v>1.2277021135698896E-2</v>
      </c>
    </row>
    <row r="7" spans="1:15" ht="14.5" outlineLevel="1" collapsed="1" x14ac:dyDescent="0.35">
      <c r="A7" s="48"/>
      <c r="B7" s="50" t="s">
        <v>414</v>
      </c>
      <c r="C7" s="48"/>
      <c r="D7" s="48"/>
      <c r="E7" s="48"/>
      <c r="F7" s="48"/>
      <c r="G7" s="48"/>
      <c r="H7" s="73">
        <f>SUBTOTAL(9,H2:H6)</f>
        <v>1.8720000000000001E-2</v>
      </c>
      <c r="I7" s="73">
        <f>SUBTOTAL(9,I2:I6)</f>
        <v>5.4945000000000001E-2</v>
      </c>
      <c r="J7" s="72">
        <f>SUBTOTAL(9,J2:J6)</f>
        <v>1.158E-2</v>
      </c>
      <c r="K7" s="49"/>
      <c r="L7" s="49"/>
      <c r="M7" s="73">
        <f>SUBTOTAL(9,M2:M6)</f>
        <v>2.0779912808343879E-2</v>
      </c>
      <c r="N7" s="73">
        <f>SUBTOTAL(9,N2:N6)</f>
        <v>6.0991042161028554E-2</v>
      </c>
      <c r="O7" s="49">
        <f>SUBTOTAL(9,O2:O6)</f>
        <v>1.2854240935930671E-2</v>
      </c>
    </row>
    <row r="8" spans="1:15" ht="14.5" hidden="1" outlineLevel="2" x14ac:dyDescent="0.35">
      <c r="A8" s="48" t="s">
        <v>889</v>
      </c>
      <c r="B8" s="48" t="s">
        <v>520</v>
      </c>
      <c r="C8" s="48" t="s">
        <v>947</v>
      </c>
      <c r="D8" s="48" t="s">
        <v>1448</v>
      </c>
      <c r="E8" s="48" t="s">
        <v>1449</v>
      </c>
      <c r="F8" s="48" t="s">
        <v>524</v>
      </c>
      <c r="G8" s="48" t="s">
        <v>944</v>
      </c>
      <c r="H8" s="72">
        <v>1.3619999999999998E-2</v>
      </c>
      <c r="I8" s="72">
        <v>1.6215E-2</v>
      </c>
      <c r="J8" s="72">
        <v>8.9000000000000006E-4</v>
      </c>
      <c r="K8" s="49">
        <v>1.0334879992226214</v>
      </c>
      <c r="L8" s="49">
        <v>1.0334879992226214</v>
      </c>
      <c r="M8" s="49">
        <v>1.4076106549412101E-2</v>
      </c>
      <c r="N8" s="49">
        <v>1.6758007907394807E-2</v>
      </c>
      <c r="O8" s="49">
        <v>9.1980431930813308E-4</v>
      </c>
    </row>
    <row r="9" spans="1:15" ht="14.5" hidden="1" outlineLevel="2" x14ac:dyDescent="0.35">
      <c r="A9" s="48" t="s">
        <v>889</v>
      </c>
      <c r="B9" s="48" t="s">
        <v>520</v>
      </c>
      <c r="C9" s="48" t="s">
        <v>947</v>
      </c>
      <c r="D9" s="48" t="s">
        <v>1448</v>
      </c>
      <c r="E9" s="48" t="s">
        <v>1449</v>
      </c>
      <c r="F9" s="48" t="s">
        <v>523</v>
      </c>
      <c r="G9" s="48" t="s">
        <v>944</v>
      </c>
      <c r="H9" s="72">
        <v>2.0039999999999999E-2</v>
      </c>
      <c r="I9" s="72">
        <v>2.3859999999999999E-2</v>
      </c>
      <c r="J9" s="72">
        <v>1.31E-3</v>
      </c>
      <c r="K9" s="49">
        <v>1.0334879992226214</v>
      </c>
      <c r="L9" s="49">
        <v>1.0334879992226214</v>
      </c>
      <c r="M9" s="49">
        <v>2.0711099504421331E-2</v>
      </c>
      <c r="N9" s="49">
        <v>2.4659023661451746E-2</v>
      </c>
      <c r="O9" s="49">
        <v>1.353869278981634E-3</v>
      </c>
    </row>
    <row r="10" spans="1:15" ht="14.5" hidden="1" outlineLevel="2" x14ac:dyDescent="0.35">
      <c r="A10" s="48" t="s">
        <v>889</v>
      </c>
      <c r="B10" s="48" t="s">
        <v>520</v>
      </c>
      <c r="C10" s="48" t="s">
        <v>947</v>
      </c>
      <c r="D10" s="48" t="s">
        <v>1448</v>
      </c>
      <c r="E10" s="48" t="s">
        <v>1449</v>
      </c>
      <c r="F10" s="48" t="s">
        <v>522</v>
      </c>
      <c r="G10" s="48" t="s">
        <v>944</v>
      </c>
      <c r="H10" s="72">
        <v>2.809E-2</v>
      </c>
      <c r="I10" s="72">
        <v>3.3439999999999998E-2</v>
      </c>
      <c r="J10" s="72">
        <v>1.8400000000000001E-3</v>
      </c>
      <c r="K10" s="49">
        <v>1.0334879992226214</v>
      </c>
      <c r="L10" s="49">
        <v>1.0334879992226214</v>
      </c>
      <c r="M10" s="49">
        <v>2.9030677898163434E-2</v>
      </c>
      <c r="N10" s="49">
        <v>3.4559838694004454E-2</v>
      </c>
      <c r="O10" s="49">
        <v>1.9016179185696233E-3</v>
      </c>
    </row>
    <row r="11" spans="1:15" ht="14.5" hidden="1" outlineLevel="2" x14ac:dyDescent="0.35">
      <c r="A11" s="48" t="s">
        <v>889</v>
      </c>
      <c r="B11" s="48" t="s">
        <v>520</v>
      </c>
      <c r="C11" s="48" t="s">
        <v>947</v>
      </c>
      <c r="D11" s="48" t="s">
        <v>1448</v>
      </c>
      <c r="E11" s="48" t="s">
        <v>1449</v>
      </c>
      <c r="F11" s="48" t="s">
        <v>521</v>
      </c>
      <c r="G11" s="48" t="s">
        <v>944</v>
      </c>
      <c r="H11" s="72">
        <v>2.5215000000000001E-2</v>
      </c>
      <c r="I11" s="72">
        <v>3.0015E-2</v>
      </c>
      <c r="J11" s="72">
        <v>1.65E-3</v>
      </c>
      <c r="K11" s="49">
        <v>1.0334879992226214</v>
      </c>
      <c r="L11" s="49">
        <v>1.0334879992226214</v>
      </c>
      <c r="M11" s="49">
        <v>2.6059399900398399E-2</v>
      </c>
      <c r="N11" s="49">
        <v>3.102014229666698E-2</v>
      </c>
      <c r="O11" s="49">
        <v>1.7052551987173253E-3</v>
      </c>
    </row>
    <row r="12" spans="1:15" ht="14.5" hidden="1" outlineLevel="2" x14ac:dyDescent="0.35">
      <c r="A12" s="48" t="s">
        <v>889</v>
      </c>
      <c r="B12" s="48" t="s">
        <v>520</v>
      </c>
      <c r="C12" s="48" t="s">
        <v>947</v>
      </c>
      <c r="D12" s="48" t="s">
        <v>1448</v>
      </c>
      <c r="E12" s="48" t="s">
        <v>1449</v>
      </c>
      <c r="F12" s="48" t="s">
        <v>1450</v>
      </c>
      <c r="G12" s="48" t="s">
        <v>970</v>
      </c>
      <c r="H12" s="72">
        <v>8.5996000000000008E-5</v>
      </c>
      <c r="I12" s="72">
        <v>3.2374999999999998E-4</v>
      </c>
      <c r="J12" s="72">
        <v>8.2859999999999999E-6</v>
      </c>
      <c r="K12" s="49">
        <v>1.0334879992226214</v>
      </c>
      <c r="L12" s="49">
        <v>1.0334879992226214</v>
      </c>
      <c r="M12" s="49">
        <v>8.887583398114855E-5</v>
      </c>
      <c r="N12" s="49">
        <v>3.3459173974832365E-4</v>
      </c>
      <c r="O12" s="49">
        <v>8.5634815615586409E-6</v>
      </c>
    </row>
    <row r="13" spans="1:15" ht="14.5" outlineLevel="1" collapsed="1" x14ac:dyDescent="0.35">
      <c r="A13" s="48"/>
      <c r="B13" s="50" t="s">
        <v>415</v>
      </c>
      <c r="C13" s="48"/>
      <c r="D13" s="48"/>
      <c r="E13" s="48"/>
      <c r="F13" s="48"/>
      <c r="G13" s="48"/>
      <c r="H13" s="72">
        <f>SUBTOTAL(9,H8:H12)</f>
        <v>8.7050996000000005E-2</v>
      </c>
      <c r="I13" s="72">
        <f>SUBTOTAL(9,I8:I12)</f>
        <v>0.10385374999999999</v>
      </c>
      <c r="J13" s="72">
        <f>SUBTOTAL(9,J8:J12)</f>
        <v>5.6982860000000003E-3</v>
      </c>
      <c r="K13" s="49"/>
      <c r="L13" s="49"/>
      <c r="M13" s="49">
        <f>SUBTOTAL(9,M8:M12)</f>
        <v>8.9966159686376418E-2</v>
      </c>
      <c r="N13" s="49">
        <f>SUBTOTAL(9,N8:N12)</f>
        <v>0.10733160429926632</v>
      </c>
      <c r="O13" s="49">
        <f>SUBTOTAL(9,O8:O12)</f>
        <v>5.8891101971382748E-3</v>
      </c>
    </row>
    <row r="14" spans="1:15" ht="14.5" hidden="1" outlineLevel="2" x14ac:dyDescent="0.35">
      <c r="A14" s="48" t="s">
        <v>889</v>
      </c>
      <c r="B14" s="48" t="s">
        <v>525</v>
      </c>
      <c r="C14" s="48" t="s">
        <v>1451</v>
      </c>
      <c r="D14" s="48" t="s">
        <v>1452</v>
      </c>
      <c r="E14" s="48" t="s">
        <v>1453</v>
      </c>
      <c r="F14" s="48" t="s">
        <v>526</v>
      </c>
      <c r="G14" s="48" t="s">
        <v>950</v>
      </c>
      <c r="H14" s="72">
        <v>0.133355</v>
      </c>
      <c r="I14" s="72">
        <v>2.6670960000000001E-2</v>
      </c>
      <c r="J14" s="72">
        <v>3.2825799000000003E-2</v>
      </c>
      <c r="K14" s="49">
        <v>0.94959176428824954</v>
      </c>
      <c r="L14" s="49">
        <v>1</v>
      </c>
      <c r="M14" s="49">
        <v>0.133355</v>
      </c>
      <c r="N14" s="49">
        <v>2.6670960000000001E-2</v>
      </c>
      <c r="O14" s="49">
        <v>3.2825799000000003E-2</v>
      </c>
    </row>
    <row r="15" spans="1:15" ht="14.5" outlineLevel="1" collapsed="1" x14ac:dyDescent="0.35">
      <c r="A15" s="48"/>
      <c r="B15" s="50" t="s">
        <v>416</v>
      </c>
      <c r="C15" s="48"/>
      <c r="D15" s="48"/>
      <c r="E15" s="48"/>
      <c r="F15" s="48"/>
      <c r="G15" s="48"/>
      <c r="H15" s="72">
        <f>SUBTOTAL(9,H14:H14)</f>
        <v>0.133355</v>
      </c>
      <c r="I15" s="72">
        <f>SUBTOTAL(9,I14:I14)</f>
        <v>2.6670960000000001E-2</v>
      </c>
      <c r="J15" s="72">
        <f>SUBTOTAL(9,J14:J14)</f>
        <v>3.2825799000000003E-2</v>
      </c>
      <c r="K15" s="49"/>
      <c r="L15" s="49"/>
      <c r="M15" s="49">
        <f>SUBTOTAL(9,M14:M14)</f>
        <v>0.133355</v>
      </c>
      <c r="N15" s="49">
        <f>SUBTOTAL(9,N14:N14)</f>
        <v>2.6670960000000001E-2</v>
      </c>
      <c r="O15" s="49">
        <f>SUBTOTAL(9,O14:O14)</f>
        <v>3.2825799000000003E-2</v>
      </c>
    </row>
    <row r="16" spans="1:15" ht="14.5" hidden="1" outlineLevel="2" x14ac:dyDescent="0.35">
      <c r="A16" s="48" t="s">
        <v>889</v>
      </c>
      <c r="B16" s="48" t="s">
        <v>527</v>
      </c>
      <c r="C16" s="48" t="s">
        <v>1454</v>
      </c>
      <c r="D16" s="48" t="s">
        <v>1455</v>
      </c>
      <c r="E16" s="48" t="s">
        <v>1456</v>
      </c>
      <c r="F16" s="48" t="s">
        <v>528</v>
      </c>
      <c r="G16" s="48" t="s">
        <v>942</v>
      </c>
      <c r="H16" s="72">
        <v>2.2100000000000002E-3</v>
      </c>
      <c r="I16" s="72">
        <v>2.65E-3</v>
      </c>
      <c r="J16" s="72">
        <v>1E-4</v>
      </c>
      <c r="K16" s="49">
        <v>0.64764681382757572</v>
      </c>
      <c r="L16" s="49">
        <v>1</v>
      </c>
      <c r="M16" s="49">
        <v>2.2100000000000002E-3</v>
      </c>
      <c r="N16" s="49">
        <v>2.65E-3</v>
      </c>
      <c r="O16" s="49">
        <v>1E-4</v>
      </c>
    </row>
    <row r="17" spans="1:15" ht="14.5" hidden="1" outlineLevel="2" x14ac:dyDescent="0.35">
      <c r="A17" s="48" t="s">
        <v>889</v>
      </c>
      <c r="B17" s="48" t="s">
        <v>527</v>
      </c>
      <c r="C17" s="48" t="s">
        <v>1454</v>
      </c>
      <c r="D17" s="48" t="s">
        <v>1455</v>
      </c>
      <c r="E17" s="48" t="s">
        <v>1456</v>
      </c>
      <c r="F17" s="48" t="s">
        <v>529</v>
      </c>
      <c r="G17" s="48" t="s">
        <v>942</v>
      </c>
      <c r="H17" s="72">
        <v>4.1200000000000001E-2</v>
      </c>
      <c r="I17" s="72">
        <v>4.9000000000000002E-2</v>
      </c>
      <c r="J17" s="72">
        <v>1.5499999999999999E-3</v>
      </c>
      <c r="K17" s="49">
        <v>0.64764681382757572</v>
      </c>
      <c r="L17" s="49">
        <v>1</v>
      </c>
      <c r="M17" s="49">
        <v>4.1200000000000001E-2</v>
      </c>
      <c r="N17" s="49">
        <v>4.9000000000000002E-2</v>
      </c>
      <c r="O17" s="49">
        <v>1.5499999999999999E-3</v>
      </c>
    </row>
    <row r="18" spans="1:15" ht="14.5" hidden="1" outlineLevel="2" x14ac:dyDescent="0.35">
      <c r="A18" s="48" t="s">
        <v>889</v>
      </c>
      <c r="B18" s="48" t="s">
        <v>527</v>
      </c>
      <c r="C18" s="48" t="s">
        <v>1454</v>
      </c>
      <c r="D18" s="48" t="s">
        <v>1455</v>
      </c>
      <c r="E18" s="48" t="s">
        <v>1456</v>
      </c>
      <c r="F18" s="48" t="s">
        <v>533</v>
      </c>
      <c r="G18" s="48" t="s">
        <v>952</v>
      </c>
      <c r="H18" s="72">
        <v>5.8999999999999997E-2</v>
      </c>
      <c r="I18" s="72">
        <v>2.7060000000000001E-3</v>
      </c>
      <c r="J18" s="72">
        <v>6.6000000000000005E-5</v>
      </c>
      <c r="K18" s="49">
        <v>0.64764681382757572</v>
      </c>
      <c r="L18" s="49">
        <v>1</v>
      </c>
      <c r="M18" s="49">
        <v>5.8999999999999997E-2</v>
      </c>
      <c r="N18" s="49">
        <v>2.7060000000000001E-3</v>
      </c>
      <c r="O18" s="49">
        <v>6.6000000000000005E-5</v>
      </c>
    </row>
    <row r="19" spans="1:15" ht="14.5" hidden="1" outlineLevel="2" x14ac:dyDescent="0.35">
      <c r="A19" s="48" t="s">
        <v>889</v>
      </c>
      <c r="B19" s="48" t="s">
        <v>527</v>
      </c>
      <c r="C19" s="48" t="s">
        <v>1454</v>
      </c>
      <c r="D19" s="48" t="s">
        <v>1455</v>
      </c>
      <c r="E19" s="48" t="s">
        <v>1456</v>
      </c>
      <c r="F19" s="48" t="s">
        <v>534</v>
      </c>
      <c r="G19" s="48" t="s">
        <v>952</v>
      </c>
      <c r="H19" s="72">
        <v>1.8E-3</v>
      </c>
      <c r="I19" s="72">
        <v>2.15E-3</v>
      </c>
      <c r="J19" s="72">
        <v>6.7999999999999999E-5</v>
      </c>
      <c r="K19" s="49">
        <v>0.64764681382757572</v>
      </c>
      <c r="L19" s="49">
        <v>1</v>
      </c>
      <c r="M19" s="49">
        <v>1.8E-3</v>
      </c>
      <c r="N19" s="49">
        <v>2.15E-3</v>
      </c>
      <c r="O19" s="49">
        <v>6.7999999999999999E-5</v>
      </c>
    </row>
    <row r="20" spans="1:15" ht="14.5" hidden="1" outlineLevel="2" x14ac:dyDescent="0.35">
      <c r="A20" s="48" t="s">
        <v>889</v>
      </c>
      <c r="B20" s="48" t="s">
        <v>527</v>
      </c>
      <c r="C20" s="48" t="s">
        <v>1454</v>
      </c>
      <c r="D20" s="48" t="s">
        <v>1455</v>
      </c>
      <c r="E20" s="48" t="s">
        <v>1456</v>
      </c>
      <c r="F20" s="48" t="s">
        <v>532</v>
      </c>
      <c r="G20" s="48" t="s">
        <v>952</v>
      </c>
      <c r="H20" s="72">
        <v>3.8000000000000002E-4</v>
      </c>
      <c r="I20" s="72">
        <v>4.4999999999999999E-4</v>
      </c>
      <c r="J20" s="72">
        <v>1.4999999999999999E-5</v>
      </c>
      <c r="K20" s="49">
        <v>0.64764681382757572</v>
      </c>
      <c r="L20" s="49">
        <v>1</v>
      </c>
      <c r="M20" s="49">
        <v>3.8000000000000002E-4</v>
      </c>
      <c r="N20" s="49">
        <v>4.4999999999999999E-4</v>
      </c>
      <c r="O20" s="49">
        <v>1.4999999999999999E-5</v>
      </c>
    </row>
    <row r="21" spans="1:15" ht="14.5" hidden="1" outlineLevel="2" x14ac:dyDescent="0.35">
      <c r="A21" s="48" t="s">
        <v>889</v>
      </c>
      <c r="B21" s="48" t="s">
        <v>527</v>
      </c>
      <c r="C21" s="48" t="s">
        <v>1454</v>
      </c>
      <c r="D21" s="48" t="s">
        <v>1455</v>
      </c>
      <c r="E21" s="48" t="s">
        <v>1456</v>
      </c>
      <c r="F21" s="48" t="s">
        <v>530</v>
      </c>
      <c r="G21" s="48" t="s">
        <v>952</v>
      </c>
      <c r="H21" s="72">
        <v>1.0589999999999999</v>
      </c>
      <c r="I21" s="72">
        <v>1.0999999999999999E-2</v>
      </c>
      <c r="J21" s="72">
        <v>3.5E-4</v>
      </c>
      <c r="K21" s="49">
        <v>0.64764681382757572</v>
      </c>
      <c r="L21" s="49">
        <v>1</v>
      </c>
      <c r="M21" s="49">
        <v>1.0589999999999999</v>
      </c>
      <c r="N21" s="49">
        <v>1.0999999999999999E-2</v>
      </c>
      <c r="O21" s="49">
        <v>3.5E-4</v>
      </c>
    </row>
    <row r="22" spans="1:15" ht="14.5" hidden="1" outlineLevel="2" x14ac:dyDescent="0.35">
      <c r="A22" s="48" t="s">
        <v>889</v>
      </c>
      <c r="B22" s="48" t="s">
        <v>527</v>
      </c>
      <c r="C22" s="48" t="s">
        <v>1454</v>
      </c>
      <c r="D22" s="48" t="s">
        <v>1455</v>
      </c>
      <c r="E22" s="48" t="s">
        <v>1456</v>
      </c>
      <c r="F22" s="48" t="s">
        <v>531</v>
      </c>
      <c r="G22" s="48" t="s">
        <v>952</v>
      </c>
      <c r="H22" s="72">
        <v>5.7000000000000003E-5</v>
      </c>
      <c r="I22" s="72">
        <v>5.0000000000000002E-5</v>
      </c>
      <c r="J22" s="72">
        <v>2.5000000000000001E-5</v>
      </c>
      <c r="K22" s="49">
        <v>0.64764681382757572</v>
      </c>
      <c r="L22" s="49">
        <v>1</v>
      </c>
      <c r="M22" s="49">
        <v>5.7000000000000003E-5</v>
      </c>
      <c r="N22" s="49">
        <v>5.0000000000000002E-5</v>
      </c>
      <c r="O22" s="49">
        <v>2.5000000000000001E-5</v>
      </c>
    </row>
    <row r="23" spans="1:15" ht="14.5" outlineLevel="1" collapsed="1" x14ac:dyDescent="0.35">
      <c r="A23" s="48"/>
      <c r="B23" s="50" t="s">
        <v>417</v>
      </c>
      <c r="C23" s="48"/>
      <c r="D23" s="48"/>
      <c r="E23" s="48"/>
      <c r="F23" s="48"/>
      <c r="G23" s="48"/>
      <c r="H23" s="72">
        <f>SUBTOTAL(9,H16:H22)</f>
        <v>1.1636469999999999</v>
      </c>
      <c r="I23" s="72">
        <f>SUBTOTAL(9,I16:I22)</f>
        <v>6.8005999999999997E-2</v>
      </c>
      <c r="J23" s="72">
        <f>SUBTOTAL(9,J16:J22)</f>
        <v>2.1739999999999997E-3</v>
      </c>
      <c r="K23" s="49"/>
      <c r="L23" s="49"/>
      <c r="M23" s="49">
        <f>SUBTOTAL(9,M16:M22)</f>
        <v>1.1636469999999999</v>
      </c>
      <c r="N23" s="49">
        <f>SUBTOTAL(9,N16:N22)</f>
        <v>6.8005999999999997E-2</v>
      </c>
      <c r="O23" s="49">
        <f>SUBTOTAL(9,O16:O22)</f>
        <v>2.1739999999999997E-3</v>
      </c>
    </row>
    <row r="24" spans="1:15" ht="14.5" hidden="1" outlineLevel="2" x14ac:dyDescent="0.35">
      <c r="A24" s="48" t="s">
        <v>889</v>
      </c>
      <c r="B24" s="48" t="s">
        <v>535</v>
      </c>
      <c r="C24" s="48" t="s">
        <v>1457</v>
      </c>
      <c r="D24" s="48" t="s">
        <v>1452</v>
      </c>
      <c r="E24" s="48" t="s">
        <v>1453</v>
      </c>
      <c r="F24" s="48" t="s">
        <v>536</v>
      </c>
      <c r="G24" s="48" t="s">
        <v>950</v>
      </c>
      <c r="H24" s="72">
        <v>7.2950000000000001E-2</v>
      </c>
      <c r="I24" s="72">
        <v>1.46E-2</v>
      </c>
      <c r="J24" s="72">
        <v>1.7950000000000001E-2</v>
      </c>
      <c r="K24" s="49">
        <v>0.94959176428824954</v>
      </c>
      <c r="L24" s="49">
        <v>1</v>
      </c>
      <c r="M24" s="49">
        <v>7.2950000000000001E-2</v>
      </c>
      <c r="N24" s="49">
        <v>1.46E-2</v>
      </c>
      <c r="O24" s="49">
        <v>1.7950000000000001E-2</v>
      </c>
    </row>
    <row r="25" spans="1:15" ht="14.5" hidden="1" outlineLevel="2" x14ac:dyDescent="0.35">
      <c r="A25" s="48" t="s">
        <v>889</v>
      </c>
      <c r="B25" s="48" t="s">
        <v>535</v>
      </c>
      <c r="C25" s="48" t="s">
        <v>1457</v>
      </c>
      <c r="D25" s="48" t="s">
        <v>1452</v>
      </c>
      <c r="E25" s="48" t="s">
        <v>1453</v>
      </c>
      <c r="F25" s="48" t="s">
        <v>1458</v>
      </c>
      <c r="G25" s="48" t="s">
        <v>1051</v>
      </c>
      <c r="H25" s="72">
        <v>2.5899999999999999E-3</v>
      </c>
      <c r="I25" s="72">
        <v>3.0850000000000001E-3</v>
      </c>
      <c r="J25" s="72">
        <v>1.7000000000000001E-4</v>
      </c>
      <c r="K25" s="49">
        <v>0.94959176428824954</v>
      </c>
      <c r="L25" s="49">
        <v>1</v>
      </c>
      <c r="M25" s="49">
        <v>2.5899999999999999E-3</v>
      </c>
      <c r="N25" s="49">
        <v>3.0850000000000001E-3</v>
      </c>
      <c r="O25" s="49">
        <v>1.7000000000000001E-4</v>
      </c>
    </row>
    <row r="26" spans="1:15" ht="14.5" outlineLevel="1" collapsed="1" x14ac:dyDescent="0.35">
      <c r="A26" s="48"/>
      <c r="B26" s="50" t="s">
        <v>418</v>
      </c>
      <c r="C26" s="48"/>
      <c r="D26" s="48"/>
      <c r="E26" s="48"/>
      <c r="F26" s="48"/>
      <c r="G26" s="48"/>
      <c r="H26" s="72">
        <f>SUBTOTAL(9,H24:H25)</f>
        <v>7.5539999999999996E-2</v>
      </c>
      <c r="I26" s="72">
        <f>SUBTOTAL(9,I24:I25)</f>
        <v>1.7684999999999999E-2</v>
      </c>
      <c r="J26" s="72">
        <f>SUBTOTAL(9,J24:J25)</f>
        <v>1.8120000000000001E-2</v>
      </c>
      <c r="K26" s="49"/>
      <c r="L26" s="49"/>
      <c r="M26" s="49">
        <f>SUBTOTAL(9,M24:M25)</f>
        <v>7.5539999999999996E-2</v>
      </c>
      <c r="N26" s="49">
        <f>SUBTOTAL(9,N24:N25)</f>
        <v>1.7684999999999999E-2</v>
      </c>
      <c r="O26" s="49">
        <f>SUBTOTAL(9,O24:O25)</f>
        <v>1.8120000000000001E-2</v>
      </c>
    </row>
    <row r="27" spans="1:15" ht="14.5" hidden="1" outlineLevel="2" x14ac:dyDescent="0.35">
      <c r="A27" s="48" t="s">
        <v>889</v>
      </c>
      <c r="B27" s="48" t="s">
        <v>537</v>
      </c>
      <c r="C27" s="48" t="s">
        <v>955</v>
      </c>
      <c r="D27" s="48" t="s">
        <v>1459</v>
      </c>
      <c r="E27" s="48" t="s">
        <v>1460</v>
      </c>
      <c r="F27" s="48" t="s">
        <v>538</v>
      </c>
      <c r="G27" s="48" t="s">
        <v>956</v>
      </c>
      <c r="H27" s="72">
        <v>6.535E-4</v>
      </c>
      <c r="I27" s="72">
        <v>7.7800000000000005E-4</v>
      </c>
      <c r="J27" s="72">
        <v>4.2999999999999995E-5</v>
      </c>
      <c r="K27" s="49">
        <v>0.87654562338106812</v>
      </c>
      <c r="L27" s="49">
        <v>1</v>
      </c>
      <c r="M27" s="49">
        <v>6.535E-4</v>
      </c>
      <c r="N27" s="49">
        <v>7.7800000000000005E-4</v>
      </c>
      <c r="O27" s="49">
        <v>4.2999999999999995E-5</v>
      </c>
    </row>
    <row r="28" spans="1:15" ht="14.5" hidden="1" outlineLevel="2" x14ac:dyDescent="0.35">
      <c r="A28" s="48" t="s">
        <v>889</v>
      </c>
      <c r="B28" s="48" t="s">
        <v>537</v>
      </c>
      <c r="C28" s="48" t="s">
        <v>955</v>
      </c>
      <c r="D28" s="48" t="s">
        <v>1459</v>
      </c>
      <c r="E28" s="48" t="s">
        <v>1460</v>
      </c>
      <c r="F28" s="48" t="s">
        <v>540</v>
      </c>
      <c r="G28" s="48" t="s">
        <v>956</v>
      </c>
      <c r="H28" s="72">
        <v>2.8050000000000004E-4</v>
      </c>
      <c r="I28" s="72">
        <v>3.3400000000000004E-4</v>
      </c>
      <c r="J28" s="72">
        <v>1.8499999999999999E-5</v>
      </c>
      <c r="K28" s="49">
        <v>0.87654562338106812</v>
      </c>
      <c r="L28" s="49">
        <v>1</v>
      </c>
      <c r="M28" s="49">
        <v>2.8050000000000004E-4</v>
      </c>
      <c r="N28" s="49">
        <v>3.3400000000000004E-4</v>
      </c>
      <c r="O28" s="49">
        <v>1.8499999999999999E-5</v>
      </c>
    </row>
    <row r="29" spans="1:15" ht="14.5" hidden="1" outlineLevel="2" x14ac:dyDescent="0.35">
      <c r="A29" s="48" t="s">
        <v>889</v>
      </c>
      <c r="B29" s="48" t="s">
        <v>537</v>
      </c>
      <c r="C29" s="48" t="s">
        <v>955</v>
      </c>
      <c r="D29" s="48" t="s">
        <v>1459</v>
      </c>
      <c r="E29" s="48" t="s">
        <v>1460</v>
      </c>
      <c r="F29" s="48" t="s">
        <v>541</v>
      </c>
      <c r="G29" s="48" t="s">
        <v>956</v>
      </c>
      <c r="H29" s="72">
        <v>1.9700000000000002E-4</v>
      </c>
      <c r="I29" s="72">
        <v>2.3499999999999999E-4</v>
      </c>
      <c r="J29" s="72">
        <v>1.2999999999999999E-5</v>
      </c>
      <c r="K29" s="49">
        <v>0.87654562338106812</v>
      </c>
      <c r="L29" s="49">
        <v>1</v>
      </c>
      <c r="M29" s="49">
        <v>1.9700000000000002E-4</v>
      </c>
      <c r="N29" s="49">
        <v>2.3499999999999999E-4</v>
      </c>
      <c r="O29" s="49">
        <v>1.2999999999999999E-5</v>
      </c>
    </row>
    <row r="30" spans="1:15" ht="14.5" hidden="1" outlineLevel="2" x14ac:dyDescent="0.35">
      <c r="A30" s="48" t="s">
        <v>889</v>
      </c>
      <c r="B30" s="48" t="s">
        <v>537</v>
      </c>
      <c r="C30" s="48" t="s">
        <v>955</v>
      </c>
      <c r="D30" s="48" t="s">
        <v>1459</v>
      </c>
      <c r="E30" s="48" t="s">
        <v>1460</v>
      </c>
      <c r="F30" s="48" t="s">
        <v>546</v>
      </c>
      <c r="G30" s="48" t="s">
        <v>956</v>
      </c>
      <c r="H30" s="72">
        <v>1.9700000000000002E-4</v>
      </c>
      <c r="I30" s="72">
        <v>2.3499999999999999E-4</v>
      </c>
      <c r="J30" s="72">
        <v>1.2999999999999999E-5</v>
      </c>
      <c r="K30" s="49">
        <v>0.87654562338106812</v>
      </c>
      <c r="L30" s="49">
        <v>1</v>
      </c>
      <c r="M30" s="49">
        <v>1.9700000000000002E-4</v>
      </c>
      <c r="N30" s="49">
        <v>2.3499999999999999E-4</v>
      </c>
      <c r="O30" s="49">
        <v>1.2999999999999999E-5</v>
      </c>
    </row>
    <row r="31" spans="1:15" ht="14.5" hidden="1" outlineLevel="2" x14ac:dyDescent="0.35">
      <c r="A31" s="48" t="s">
        <v>889</v>
      </c>
      <c r="B31" s="48" t="s">
        <v>537</v>
      </c>
      <c r="C31" s="48" t="s">
        <v>955</v>
      </c>
      <c r="D31" s="48" t="s">
        <v>1459</v>
      </c>
      <c r="E31" s="48" t="s">
        <v>1460</v>
      </c>
      <c r="F31" s="48" t="s">
        <v>545</v>
      </c>
      <c r="G31" s="48" t="s">
        <v>956</v>
      </c>
      <c r="H31" s="72">
        <v>2.9949999999999996E-4</v>
      </c>
      <c r="I31" s="72">
        <v>3.5649999999999999E-4</v>
      </c>
      <c r="J31" s="72">
        <v>1.95E-5</v>
      </c>
      <c r="K31" s="49">
        <v>0.87654562338106812</v>
      </c>
      <c r="L31" s="49">
        <v>1</v>
      </c>
      <c r="M31" s="49">
        <v>2.9949999999999996E-4</v>
      </c>
      <c r="N31" s="49">
        <v>3.5649999999999999E-4</v>
      </c>
      <c r="O31" s="49">
        <v>1.95E-5</v>
      </c>
    </row>
    <row r="32" spans="1:15" ht="14.5" hidden="1" outlineLevel="2" x14ac:dyDescent="0.35">
      <c r="A32" s="48" t="s">
        <v>889</v>
      </c>
      <c r="B32" s="48" t="s">
        <v>537</v>
      </c>
      <c r="C32" s="48" t="s">
        <v>955</v>
      </c>
      <c r="D32" s="48" t="s">
        <v>1459</v>
      </c>
      <c r="E32" s="48" t="s">
        <v>1460</v>
      </c>
      <c r="F32" s="48" t="s">
        <v>544</v>
      </c>
      <c r="G32" s="48" t="s">
        <v>956</v>
      </c>
      <c r="H32" s="72">
        <v>3.745E-4</v>
      </c>
      <c r="I32" s="72">
        <v>4.46E-4</v>
      </c>
      <c r="J32" s="72">
        <v>2.4500000000000003E-5</v>
      </c>
      <c r="K32" s="49">
        <v>0.87654562338106812</v>
      </c>
      <c r="L32" s="49">
        <v>1</v>
      </c>
      <c r="M32" s="49">
        <v>3.745E-4</v>
      </c>
      <c r="N32" s="49">
        <v>4.46E-4</v>
      </c>
      <c r="O32" s="49">
        <v>2.4500000000000003E-5</v>
      </c>
    </row>
    <row r="33" spans="1:15" ht="14.5" hidden="1" outlineLevel="2" x14ac:dyDescent="0.35">
      <c r="A33" s="48" t="s">
        <v>889</v>
      </c>
      <c r="B33" s="48" t="s">
        <v>537</v>
      </c>
      <c r="C33" s="48" t="s">
        <v>955</v>
      </c>
      <c r="D33" s="48" t="s">
        <v>1459</v>
      </c>
      <c r="E33" s="48" t="s">
        <v>1460</v>
      </c>
      <c r="F33" s="48" t="s">
        <v>543</v>
      </c>
      <c r="G33" s="48" t="s">
        <v>956</v>
      </c>
      <c r="H33" s="72">
        <v>5.9099999999999995E-4</v>
      </c>
      <c r="I33" s="72">
        <v>7.0399999999999998E-4</v>
      </c>
      <c r="J33" s="72">
        <v>3.8500000000000001E-5</v>
      </c>
      <c r="K33" s="49">
        <v>0.87654562338106812</v>
      </c>
      <c r="L33" s="49">
        <v>1</v>
      </c>
      <c r="M33" s="49">
        <v>5.9099999999999995E-4</v>
      </c>
      <c r="N33" s="49">
        <v>7.0399999999999998E-4</v>
      </c>
      <c r="O33" s="49">
        <v>3.8500000000000001E-5</v>
      </c>
    </row>
    <row r="34" spans="1:15" ht="14.5" hidden="1" outlineLevel="2" x14ac:dyDescent="0.35">
      <c r="A34" s="48" t="s">
        <v>889</v>
      </c>
      <c r="B34" s="48" t="s">
        <v>537</v>
      </c>
      <c r="C34" s="48" t="s">
        <v>955</v>
      </c>
      <c r="D34" s="48" t="s">
        <v>1459</v>
      </c>
      <c r="E34" s="48" t="s">
        <v>1460</v>
      </c>
      <c r="F34" s="48" t="s">
        <v>542</v>
      </c>
      <c r="G34" s="48" t="s">
        <v>956</v>
      </c>
      <c r="H34" s="72">
        <v>4.9249999999999999E-4</v>
      </c>
      <c r="I34" s="72">
        <v>5.865E-4</v>
      </c>
      <c r="J34" s="72">
        <v>3.2500000000000004E-5</v>
      </c>
      <c r="K34" s="49">
        <v>0.87654562338106812</v>
      </c>
      <c r="L34" s="49">
        <v>1</v>
      </c>
      <c r="M34" s="49">
        <v>4.9249999999999999E-4</v>
      </c>
      <c r="N34" s="49">
        <v>5.865E-4</v>
      </c>
      <c r="O34" s="49">
        <v>3.2500000000000004E-5</v>
      </c>
    </row>
    <row r="35" spans="1:15" ht="14.5" hidden="1" outlineLevel="2" x14ac:dyDescent="0.35">
      <c r="A35" s="48" t="s">
        <v>889</v>
      </c>
      <c r="B35" s="48" t="s">
        <v>537</v>
      </c>
      <c r="C35" s="48" t="s">
        <v>955</v>
      </c>
      <c r="D35" s="48" t="s">
        <v>1459</v>
      </c>
      <c r="E35" s="48" t="s">
        <v>1460</v>
      </c>
      <c r="F35" s="48" t="s">
        <v>539</v>
      </c>
      <c r="G35" s="48" t="s">
        <v>956</v>
      </c>
      <c r="H35" s="72">
        <v>7.8800000000000007E-4</v>
      </c>
      <c r="I35" s="72">
        <v>9.3799999999999992E-4</v>
      </c>
      <c r="J35" s="72">
        <v>5.1499999999999998E-5</v>
      </c>
      <c r="K35" s="49">
        <v>0.87654562338106812</v>
      </c>
      <c r="L35" s="49">
        <v>1</v>
      </c>
      <c r="M35" s="49">
        <v>7.8800000000000007E-4</v>
      </c>
      <c r="N35" s="49">
        <v>9.3799999999999992E-4</v>
      </c>
      <c r="O35" s="49">
        <v>5.1499999999999998E-5</v>
      </c>
    </row>
    <row r="36" spans="1:15" ht="14.5" hidden="1" outlineLevel="2" x14ac:dyDescent="0.35">
      <c r="A36" s="48" t="s">
        <v>889</v>
      </c>
      <c r="B36" s="48" t="s">
        <v>537</v>
      </c>
      <c r="C36" s="48" t="s">
        <v>955</v>
      </c>
      <c r="D36" s="48" t="s">
        <v>1459</v>
      </c>
      <c r="E36" s="48" t="s">
        <v>1460</v>
      </c>
      <c r="F36" s="48" t="s">
        <v>547</v>
      </c>
      <c r="G36" s="48" t="s">
        <v>945</v>
      </c>
      <c r="H36" s="72">
        <v>6.5949999999999993E-4</v>
      </c>
      <c r="I36" s="72">
        <v>7.8549999999999996E-4</v>
      </c>
      <c r="J36" s="72">
        <v>4.2999999999999995E-5</v>
      </c>
      <c r="K36" s="49">
        <v>0.87654562338106812</v>
      </c>
      <c r="L36" s="49">
        <v>1</v>
      </c>
      <c r="M36" s="49">
        <v>6.5949999999999993E-4</v>
      </c>
      <c r="N36" s="49">
        <v>7.8549999999999996E-4</v>
      </c>
      <c r="O36" s="49">
        <v>4.2999999999999995E-5</v>
      </c>
    </row>
    <row r="37" spans="1:15" ht="14.5" hidden="1" outlineLevel="2" x14ac:dyDescent="0.35">
      <c r="A37" s="48" t="s">
        <v>889</v>
      </c>
      <c r="B37" s="48" t="s">
        <v>537</v>
      </c>
      <c r="C37" s="48" t="s">
        <v>955</v>
      </c>
      <c r="D37" s="48" t="s">
        <v>1459</v>
      </c>
      <c r="E37" s="48" t="s">
        <v>1460</v>
      </c>
      <c r="F37" s="48" t="s">
        <v>549</v>
      </c>
      <c r="G37" s="48" t="s">
        <v>1154</v>
      </c>
      <c r="H37" s="73"/>
      <c r="I37" s="73"/>
      <c r="J37" s="72">
        <v>6.3E-3</v>
      </c>
      <c r="K37" s="49">
        <v>0.87654562338106812</v>
      </c>
      <c r="L37" s="49">
        <v>1</v>
      </c>
      <c r="M37" s="73"/>
      <c r="N37" s="73"/>
      <c r="O37" s="49">
        <v>6.3E-3</v>
      </c>
    </row>
    <row r="38" spans="1:15" ht="14.5" hidden="1" outlineLevel="2" x14ac:dyDescent="0.35">
      <c r="A38" s="48" t="s">
        <v>889</v>
      </c>
      <c r="B38" s="48" t="s">
        <v>537</v>
      </c>
      <c r="C38" s="48" t="s">
        <v>955</v>
      </c>
      <c r="D38" s="48" t="s">
        <v>1459</v>
      </c>
      <c r="E38" s="48" t="s">
        <v>1460</v>
      </c>
      <c r="F38" s="48" t="s">
        <v>548</v>
      </c>
      <c r="G38" s="48" t="s">
        <v>1154</v>
      </c>
      <c r="H38" s="73"/>
      <c r="I38" s="73"/>
      <c r="J38" s="72">
        <v>2.1125000000000001E-2</v>
      </c>
      <c r="K38" s="49">
        <v>0.87654562338106812</v>
      </c>
      <c r="L38" s="49">
        <v>1</v>
      </c>
      <c r="M38" s="73"/>
      <c r="N38" s="73"/>
      <c r="O38" s="49">
        <v>2.1125000000000001E-2</v>
      </c>
    </row>
    <row r="39" spans="1:15" ht="14.5" outlineLevel="1" collapsed="1" x14ac:dyDescent="0.35">
      <c r="A39" s="48"/>
      <c r="B39" s="50" t="s">
        <v>419</v>
      </c>
      <c r="C39" s="48"/>
      <c r="D39" s="48"/>
      <c r="E39" s="48"/>
      <c r="F39" s="48"/>
      <c r="G39" s="48"/>
      <c r="H39" s="73">
        <f>SUBTOTAL(9,H27:H38)</f>
        <v>4.5329999999999997E-3</v>
      </c>
      <c r="I39" s="73">
        <f>SUBTOTAL(9,I27:I38)</f>
        <v>5.3984999999999997E-3</v>
      </c>
      <c r="J39" s="72">
        <f>SUBTOTAL(9,J27:J38)</f>
        <v>2.7722000000000004E-2</v>
      </c>
      <c r="K39" s="49"/>
      <c r="L39" s="49"/>
      <c r="M39" s="73">
        <f>SUBTOTAL(9,M27:M38)</f>
        <v>4.5329999999999997E-3</v>
      </c>
      <c r="N39" s="73">
        <f>SUBTOTAL(9,N27:N38)</f>
        <v>5.3984999999999997E-3</v>
      </c>
      <c r="O39" s="49">
        <f>SUBTOTAL(9,O27:O38)</f>
        <v>2.7722000000000004E-2</v>
      </c>
    </row>
    <row r="40" spans="1:15" ht="14.5" hidden="1" outlineLevel="2" x14ac:dyDescent="0.35">
      <c r="A40" s="48" t="s">
        <v>889</v>
      </c>
      <c r="B40" s="48" t="s">
        <v>1461</v>
      </c>
      <c r="C40" s="48" t="s">
        <v>1462</v>
      </c>
      <c r="D40" s="48" t="s">
        <v>1463</v>
      </c>
      <c r="E40" s="48" t="s">
        <v>1464</v>
      </c>
      <c r="F40" s="48" t="s">
        <v>1465</v>
      </c>
      <c r="G40" s="48" t="s">
        <v>1003</v>
      </c>
      <c r="H40" s="72">
        <v>2.2499999999999999E-4</v>
      </c>
      <c r="I40" s="72">
        <v>8.9999999999999998E-4</v>
      </c>
      <c r="J40" s="72">
        <v>1.134E-5</v>
      </c>
      <c r="K40" s="49">
        <v>1.1282471029164653</v>
      </c>
      <c r="L40" s="49">
        <v>1.1282471029164653</v>
      </c>
      <c r="M40" s="49">
        <v>2.5385559815620468E-4</v>
      </c>
      <c r="N40" s="49">
        <v>1.0154223926248187E-3</v>
      </c>
      <c r="O40" s="49">
        <v>1.2794322147072717E-5</v>
      </c>
    </row>
    <row r="41" spans="1:15" ht="14.5" hidden="1" outlineLevel="2" x14ac:dyDescent="0.35">
      <c r="A41" s="48" t="s">
        <v>889</v>
      </c>
      <c r="B41" s="48" t="s">
        <v>1461</v>
      </c>
      <c r="C41" s="48" t="s">
        <v>1462</v>
      </c>
      <c r="D41" s="48" t="s">
        <v>1463</v>
      </c>
      <c r="E41" s="48" t="s">
        <v>1464</v>
      </c>
      <c r="F41" s="48" t="s">
        <v>1466</v>
      </c>
      <c r="G41" s="48" t="s">
        <v>1003</v>
      </c>
      <c r="H41" s="72">
        <v>2.2499999999999999E-4</v>
      </c>
      <c r="I41" s="72">
        <v>8.9999999999999998E-4</v>
      </c>
      <c r="J41" s="72">
        <v>1.134E-5</v>
      </c>
      <c r="K41" s="49">
        <v>1.1282471029164653</v>
      </c>
      <c r="L41" s="49">
        <v>1.1282471029164653</v>
      </c>
      <c r="M41" s="49">
        <v>2.5385559815620468E-4</v>
      </c>
      <c r="N41" s="49">
        <v>1.0154223926248187E-3</v>
      </c>
      <c r="O41" s="49">
        <v>1.2794322147072717E-5</v>
      </c>
    </row>
    <row r="42" spans="1:15" ht="14.5" hidden="1" outlineLevel="2" x14ac:dyDescent="0.35">
      <c r="A42" s="48" t="s">
        <v>889</v>
      </c>
      <c r="B42" s="48" t="s">
        <v>1461</v>
      </c>
      <c r="C42" s="48" t="s">
        <v>1462</v>
      </c>
      <c r="D42" s="48" t="s">
        <v>1463</v>
      </c>
      <c r="E42" s="48" t="s">
        <v>1464</v>
      </c>
      <c r="F42" s="48" t="s">
        <v>1465</v>
      </c>
      <c r="G42" s="48" t="s">
        <v>995</v>
      </c>
      <c r="H42" s="72">
        <v>1.1358065000000001E-2</v>
      </c>
      <c r="I42" s="72">
        <v>1.3521505E-2</v>
      </c>
      <c r="J42" s="72">
        <v>7.4368500000000001E-4</v>
      </c>
      <c r="K42" s="49">
        <v>1.1282471029164653</v>
      </c>
      <c r="L42" s="49">
        <v>1.1282471029164653</v>
      </c>
      <c r="M42" s="49">
        <v>1.2814703930986904E-2</v>
      </c>
      <c r="N42" s="49">
        <v>1.5255598843320501E-2</v>
      </c>
      <c r="O42" s="49">
        <v>8.3906044673243152E-4</v>
      </c>
    </row>
    <row r="43" spans="1:15" ht="14.5" hidden="1" outlineLevel="2" x14ac:dyDescent="0.35">
      <c r="A43" s="48" t="s">
        <v>889</v>
      </c>
      <c r="B43" s="48" t="s">
        <v>1461</v>
      </c>
      <c r="C43" s="48" t="s">
        <v>1462</v>
      </c>
      <c r="D43" s="48" t="s">
        <v>1463</v>
      </c>
      <c r="E43" s="48" t="s">
        <v>1464</v>
      </c>
      <c r="F43" s="48" t="s">
        <v>1466</v>
      </c>
      <c r="G43" s="48" t="s">
        <v>995</v>
      </c>
      <c r="H43" s="72">
        <v>1.1358065000000001E-2</v>
      </c>
      <c r="I43" s="72">
        <v>1.3521505E-2</v>
      </c>
      <c r="J43" s="72">
        <v>7.4368500000000001E-4</v>
      </c>
      <c r="K43" s="49">
        <v>1.1282471029164653</v>
      </c>
      <c r="L43" s="49">
        <v>1.1282471029164653</v>
      </c>
      <c r="M43" s="49">
        <v>1.2814703930986904E-2</v>
      </c>
      <c r="N43" s="49">
        <v>1.5255598843320501E-2</v>
      </c>
      <c r="O43" s="49">
        <v>8.3906044673243152E-4</v>
      </c>
    </row>
    <row r="44" spans="1:15" ht="14.5" hidden="1" outlineLevel="2" x14ac:dyDescent="0.35">
      <c r="A44" s="48" t="s">
        <v>889</v>
      </c>
      <c r="B44" s="48" t="s">
        <v>1461</v>
      </c>
      <c r="C44" s="48" t="s">
        <v>1462</v>
      </c>
      <c r="D44" s="48" t="s">
        <v>1463</v>
      </c>
      <c r="E44" s="48" t="s">
        <v>1464</v>
      </c>
      <c r="F44" s="48" t="s">
        <v>1467</v>
      </c>
      <c r="G44" s="48" t="s">
        <v>959</v>
      </c>
      <c r="H44" s="72">
        <v>5.4500000000000002E-4</v>
      </c>
      <c r="I44" s="72">
        <v>2.3799999999999997E-3</v>
      </c>
      <c r="J44" s="72">
        <v>7.0000000000000007E-5</v>
      </c>
      <c r="K44" s="49">
        <v>1.1282471029164653</v>
      </c>
      <c r="L44" s="49">
        <v>1.1282471029164653</v>
      </c>
      <c r="M44" s="49">
        <v>6.1489467108947365E-4</v>
      </c>
      <c r="N44" s="49">
        <v>2.6852281049411873E-3</v>
      </c>
      <c r="O44" s="49">
        <v>7.8977297204152578E-5</v>
      </c>
    </row>
    <row r="45" spans="1:15" ht="14.5" hidden="1" outlineLevel="2" x14ac:dyDescent="0.35">
      <c r="A45" s="48" t="s">
        <v>889</v>
      </c>
      <c r="B45" s="48" t="s">
        <v>1461</v>
      </c>
      <c r="C45" s="48" t="s">
        <v>1462</v>
      </c>
      <c r="D45" s="48" t="s">
        <v>1463</v>
      </c>
      <c r="E45" s="48" t="s">
        <v>1464</v>
      </c>
      <c r="F45" s="48" t="s">
        <v>1468</v>
      </c>
      <c r="G45" s="48" t="s">
        <v>959</v>
      </c>
      <c r="H45" s="72">
        <v>1.065E-3</v>
      </c>
      <c r="I45" s="72">
        <v>7.8300000000000002E-3</v>
      </c>
      <c r="J45" s="72">
        <v>1.9000000000000001E-4</v>
      </c>
      <c r="K45" s="49">
        <v>1.1282471029164653</v>
      </c>
      <c r="L45" s="49">
        <v>1.1282471029164653</v>
      </c>
      <c r="M45" s="49">
        <v>1.2015831646060356E-3</v>
      </c>
      <c r="N45" s="49">
        <v>8.8341748158359233E-3</v>
      </c>
      <c r="O45" s="49">
        <v>2.1436694955412843E-4</v>
      </c>
    </row>
    <row r="46" spans="1:15" ht="14.5" hidden="1" outlineLevel="2" x14ac:dyDescent="0.35">
      <c r="A46" s="48" t="s">
        <v>889</v>
      </c>
      <c r="B46" s="48" t="s">
        <v>1461</v>
      </c>
      <c r="C46" s="48" t="s">
        <v>1462</v>
      </c>
      <c r="D46" s="48" t="s">
        <v>1463</v>
      </c>
      <c r="E46" s="48" t="s">
        <v>1464</v>
      </c>
      <c r="F46" s="48" t="s">
        <v>1469</v>
      </c>
      <c r="G46" s="48" t="s">
        <v>959</v>
      </c>
      <c r="H46" s="72">
        <v>8.7500000000000002E-4</v>
      </c>
      <c r="I46" s="72">
        <v>6.4099999999999999E-3</v>
      </c>
      <c r="J46" s="72">
        <v>1.55E-4</v>
      </c>
      <c r="K46" s="49">
        <v>1.1282471029164653</v>
      </c>
      <c r="L46" s="49">
        <v>1.1282471029164653</v>
      </c>
      <c r="M46" s="49">
        <v>9.8721621505190723E-4</v>
      </c>
      <c r="N46" s="49">
        <v>7.2320639296945431E-3</v>
      </c>
      <c r="O46" s="49">
        <v>1.7487830095205213E-4</v>
      </c>
    </row>
    <row r="47" spans="1:15" ht="14.5" hidden="1" outlineLevel="2" x14ac:dyDescent="0.35">
      <c r="A47" s="48" t="s">
        <v>889</v>
      </c>
      <c r="B47" s="48" t="s">
        <v>1461</v>
      </c>
      <c r="C47" s="48" t="s">
        <v>1462</v>
      </c>
      <c r="D47" s="48" t="s">
        <v>1463</v>
      </c>
      <c r="E47" s="48" t="s">
        <v>1464</v>
      </c>
      <c r="F47" s="48" t="s">
        <v>1470</v>
      </c>
      <c r="G47" s="48" t="s">
        <v>959</v>
      </c>
      <c r="H47" s="72">
        <v>6.4999999999999997E-4</v>
      </c>
      <c r="I47" s="72">
        <v>2.8300000000000001E-3</v>
      </c>
      <c r="J47" s="72">
        <v>8.5000000000000006E-5</v>
      </c>
      <c r="K47" s="49">
        <v>1.1282471029164653</v>
      </c>
      <c r="L47" s="49">
        <v>1.1282471029164653</v>
      </c>
      <c r="M47" s="49">
        <v>7.3336061689570245E-4</v>
      </c>
      <c r="N47" s="49">
        <v>3.1929393012535968E-3</v>
      </c>
      <c r="O47" s="49">
        <v>9.5901003747899562E-5</v>
      </c>
    </row>
    <row r="48" spans="1:15" ht="14.5" hidden="1" outlineLevel="2" x14ac:dyDescent="0.35">
      <c r="A48" s="48" t="s">
        <v>889</v>
      </c>
      <c r="B48" s="48" t="s">
        <v>1461</v>
      </c>
      <c r="C48" s="48" t="s">
        <v>1462</v>
      </c>
      <c r="D48" s="48" t="s">
        <v>1463</v>
      </c>
      <c r="E48" s="48" t="s">
        <v>1464</v>
      </c>
      <c r="F48" s="48" t="s">
        <v>1471</v>
      </c>
      <c r="G48" s="48" t="s">
        <v>959</v>
      </c>
      <c r="H48" s="72">
        <v>7.7999999999999999E-4</v>
      </c>
      <c r="I48" s="72">
        <v>3.3999999999999998E-3</v>
      </c>
      <c r="J48" s="72">
        <v>1E-4</v>
      </c>
      <c r="K48" s="49">
        <v>1.1282471029164653</v>
      </c>
      <c r="L48" s="49">
        <v>1.1282471029164653</v>
      </c>
      <c r="M48" s="49">
        <v>8.8003274027484294E-4</v>
      </c>
      <c r="N48" s="49">
        <v>3.8360401499159822E-3</v>
      </c>
      <c r="O48" s="49">
        <v>1.1282471029164655E-4</v>
      </c>
    </row>
    <row r="49" spans="1:15" ht="14.5" outlineLevel="1" collapsed="1" x14ac:dyDescent="0.35">
      <c r="A49" s="48"/>
      <c r="B49" s="50" t="s">
        <v>1882</v>
      </c>
      <c r="C49" s="48"/>
      <c r="D49" s="48"/>
      <c r="E49" s="48"/>
      <c r="F49" s="48"/>
      <c r="G49" s="48"/>
      <c r="H49" s="72">
        <f>SUBTOTAL(9,H40:H48)</f>
        <v>2.7081130000000002E-2</v>
      </c>
      <c r="I49" s="72">
        <f>SUBTOTAL(9,I40:I48)</f>
        <v>5.1693009999999998E-2</v>
      </c>
      <c r="J49" s="72">
        <f>SUBTOTAL(9,J40:J48)</f>
        <v>2.11005E-3</v>
      </c>
      <c r="K49" s="49"/>
      <c r="L49" s="49"/>
      <c r="M49" s="49">
        <f>SUBTOTAL(9,M40:M48)</f>
        <v>3.055420646620418E-2</v>
      </c>
      <c r="N49" s="49">
        <f>SUBTOTAL(9,N40:N48)</f>
        <v>5.8322488773531869E-2</v>
      </c>
      <c r="O49" s="49">
        <f>SUBTOTAL(9,O40:O48)</f>
        <v>2.3806577995088875E-3</v>
      </c>
    </row>
    <row r="50" spans="1:15" ht="14.5" hidden="1" outlineLevel="2" x14ac:dyDescent="0.35">
      <c r="A50" s="48" t="s">
        <v>889</v>
      </c>
      <c r="B50" s="48" t="s">
        <v>551</v>
      </c>
      <c r="C50" s="48" t="s">
        <v>1472</v>
      </c>
      <c r="D50" s="48" t="s">
        <v>1473</v>
      </c>
      <c r="E50" s="48" t="s">
        <v>1474</v>
      </c>
      <c r="F50" s="48" t="s">
        <v>554</v>
      </c>
      <c r="G50" s="48" t="s">
        <v>942</v>
      </c>
      <c r="H50" s="72">
        <v>2.1749999999999999E-2</v>
      </c>
      <c r="I50" s="72">
        <v>2.5850000000000001E-2</v>
      </c>
      <c r="J50" s="72">
        <v>1.4199999999999998E-3</v>
      </c>
      <c r="K50" s="49">
        <v>0.94358037603443312</v>
      </c>
      <c r="L50" s="49">
        <v>1</v>
      </c>
      <c r="M50" s="49">
        <v>2.1749999999999999E-2</v>
      </c>
      <c r="N50" s="49">
        <v>2.5850000000000001E-2</v>
      </c>
      <c r="O50" s="49">
        <v>1.4199999999999998E-3</v>
      </c>
    </row>
    <row r="51" spans="1:15" ht="14.5" hidden="1" outlineLevel="2" x14ac:dyDescent="0.35">
      <c r="A51" s="48" t="s">
        <v>889</v>
      </c>
      <c r="B51" s="48" t="s">
        <v>551</v>
      </c>
      <c r="C51" s="48" t="s">
        <v>1472</v>
      </c>
      <c r="D51" s="48" t="s">
        <v>1473</v>
      </c>
      <c r="E51" s="48" t="s">
        <v>1474</v>
      </c>
      <c r="F51" s="48" t="s">
        <v>552</v>
      </c>
      <c r="G51" s="48" t="s">
        <v>942</v>
      </c>
      <c r="H51" s="72">
        <v>1.67E-2</v>
      </c>
      <c r="I51" s="72">
        <v>1.9899999999999998E-2</v>
      </c>
      <c r="J51" s="72">
        <v>1.09E-3</v>
      </c>
      <c r="K51" s="49">
        <v>0.94358037603443312</v>
      </c>
      <c r="L51" s="49">
        <v>1</v>
      </c>
      <c r="M51" s="49">
        <v>1.67E-2</v>
      </c>
      <c r="N51" s="49">
        <v>1.9899999999999998E-2</v>
      </c>
      <c r="O51" s="49">
        <v>1.09E-3</v>
      </c>
    </row>
    <row r="52" spans="1:15" ht="14.5" hidden="1" outlineLevel="2" x14ac:dyDescent="0.35">
      <c r="A52" s="48" t="s">
        <v>889</v>
      </c>
      <c r="B52" s="48" t="s">
        <v>551</v>
      </c>
      <c r="C52" s="48" t="s">
        <v>1472</v>
      </c>
      <c r="D52" s="48" t="s">
        <v>1473</v>
      </c>
      <c r="E52" s="48" t="s">
        <v>1474</v>
      </c>
      <c r="F52" s="48" t="s">
        <v>553</v>
      </c>
      <c r="G52" s="48" t="s">
        <v>942</v>
      </c>
      <c r="H52" s="72">
        <v>1.7749999999999998E-2</v>
      </c>
      <c r="I52" s="72">
        <v>2.1100000000000001E-2</v>
      </c>
      <c r="J52" s="72">
        <v>1.16E-3</v>
      </c>
      <c r="K52" s="49">
        <v>0.94358037603443312</v>
      </c>
      <c r="L52" s="49">
        <v>1</v>
      </c>
      <c r="M52" s="49">
        <v>1.7749999999999998E-2</v>
      </c>
      <c r="N52" s="49">
        <v>2.1100000000000001E-2</v>
      </c>
      <c r="O52" s="49">
        <v>1.16E-3</v>
      </c>
    </row>
    <row r="53" spans="1:15" ht="14.5" hidden="1" outlineLevel="2" x14ac:dyDescent="0.35">
      <c r="A53" s="48" t="s">
        <v>889</v>
      </c>
      <c r="B53" s="48" t="s">
        <v>551</v>
      </c>
      <c r="C53" s="48" t="s">
        <v>1472</v>
      </c>
      <c r="D53" s="48" t="s">
        <v>1473</v>
      </c>
      <c r="E53" s="48" t="s">
        <v>1474</v>
      </c>
      <c r="F53" s="48" t="s">
        <v>564</v>
      </c>
      <c r="G53" s="48" t="s">
        <v>970</v>
      </c>
      <c r="H53" s="72">
        <v>1.5800000000000002E-2</v>
      </c>
      <c r="I53" s="72">
        <v>6.9000000000000006E-2</v>
      </c>
      <c r="J53" s="72">
        <v>2.0249999999999999E-3</v>
      </c>
      <c r="K53" s="49">
        <v>0.94358037603443312</v>
      </c>
      <c r="L53" s="49">
        <v>1</v>
      </c>
      <c r="M53" s="49">
        <v>1.5800000000000002E-2</v>
      </c>
      <c r="N53" s="49">
        <v>6.9000000000000006E-2</v>
      </c>
      <c r="O53" s="49">
        <v>2.0249999999999999E-3</v>
      </c>
    </row>
    <row r="54" spans="1:15" ht="14.5" hidden="1" outlineLevel="2" x14ac:dyDescent="0.35">
      <c r="A54" s="48" t="s">
        <v>889</v>
      </c>
      <c r="B54" s="48" t="s">
        <v>551</v>
      </c>
      <c r="C54" s="48" t="s">
        <v>1472</v>
      </c>
      <c r="D54" s="48" t="s">
        <v>1473</v>
      </c>
      <c r="E54" s="48" t="s">
        <v>1474</v>
      </c>
      <c r="F54" s="48" t="s">
        <v>565</v>
      </c>
      <c r="G54" s="48" t="s">
        <v>970</v>
      </c>
      <c r="H54" s="72">
        <v>1.835E-3</v>
      </c>
      <c r="I54" s="72">
        <v>8.5000000000000006E-3</v>
      </c>
      <c r="J54" s="72">
        <v>8.0500000000000005E-4</v>
      </c>
      <c r="K54" s="49">
        <v>0.94358037603443312</v>
      </c>
      <c r="L54" s="49">
        <v>1</v>
      </c>
      <c r="M54" s="49">
        <v>1.835E-3</v>
      </c>
      <c r="N54" s="49">
        <v>8.5000000000000006E-3</v>
      </c>
      <c r="O54" s="49">
        <v>8.0500000000000005E-4</v>
      </c>
    </row>
    <row r="55" spans="1:15" ht="14.5" hidden="1" outlineLevel="2" x14ac:dyDescent="0.35">
      <c r="A55" s="48" t="s">
        <v>889</v>
      </c>
      <c r="B55" s="48" t="s">
        <v>551</v>
      </c>
      <c r="C55" s="48" t="s">
        <v>1472</v>
      </c>
      <c r="D55" s="48" t="s">
        <v>1473</v>
      </c>
      <c r="E55" s="48" t="s">
        <v>1474</v>
      </c>
      <c r="F55" s="48" t="s">
        <v>563</v>
      </c>
      <c r="G55" s="48" t="s">
        <v>970</v>
      </c>
      <c r="H55" s="72">
        <v>1.495E-3</v>
      </c>
      <c r="I55" s="72">
        <v>6.9500000000000004E-3</v>
      </c>
      <c r="J55" s="72">
        <v>6.5499999999999998E-4</v>
      </c>
      <c r="K55" s="49">
        <v>0.94358037603443312</v>
      </c>
      <c r="L55" s="49">
        <v>1</v>
      </c>
      <c r="M55" s="49">
        <v>1.495E-3</v>
      </c>
      <c r="N55" s="49">
        <v>6.9500000000000004E-3</v>
      </c>
      <c r="O55" s="49">
        <v>6.5499999999999998E-4</v>
      </c>
    </row>
    <row r="56" spans="1:15" ht="14.5" hidden="1" outlineLevel="2" x14ac:dyDescent="0.35">
      <c r="A56" s="48" t="s">
        <v>889</v>
      </c>
      <c r="B56" s="48" t="s">
        <v>551</v>
      </c>
      <c r="C56" s="48" t="s">
        <v>1472</v>
      </c>
      <c r="D56" s="48" t="s">
        <v>1473</v>
      </c>
      <c r="E56" s="48" t="s">
        <v>1474</v>
      </c>
      <c r="F56" s="48" t="s">
        <v>562</v>
      </c>
      <c r="G56" s="48" t="s">
        <v>968</v>
      </c>
      <c r="H56" s="73"/>
      <c r="I56" s="73"/>
      <c r="J56" s="72">
        <v>1.7250000000000001E-2</v>
      </c>
      <c r="K56" s="49">
        <v>0.94358037603443312</v>
      </c>
      <c r="L56" s="49">
        <v>1</v>
      </c>
      <c r="M56" s="73"/>
      <c r="N56" s="73"/>
      <c r="O56" s="49">
        <v>1.7250000000000001E-2</v>
      </c>
    </row>
    <row r="57" spans="1:15" ht="14.5" hidden="1" outlineLevel="2" x14ac:dyDescent="0.35">
      <c r="A57" s="48" t="s">
        <v>889</v>
      </c>
      <c r="B57" s="48" t="s">
        <v>551</v>
      </c>
      <c r="C57" s="48" t="s">
        <v>1472</v>
      </c>
      <c r="D57" s="48" t="s">
        <v>1473</v>
      </c>
      <c r="E57" s="48" t="s">
        <v>1474</v>
      </c>
      <c r="F57" s="48" t="s">
        <v>560</v>
      </c>
      <c r="G57" s="48" t="s">
        <v>967</v>
      </c>
      <c r="H57" s="72">
        <v>4.2200000000000001E-4</v>
      </c>
      <c r="I57" s="73"/>
      <c r="J57" s="72">
        <v>1.0699999999999999E-2</v>
      </c>
      <c r="K57" s="49">
        <v>0.94358037603443312</v>
      </c>
      <c r="L57" s="49">
        <v>1</v>
      </c>
      <c r="M57" s="49">
        <v>4.2200000000000001E-4</v>
      </c>
      <c r="N57" s="73"/>
      <c r="O57" s="49">
        <v>1.0699999999999999E-2</v>
      </c>
    </row>
    <row r="58" spans="1:15" ht="14.5" hidden="1" outlineLevel="2" x14ac:dyDescent="0.35">
      <c r="A58" s="48" t="s">
        <v>889</v>
      </c>
      <c r="B58" s="48" t="s">
        <v>551</v>
      </c>
      <c r="C58" s="48" t="s">
        <v>1472</v>
      </c>
      <c r="D58" s="48" t="s">
        <v>1473</v>
      </c>
      <c r="E58" s="48" t="s">
        <v>1474</v>
      </c>
      <c r="F58" s="48" t="s">
        <v>561</v>
      </c>
      <c r="G58" s="48" t="s">
        <v>1475</v>
      </c>
      <c r="H58" s="73"/>
      <c r="I58" s="73"/>
      <c r="J58" s="72">
        <v>1.005E-2</v>
      </c>
      <c r="K58" s="49">
        <v>0.94358037603443312</v>
      </c>
      <c r="L58" s="49">
        <v>1</v>
      </c>
      <c r="M58" s="73"/>
      <c r="N58" s="73"/>
      <c r="O58" s="49">
        <v>1.005E-2</v>
      </c>
    </row>
    <row r="59" spans="1:15" ht="14.5" hidden="1" outlineLevel="2" x14ac:dyDescent="0.35">
      <c r="A59" s="48" t="s">
        <v>889</v>
      </c>
      <c r="B59" s="48" t="s">
        <v>551</v>
      </c>
      <c r="C59" s="48" t="s">
        <v>1472</v>
      </c>
      <c r="D59" s="48" t="s">
        <v>1473</v>
      </c>
      <c r="E59" s="48" t="s">
        <v>1474</v>
      </c>
      <c r="F59" s="48" t="s">
        <v>555</v>
      </c>
      <c r="G59" s="48" t="s">
        <v>962</v>
      </c>
      <c r="H59" s="73"/>
      <c r="I59" s="73"/>
      <c r="J59" s="72">
        <v>1.03E-2</v>
      </c>
      <c r="K59" s="49">
        <v>0.94358037603443312</v>
      </c>
      <c r="L59" s="49">
        <v>1</v>
      </c>
      <c r="M59" s="73"/>
      <c r="N59" s="73"/>
      <c r="O59" s="49">
        <v>1.03E-2</v>
      </c>
    </row>
    <row r="60" spans="1:15" ht="14.5" hidden="1" outlineLevel="2" x14ac:dyDescent="0.35">
      <c r="A60" s="48" t="s">
        <v>889</v>
      </c>
      <c r="B60" s="48" t="s">
        <v>551</v>
      </c>
      <c r="C60" s="48" t="s">
        <v>1472</v>
      </c>
      <c r="D60" s="48" t="s">
        <v>1473</v>
      </c>
      <c r="E60" s="48" t="s">
        <v>1474</v>
      </c>
      <c r="F60" s="48" t="s">
        <v>556</v>
      </c>
      <c r="G60" s="48" t="s">
        <v>963</v>
      </c>
      <c r="H60" s="73"/>
      <c r="I60" s="73"/>
      <c r="J60" s="72">
        <v>4.9350000000000002E-4</v>
      </c>
      <c r="K60" s="49">
        <v>0.94358037603443312</v>
      </c>
      <c r="L60" s="49">
        <v>1</v>
      </c>
      <c r="M60" s="73"/>
      <c r="N60" s="73"/>
      <c r="O60" s="49">
        <v>4.9350000000000002E-4</v>
      </c>
    </row>
    <row r="61" spans="1:15" ht="14.5" hidden="1" outlineLevel="2" x14ac:dyDescent="0.35">
      <c r="A61" s="48" t="s">
        <v>889</v>
      </c>
      <c r="B61" s="48" t="s">
        <v>551</v>
      </c>
      <c r="C61" s="48" t="s">
        <v>1472</v>
      </c>
      <c r="D61" s="48" t="s">
        <v>1473</v>
      </c>
      <c r="E61" s="48" t="s">
        <v>1474</v>
      </c>
      <c r="F61" s="48" t="s">
        <v>558</v>
      </c>
      <c r="G61" s="48" t="s">
        <v>965</v>
      </c>
      <c r="H61" s="73"/>
      <c r="I61" s="73"/>
      <c r="J61" s="72">
        <v>3.0249999999999999E-3</v>
      </c>
      <c r="K61" s="49">
        <v>0.94358037603443312</v>
      </c>
      <c r="L61" s="49">
        <v>1</v>
      </c>
      <c r="M61" s="73"/>
      <c r="N61" s="73"/>
      <c r="O61" s="49">
        <v>3.0249999999999999E-3</v>
      </c>
    </row>
    <row r="62" spans="1:15" ht="14.5" hidden="1" outlineLevel="2" x14ac:dyDescent="0.35">
      <c r="A62" s="48" t="s">
        <v>889</v>
      </c>
      <c r="B62" s="48" t="s">
        <v>551</v>
      </c>
      <c r="C62" s="48" t="s">
        <v>1472</v>
      </c>
      <c r="D62" s="48" t="s">
        <v>1473</v>
      </c>
      <c r="E62" s="48" t="s">
        <v>1474</v>
      </c>
      <c r="F62" s="48" t="s">
        <v>557</v>
      </c>
      <c r="G62" s="48" t="s">
        <v>964</v>
      </c>
      <c r="H62" s="73"/>
      <c r="I62" s="73"/>
      <c r="J62" s="72">
        <v>1.405E-3</v>
      </c>
      <c r="K62" s="49">
        <v>0.94358037603443312</v>
      </c>
      <c r="L62" s="49">
        <v>1</v>
      </c>
      <c r="M62" s="73"/>
      <c r="N62" s="73"/>
      <c r="O62" s="49">
        <v>1.405E-3</v>
      </c>
    </row>
    <row r="63" spans="1:15" ht="14.5" hidden="1" outlineLevel="2" x14ac:dyDescent="0.35">
      <c r="A63" s="48" t="s">
        <v>889</v>
      </c>
      <c r="B63" s="48" t="s">
        <v>551</v>
      </c>
      <c r="C63" s="48" t="s">
        <v>1472</v>
      </c>
      <c r="D63" s="48" t="s">
        <v>1473</v>
      </c>
      <c r="E63" s="48" t="s">
        <v>1474</v>
      </c>
      <c r="F63" s="48" t="s">
        <v>559</v>
      </c>
      <c r="G63" s="48" t="s">
        <v>966</v>
      </c>
      <c r="H63" s="73"/>
      <c r="I63" s="73"/>
      <c r="J63" s="72">
        <v>8.5500000000000005E-5</v>
      </c>
      <c r="K63" s="49">
        <v>0.94358037603443312</v>
      </c>
      <c r="L63" s="49">
        <v>1</v>
      </c>
      <c r="M63" s="73"/>
      <c r="N63" s="73"/>
      <c r="O63" s="49">
        <v>8.5500000000000005E-5</v>
      </c>
    </row>
    <row r="64" spans="1:15" ht="14.5" outlineLevel="1" collapsed="1" x14ac:dyDescent="0.35">
      <c r="A64" s="48"/>
      <c r="B64" s="50" t="s">
        <v>420</v>
      </c>
      <c r="C64" s="48"/>
      <c r="D64" s="48"/>
      <c r="E64" s="48"/>
      <c r="F64" s="48"/>
      <c r="G64" s="48"/>
      <c r="H64" s="73">
        <f>SUBTOTAL(9,H50:H63)</f>
        <v>7.5752000000000014E-2</v>
      </c>
      <c r="I64" s="73">
        <f>SUBTOTAL(9,I50:I63)</f>
        <v>0.15130000000000002</v>
      </c>
      <c r="J64" s="74">
        <f>SUBTOTAL(9,J50:J63)</f>
        <v>6.0464000000000004E-2</v>
      </c>
      <c r="K64" s="49"/>
      <c r="L64" s="49"/>
      <c r="M64" s="73">
        <f>SUBTOTAL(9,M50:M63)</f>
        <v>7.5752000000000014E-2</v>
      </c>
      <c r="N64" s="73">
        <f>SUBTOTAL(9,N50:N63)</f>
        <v>0.15130000000000002</v>
      </c>
      <c r="O64" s="51">
        <f>SUBTOTAL(9,O50:O63)</f>
        <v>6.0464000000000004E-2</v>
      </c>
    </row>
    <row r="65" spans="1:15" ht="14.5" hidden="1" outlineLevel="2" x14ac:dyDescent="0.35">
      <c r="A65" s="48" t="s">
        <v>889</v>
      </c>
      <c r="B65" s="48" t="s">
        <v>566</v>
      </c>
      <c r="C65" s="48" t="s">
        <v>971</v>
      </c>
      <c r="D65" s="48" t="s">
        <v>1476</v>
      </c>
      <c r="E65" s="48" t="s">
        <v>1477</v>
      </c>
      <c r="F65" s="48" t="s">
        <v>1478</v>
      </c>
      <c r="G65" s="48" t="s">
        <v>945</v>
      </c>
      <c r="H65" s="72">
        <v>1.0500000000000002E-3</v>
      </c>
      <c r="I65" s="72">
        <v>1.2749999999999999E-3</v>
      </c>
      <c r="J65" s="73"/>
      <c r="K65" s="49">
        <v>0.94938459410869902</v>
      </c>
      <c r="L65" s="49">
        <v>1</v>
      </c>
      <c r="M65" s="49">
        <v>1.0500000000000002E-3</v>
      </c>
      <c r="N65" s="49">
        <v>1.2749999999999999E-3</v>
      </c>
      <c r="O65" s="73"/>
    </row>
    <row r="66" spans="1:15" ht="14.5" hidden="1" outlineLevel="2" x14ac:dyDescent="0.35">
      <c r="A66" s="48" t="s">
        <v>889</v>
      </c>
      <c r="B66" s="48" t="s">
        <v>566</v>
      </c>
      <c r="C66" s="48" t="s">
        <v>971</v>
      </c>
      <c r="D66" s="48" t="s">
        <v>1476</v>
      </c>
      <c r="E66" s="48" t="s">
        <v>1477</v>
      </c>
      <c r="F66" s="48" t="s">
        <v>1479</v>
      </c>
      <c r="G66" s="48" t="s">
        <v>945</v>
      </c>
      <c r="H66" s="72">
        <v>1.0500000000000002E-3</v>
      </c>
      <c r="I66" s="72">
        <v>1.2749999999999999E-3</v>
      </c>
      <c r="J66" s="73"/>
      <c r="K66" s="49">
        <v>0.94938459410869902</v>
      </c>
      <c r="L66" s="49">
        <v>1</v>
      </c>
      <c r="M66" s="49">
        <v>1.0500000000000002E-3</v>
      </c>
      <c r="N66" s="49">
        <v>1.2749999999999999E-3</v>
      </c>
      <c r="O66" s="73"/>
    </row>
    <row r="67" spans="1:15" ht="14.5" hidden="1" outlineLevel="2" x14ac:dyDescent="0.35">
      <c r="A67" s="48" t="s">
        <v>889</v>
      </c>
      <c r="B67" s="48" t="s">
        <v>566</v>
      </c>
      <c r="C67" s="48" t="s">
        <v>971</v>
      </c>
      <c r="D67" s="48" t="s">
        <v>1476</v>
      </c>
      <c r="E67" s="48" t="s">
        <v>1477</v>
      </c>
      <c r="F67" s="48" t="s">
        <v>568</v>
      </c>
      <c r="G67" s="48" t="s">
        <v>966</v>
      </c>
      <c r="H67" s="73"/>
      <c r="I67" s="73"/>
      <c r="J67" s="72">
        <v>7.1500000000000001E-3</v>
      </c>
      <c r="K67" s="49">
        <v>0.94938459410869902</v>
      </c>
      <c r="L67" s="49">
        <v>1</v>
      </c>
      <c r="M67" s="73"/>
      <c r="N67" s="73"/>
      <c r="O67" s="49">
        <v>7.1500000000000001E-3</v>
      </c>
    </row>
    <row r="68" spans="1:15" ht="14.5" hidden="1" outlineLevel="2" x14ac:dyDescent="0.35">
      <c r="A68" s="48" t="s">
        <v>889</v>
      </c>
      <c r="B68" s="48" t="s">
        <v>566</v>
      </c>
      <c r="C68" s="48" t="s">
        <v>971</v>
      </c>
      <c r="D68" s="48" t="s">
        <v>1476</v>
      </c>
      <c r="E68" s="48" t="s">
        <v>1477</v>
      </c>
      <c r="F68" s="48" t="s">
        <v>567</v>
      </c>
      <c r="G68" s="48" t="s">
        <v>966</v>
      </c>
      <c r="H68" s="73"/>
      <c r="I68" s="73"/>
      <c r="J68" s="72">
        <v>1.1849999999999999E-2</v>
      </c>
      <c r="K68" s="49">
        <v>0.94938459410869902</v>
      </c>
      <c r="L68" s="49">
        <v>1</v>
      </c>
      <c r="M68" s="73"/>
      <c r="N68" s="73"/>
      <c r="O68" s="49">
        <v>1.1849999999999999E-2</v>
      </c>
    </row>
    <row r="69" spans="1:15" ht="14.5" outlineLevel="1" collapsed="1" x14ac:dyDescent="0.35">
      <c r="A69" s="48"/>
      <c r="B69" s="50" t="s">
        <v>421</v>
      </c>
      <c r="C69" s="48"/>
      <c r="D69" s="48"/>
      <c r="E69" s="48"/>
      <c r="F69" s="48"/>
      <c r="G69" s="48"/>
      <c r="H69" s="73">
        <f>SUBTOTAL(9,H65:H68)</f>
        <v>2.1000000000000003E-3</v>
      </c>
      <c r="I69" s="73">
        <f>SUBTOTAL(9,I65:I68)</f>
        <v>2.5499999999999997E-3</v>
      </c>
      <c r="J69" s="72">
        <f>SUBTOTAL(9,J65:J68)</f>
        <v>1.9E-2</v>
      </c>
      <c r="K69" s="49"/>
      <c r="L69" s="49"/>
      <c r="M69" s="73">
        <f>SUBTOTAL(9,M65:M68)</f>
        <v>2.1000000000000003E-3</v>
      </c>
      <c r="N69" s="73">
        <f>SUBTOTAL(9,N65:N68)</f>
        <v>2.5499999999999997E-3</v>
      </c>
      <c r="O69" s="49">
        <f>SUBTOTAL(9,O65:O68)</f>
        <v>1.9E-2</v>
      </c>
    </row>
    <row r="70" spans="1:15" ht="14.5" hidden="1" outlineLevel="2" x14ac:dyDescent="0.35">
      <c r="A70" s="48" t="s">
        <v>889</v>
      </c>
      <c r="B70" s="48" t="s">
        <v>569</v>
      </c>
      <c r="C70" s="48" t="s">
        <v>1480</v>
      </c>
      <c r="D70" s="48" t="s">
        <v>1481</v>
      </c>
      <c r="E70" s="48" t="s">
        <v>1482</v>
      </c>
      <c r="F70" s="48" t="s">
        <v>570</v>
      </c>
      <c r="G70" s="48" t="s">
        <v>973</v>
      </c>
      <c r="H70" s="72">
        <v>1.8519999999999998E-2</v>
      </c>
      <c r="I70" s="72">
        <v>7.4250000000000002E-3</v>
      </c>
      <c r="J70" s="72">
        <v>0.138875</v>
      </c>
      <c r="K70" s="49">
        <v>0.98697728850000666</v>
      </c>
      <c r="L70" s="49">
        <v>1</v>
      </c>
      <c r="M70" s="49">
        <v>1.8519999999999998E-2</v>
      </c>
      <c r="N70" s="49">
        <v>7.4250000000000002E-3</v>
      </c>
      <c r="O70" s="49">
        <v>0.138875</v>
      </c>
    </row>
    <row r="71" spans="1:15" ht="14.5" outlineLevel="1" collapsed="1" x14ac:dyDescent="0.35">
      <c r="A71" s="48"/>
      <c r="B71" s="50" t="s">
        <v>422</v>
      </c>
      <c r="C71" s="48"/>
      <c r="D71" s="48"/>
      <c r="E71" s="48"/>
      <c r="F71" s="48"/>
      <c r="G71" s="48"/>
      <c r="H71" s="72">
        <f>SUBTOTAL(9,H70:H70)</f>
        <v>1.8519999999999998E-2</v>
      </c>
      <c r="I71" s="72">
        <f>SUBTOTAL(9,I70:I70)</f>
        <v>7.4250000000000002E-3</v>
      </c>
      <c r="J71" s="72">
        <f>SUBTOTAL(9,J70:J70)</f>
        <v>0.138875</v>
      </c>
      <c r="K71" s="49"/>
      <c r="L71" s="49"/>
      <c r="M71" s="49">
        <f>SUBTOTAL(9,M70:M70)</f>
        <v>1.8519999999999998E-2</v>
      </c>
      <c r="N71" s="49">
        <f>SUBTOTAL(9,N70:N70)</f>
        <v>7.4250000000000002E-3</v>
      </c>
      <c r="O71" s="49">
        <f>SUBTOTAL(9,O70:O70)</f>
        <v>0.138875</v>
      </c>
    </row>
    <row r="72" spans="1:15" ht="14.5" hidden="1" outlineLevel="2" x14ac:dyDescent="0.35">
      <c r="A72" s="48" t="s">
        <v>889</v>
      </c>
      <c r="B72" s="48" t="s">
        <v>571</v>
      </c>
      <c r="C72" s="48" t="s">
        <v>1483</v>
      </c>
      <c r="D72" s="48" t="s">
        <v>1484</v>
      </c>
      <c r="E72" s="48" t="s">
        <v>1485</v>
      </c>
      <c r="F72" s="48" t="s">
        <v>572</v>
      </c>
      <c r="G72" s="48" t="s">
        <v>972</v>
      </c>
      <c r="H72" s="72">
        <v>7.7000000000000007E-4</v>
      </c>
      <c r="I72" s="72">
        <v>3.0800000000000003E-3</v>
      </c>
      <c r="J72" s="72">
        <v>5.0000000000000002E-5</v>
      </c>
      <c r="K72" s="49">
        <v>1.0962562809092722</v>
      </c>
      <c r="L72" s="49">
        <v>1.0962562809092722</v>
      </c>
      <c r="M72" s="49">
        <v>8.4411733630013967E-4</v>
      </c>
      <c r="N72" s="49">
        <v>3.3764693452005587E-3</v>
      </c>
      <c r="O72" s="49">
        <v>5.4812814045463609E-5</v>
      </c>
    </row>
    <row r="73" spans="1:15" ht="14.5" hidden="1" outlineLevel="2" x14ac:dyDescent="0.35">
      <c r="A73" s="48" t="s">
        <v>889</v>
      </c>
      <c r="B73" s="48" t="s">
        <v>571</v>
      </c>
      <c r="C73" s="48" t="s">
        <v>1483</v>
      </c>
      <c r="D73" s="48" t="s">
        <v>1484</v>
      </c>
      <c r="E73" s="48" t="s">
        <v>1485</v>
      </c>
      <c r="F73" s="48" t="s">
        <v>574</v>
      </c>
      <c r="G73" s="48" t="s">
        <v>948</v>
      </c>
      <c r="H73" s="72">
        <v>4.95E-4</v>
      </c>
      <c r="I73" s="72">
        <v>6.4000000000000005E-4</v>
      </c>
      <c r="J73" s="72">
        <v>3.5000000000000004E-5</v>
      </c>
      <c r="K73" s="49">
        <v>1.0962562809092722</v>
      </c>
      <c r="L73" s="49">
        <v>1.0962562809092722</v>
      </c>
      <c r="M73" s="49">
        <v>5.4264685905008978E-4</v>
      </c>
      <c r="N73" s="49">
        <v>7.0160401978193422E-4</v>
      </c>
      <c r="O73" s="49">
        <v>3.8368969831824532E-5</v>
      </c>
    </row>
    <row r="74" spans="1:15" ht="14.5" hidden="1" outlineLevel="2" x14ac:dyDescent="0.35">
      <c r="A74" s="48" t="s">
        <v>889</v>
      </c>
      <c r="B74" s="48" t="s">
        <v>571</v>
      </c>
      <c r="C74" s="48" t="s">
        <v>1483</v>
      </c>
      <c r="D74" s="48" t="s">
        <v>1484</v>
      </c>
      <c r="E74" s="48" t="s">
        <v>1485</v>
      </c>
      <c r="F74" s="48" t="s">
        <v>573</v>
      </c>
      <c r="G74" s="48" t="s">
        <v>944</v>
      </c>
      <c r="H74" s="72">
        <v>9.3800000000000012E-3</v>
      </c>
      <c r="I74" s="72">
        <v>7.5899999999999995E-3</v>
      </c>
      <c r="J74" s="72">
        <v>6.1499999999999999E-4</v>
      </c>
      <c r="K74" s="49">
        <v>1.0962562809092722</v>
      </c>
      <c r="L74" s="49">
        <v>1.0962562809092722</v>
      </c>
      <c r="M74" s="49">
        <v>1.0282883914928974E-2</v>
      </c>
      <c r="N74" s="49">
        <v>8.320585172101375E-3</v>
      </c>
      <c r="O74" s="49">
        <v>6.741976127592024E-4</v>
      </c>
    </row>
    <row r="75" spans="1:15" ht="14.5" hidden="1" outlineLevel="2" x14ac:dyDescent="0.35">
      <c r="A75" s="48" t="s">
        <v>889</v>
      </c>
      <c r="B75" s="48" t="s">
        <v>571</v>
      </c>
      <c r="C75" s="48" t="s">
        <v>1483</v>
      </c>
      <c r="D75" s="48" t="s">
        <v>1484</v>
      </c>
      <c r="E75" s="48" t="s">
        <v>1485</v>
      </c>
      <c r="F75" s="48" t="s">
        <v>572</v>
      </c>
      <c r="G75" s="48" t="s">
        <v>944</v>
      </c>
      <c r="H75" s="72">
        <v>2.0230000000000001E-2</v>
      </c>
      <c r="I75" s="72">
        <v>2.4085000000000002E-2</v>
      </c>
      <c r="J75" s="72">
        <v>1.32E-3</v>
      </c>
      <c r="K75" s="49">
        <v>1.0962562809092722</v>
      </c>
      <c r="L75" s="49">
        <v>1.0962562809092722</v>
      </c>
      <c r="M75" s="49">
        <v>2.2177264562794577E-2</v>
      </c>
      <c r="N75" s="49">
        <v>2.6403332525699822E-2</v>
      </c>
      <c r="O75" s="49">
        <v>1.4470582908002393E-3</v>
      </c>
    </row>
    <row r="76" spans="1:15" ht="14.5" hidden="1" outlineLevel="2" x14ac:dyDescent="0.35">
      <c r="A76" s="48" t="s">
        <v>889</v>
      </c>
      <c r="B76" s="48" t="s">
        <v>571</v>
      </c>
      <c r="C76" s="48" t="s">
        <v>1483</v>
      </c>
      <c r="D76" s="48" t="s">
        <v>1484</v>
      </c>
      <c r="E76" s="48" t="s">
        <v>1485</v>
      </c>
      <c r="F76" s="48" t="s">
        <v>574</v>
      </c>
      <c r="G76" s="48" t="s">
        <v>944</v>
      </c>
      <c r="H76" s="72">
        <v>1.9280000000000002E-2</v>
      </c>
      <c r="I76" s="72">
        <v>7.345E-3</v>
      </c>
      <c r="J76" s="72">
        <v>1.2649999999999998E-3</v>
      </c>
      <c r="K76" s="49">
        <v>1.0962562809092722</v>
      </c>
      <c r="L76" s="49">
        <v>1.0962562809092722</v>
      </c>
      <c r="M76" s="49">
        <v>2.1135821095930769E-2</v>
      </c>
      <c r="N76" s="49">
        <v>8.0520023832786041E-3</v>
      </c>
      <c r="O76" s="49">
        <v>1.3867641953502292E-3</v>
      </c>
    </row>
    <row r="77" spans="1:15" ht="14.5" hidden="1" outlineLevel="2" x14ac:dyDescent="0.35">
      <c r="A77" s="48" t="s">
        <v>889</v>
      </c>
      <c r="B77" s="48" t="s">
        <v>571</v>
      </c>
      <c r="C77" s="48" t="s">
        <v>1483</v>
      </c>
      <c r="D77" s="48" t="s">
        <v>1484</v>
      </c>
      <c r="E77" s="48" t="s">
        <v>1485</v>
      </c>
      <c r="F77" s="48" t="s">
        <v>575</v>
      </c>
      <c r="G77" s="48" t="s">
        <v>945</v>
      </c>
      <c r="H77" s="72">
        <v>8.5000000000000006E-5</v>
      </c>
      <c r="I77" s="72">
        <v>1E-4</v>
      </c>
      <c r="J77" s="72">
        <v>4.9999999999999998E-7</v>
      </c>
      <c r="K77" s="49">
        <v>1.0962562809092722</v>
      </c>
      <c r="L77" s="49">
        <v>1.0962562809092722</v>
      </c>
      <c r="M77" s="49">
        <v>9.318178387728814E-5</v>
      </c>
      <c r="N77" s="49">
        <v>1.0962562809092722E-4</v>
      </c>
      <c r="O77" s="49">
        <v>5.4812814045463604E-7</v>
      </c>
    </row>
    <row r="78" spans="1:15" ht="14.5" hidden="1" outlineLevel="2" x14ac:dyDescent="0.35">
      <c r="A78" s="48" t="s">
        <v>889</v>
      </c>
      <c r="B78" s="48" t="s">
        <v>571</v>
      </c>
      <c r="C78" s="48" t="s">
        <v>1483</v>
      </c>
      <c r="D78" s="48" t="s">
        <v>1484</v>
      </c>
      <c r="E78" s="48" t="s">
        <v>1485</v>
      </c>
      <c r="F78" s="48" t="s">
        <v>576</v>
      </c>
      <c r="G78" s="48" t="s">
        <v>945</v>
      </c>
      <c r="H78" s="72">
        <v>8.5000000000000006E-5</v>
      </c>
      <c r="I78" s="72">
        <v>1E-4</v>
      </c>
      <c r="J78" s="72">
        <v>4.9999999999999998E-7</v>
      </c>
      <c r="K78" s="49">
        <v>1.0962562809092722</v>
      </c>
      <c r="L78" s="49">
        <v>1.0962562809092722</v>
      </c>
      <c r="M78" s="49">
        <v>9.318178387728814E-5</v>
      </c>
      <c r="N78" s="49">
        <v>1.0962562809092722E-4</v>
      </c>
      <c r="O78" s="49">
        <v>5.4812814045463604E-7</v>
      </c>
    </row>
    <row r="79" spans="1:15" ht="14.5" hidden="1" outlineLevel="2" x14ac:dyDescent="0.35">
      <c r="A79" s="48" t="s">
        <v>889</v>
      </c>
      <c r="B79" s="48" t="s">
        <v>571</v>
      </c>
      <c r="C79" s="48" t="s">
        <v>1483</v>
      </c>
      <c r="D79" s="48" t="s">
        <v>1484</v>
      </c>
      <c r="E79" s="48" t="s">
        <v>1485</v>
      </c>
      <c r="F79" s="48" t="s">
        <v>577</v>
      </c>
      <c r="G79" s="48" t="s">
        <v>970</v>
      </c>
      <c r="H79" s="72">
        <v>9.0499999999999999E-4</v>
      </c>
      <c r="I79" s="72">
        <v>4.1900000000000001E-3</v>
      </c>
      <c r="J79" s="72">
        <v>3.3500000000000001E-4</v>
      </c>
      <c r="K79" s="49">
        <v>1.0962562809092722</v>
      </c>
      <c r="L79" s="49">
        <v>1.0962562809092722</v>
      </c>
      <c r="M79" s="49">
        <v>9.9211193422289127E-4</v>
      </c>
      <c r="N79" s="49">
        <v>4.5933138170098503E-3</v>
      </c>
      <c r="O79" s="49">
        <v>3.672458541046062E-4</v>
      </c>
    </row>
    <row r="80" spans="1:15" ht="14.5" hidden="1" outlineLevel="2" x14ac:dyDescent="0.35">
      <c r="A80" s="48" t="s">
        <v>889</v>
      </c>
      <c r="B80" s="48" t="s">
        <v>571</v>
      </c>
      <c r="C80" s="48" t="s">
        <v>1483</v>
      </c>
      <c r="D80" s="48" t="s">
        <v>1484</v>
      </c>
      <c r="E80" s="48" t="s">
        <v>1485</v>
      </c>
      <c r="F80" s="48" t="s">
        <v>579</v>
      </c>
      <c r="G80" s="48" t="s">
        <v>970</v>
      </c>
      <c r="H80" s="72">
        <v>5.9850000000000007E-3</v>
      </c>
      <c r="I80" s="72">
        <v>2.2530000000000001E-2</v>
      </c>
      <c r="J80" s="72">
        <v>5.7499999999999999E-4</v>
      </c>
      <c r="K80" s="49">
        <v>1.0962562809092722</v>
      </c>
      <c r="L80" s="49">
        <v>1.0962562809092722</v>
      </c>
      <c r="M80" s="49">
        <v>6.5610938412419949E-3</v>
      </c>
      <c r="N80" s="49">
        <v>2.4698654008885903E-2</v>
      </c>
      <c r="O80" s="49">
        <v>6.3034736152283149E-4</v>
      </c>
    </row>
    <row r="81" spans="1:15" ht="14.5" hidden="1" outlineLevel="2" x14ac:dyDescent="0.35">
      <c r="A81" s="48" t="s">
        <v>889</v>
      </c>
      <c r="B81" s="48" t="s">
        <v>571</v>
      </c>
      <c r="C81" s="48" t="s">
        <v>1483</v>
      </c>
      <c r="D81" s="48" t="s">
        <v>1484</v>
      </c>
      <c r="E81" s="48" t="s">
        <v>1485</v>
      </c>
      <c r="F81" s="48" t="s">
        <v>578</v>
      </c>
      <c r="G81" s="48" t="s">
        <v>970</v>
      </c>
      <c r="H81" s="72">
        <v>5.9850000000000007E-3</v>
      </c>
      <c r="I81" s="72">
        <v>2.2525E-2</v>
      </c>
      <c r="J81" s="72">
        <v>5.7499999999999999E-4</v>
      </c>
      <c r="K81" s="49">
        <v>1.0962562809092722</v>
      </c>
      <c r="L81" s="49">
        <v>1.0962562809092722</v>
      </c>
      <c r="M81" s="49">
        <v>6.5610938412419949E-3</v>
      </c>
      <c r="N81" s="49">
        <v>2.4693172727481356E-2</v>
      </c>
      <c r="O81" s="49">
        <v>6.3034736152283149E-4</v>
      </c>
    </row>
    <row r="82" spans="1:15" ht="14.5" hidden="1" outlineLevel="2" x14ac:dyDescent="0.35">
      <c r="A82" s="48" t="s">
        <v>889</v>
      </c>
      <c r="B82" s="48" t="s">
        <v>571</v>
      </c>
      <c r="C82" s="48" t="s">
        <v>1483</v>
      </c>
      <c r="D82" s="48" t="s">
        <v>1484</v>
      </c>
      <c r="E82" s="48" t="s">
        <v>1485</v>
      </c>
      <c r="F82" s="48" t="s">
        <v>1486</v>
      </c>
      <c r="G82" s="48" t="s">
        <v>959</v>
      </c>
      <c r="H82" s="72">
        <v>2.395E-3</v>
      </c>
      <c r="I82" s="72">
        <v>9.0100000000000006E-3</v>
      </c>
      <c r="J82" s="72">
        <v>2.3000000000000001E-4</v>
      </c>
      <c r="K82" s="49">
        <v>1.0962562809092722</v>
      </c>
      <c r="L82" s="49">
        <v>1.0962562809092722</v>
      </c>
      <c r="M82" s="49">
        <v>2.625533792777707E-3</v>
      </c>
      <c r="N82" s="49">
        <v>9.8772690909925426E-3</v>
      </c>
      <c r="O82" s="49">
        <v>2.5213894460913262E-4</v>
      </c>
    </row>
    <row r="83" spans="1:15" ht="14.5" hidden="1" outlineLevel="2" x14ac:dyDescent="0.35">
      <c r="A83" s="48" t="s">
        <v>889</v>
      </c>
      <c r="B83" s="48" t="s">
        <v>571</v>
      </c>
      <c r="C83" s="48" t="s">
        <v>1483</v>
      </c>
      <c r="D83" s="48" t="s">
        <v>1484</v>
      </c>
      <c r="E83" s="48" t="s">
        <v>1485</v>
      </c>
      <c r="F83" s="48" t="s">
        <v>1487</v>
      </c>
      <c r="G83" s="48" t="s">
        <v>959</v>
      </c>
      <c r="H83" s="72">
        <v>1.7849999999999999E-3</v>
      </c>
      <c r="I83" s="72">
        <v>6.7300000000000007E-3</v>
      </c>
      <c r="J83" s="72">
        <v>1.7000000000000001E-4</v>
      </c>
      <c r="K83" s="49">
        <v>1.0962562809092722</v>
      </c>
      <c r="L83" s="49">
        <v>1.0962562809092722</v>
      </c>
      <c r="M83" s="49">
        <v>1.9568174614230508E-3</v>
      </c>
      <c r="N83" s="49">
        <v>7.3778047705194026E-3</v>
      </c>
      <c r="O83" s="49">
        <v>1.8636356775457628E-4</v>
      </c>
    </row>
    <row r="84" spans="1:15" ht="14.5" hidden="1" outlineLevel="2" x14ac:dyDescent="0.35">
      <c r="A84" s="48" t="s">
        <v>889</v>
      </c>
      <c r="B84" s="48" t="s">
        <v>571</v>
      </c>
      <c r="C84" s="48" t="s">
        <v>1483</v>
      </c>
      <c r="D84" s="48" t="s">
        <v>1484</v>
      </c>
      <c r="E84" s="48" t="s">
        <v>1485</v>
      </c>
      <c r="F84" s="48" t="s">
        <v>580</v>
      </c>
      <c r="G84" s="48" t="s">
        <v>959</v>
      </c>
      <c r="H84" s="72">
        <v>5.7034999999999995E-2</v>
      </c>
      <c r="I84" s="72">
        <v>3.3884999999999998E-2</v>
      </c>
      <c r="J84" s="72">
        <v>4.55E-4</v>
      </c>
      <c r="K84" s="49">
        <v>1.0962562809092722</v>
      </c>
      <c r="L84" s="49">
        <v>1.0962562809092722</v>
      </c>
      <c r="M84" s="49">
        <v>6.2524976981660332E-2</v>
      </c>
      <c r="N84" s="49">
        <v>3.7146644078610687E-2</v>
      </c>
      <c r="O84" s="49">
        <v>4.9879660781371887E-4</v>
      </c>
    </row>
    <row r="85" spans="1:15" ht="14.5" outlineLevel="1" collapsed="1" x14ac:dyDescent="0.35">
      <c r="A85" s="48"/>
      <c r="B85" s="50" t="s">
        <v>423</v>
      </c>
      <c r="C85" s="48"/>
      <c r="D85" s="48"/>
      <c r="E85" s="48"/>
      <c r="F85" s="48"/>
      <c r="G85" s="48"/>
      <c r="H85" s="72">
        <f>SUBTOTAL(9,H72:H84)</f>
        <v>0.124415</v>
      </c>
      <c r="I85" s="74">
        <f>SUBTOTAL(9,I72:I84)</f>
        <v>0.14180999999999999</v>
      </c>
      <c r="J85" s="74">
        <f>SUBTOTAL(9,J72:J84)</f>
        <v>5.6259999999999999E-3</v>
      </c>
      <c r="K85" s="49"/>
      <c r="L85" s="49"/>
      <c r="M85" s="49">
        <f>SUBTOTAL(9,M72:M84)</f>
        <v>0.1363907251893271</v>
      </c>
      <c r="N85" s="51">
        <f>SUBTOTAL(9,N72:N84)</f>
        <v>0.15546010319574388</v>
      </c>
      <c r="O85" s="51">
        <f>SUBTOTAL(9,O72:O84)</f>
        <v>6.1675378363955655E-3</v>
      </c>
    </row>
    <row r="86" spans="1:15" ht="14.5" hidden="1" outlineLevel="2" x14ac:dyDescent="0.35">
      <c r="A86" s="48" t="s">
        <v>889</v>
      </c>
      <c r="B86" s="48" t="s">
        <v>581</v>
      </c>
      <c r="C86" s="48" t="s">
        <v>976</v>
      </c>
      <c r="D86" s="48" t="s">
        <v>1448</v>
      </c>
      <c r="E86" s="48" t="s">
        <v>1488</v>
      </c>
      <c r="F86" s="48" t="s">
        <v>583</v>
      </c>
      <c r="G86" s="48" t="s">
        <v>948</v>
      </c>
      <c r="H86" s="72">
        <v>4.9999999999999998E-7</v>
      </c>
      <c r="I86" s="73"/>
      <c r="J86" s="73"/>
      <c r="K86" s="49">
        <v>1.0334879992226214</v>
      </c>
      <c r="L86" s="49">
        <v>1.0334879992226214</v>
      </c>
      <c r="M86" s="49">
        <v>5.1674399961131067E-7</v>
      </c>
      <c r="N86" s="73"/>
      <c r="O86" s="73"/>
    </row>
    <row r="87" spans="1:15" ht="14.5" hidden="1" outlineLevel="2" x14ac:dyDescent="0.35">
      <c r="A87" s="48" t="s">
        <v>889</v>
      </c>
      <c r="B87" s="48" t="s">
        <v>581</v>
      </c>
      <c r="C87" s="48" t="s">
        <v>976</v>
      </c>
      <c r="D87" s="48" t="s">
        <v>1448</v>
      </c>
      <c r="E87" s="48" t="s">
        <v>1488</v>
      </c>
      <c r="F87" s="48" t="s">
        <v>585</v>
      </c>
      <c r="G87" s="48" t="s">
        <v>948</v>
      </c>
      <c r="H87" s="72">
        <v>1.5500000000000001E-5</v>
      </c>
      <c r="I87" s="73"/>
      <c r="J87" s="72">
        <v>1.7500000000000002E-5</v>
      </c>
      <c r="K87" s="49">
        <v>1.0334879992226214</v>
      </c>
      <c r="L87" s="49">
        <v>1.0334879992226214</v>
      </c>
      <c r="M87" s="49">
        <v>1.6019063987950633E-5</v>
      </c>
      <c r="N87" s="73"/>
      <c r="O87" s="49">
        <v>1.8086039986395877E-5</v>
      </c>
    </row>
    <row r="88" spans="1:15" ht="14.5" hidden="1" outlineLevel="2" x14ac:dyDescent="0.35">
      <c r="A88" s="48" t="s">
        <v>889</v>
      </c>
      <c r="B88" s="48" t="s">
        <v>581</v>
      </c>
      <c r="C88" s="48" t="s">
        <v>976</v>
      </c>
      <c r="D88" s="48" t="s">
        <v>1448</v>
      </c>
      <c r="E88" s="48" t="s">
        <v>1488</v>
      </c>
      <c r="F88" s="48" t="s">
        <v>582</v>
      </c>
      <c r="G88" s="48" t="s">
        <v>944</v>
      </c>
      <c r="H88" s="73"/>
      <c r="I88" s="73"/>
      <c r="J88" s="72">
        <v>1.7500000000000002E-5</v>
      </c>
      <c r="K88" s="49">
        <v>1.0334879992226214</v>
      </c>
      <c r="L88" s="49">
        <v>1.0334879992226214</v>
      </c>
      <c r="M88" s="73"/>
      <c r="N88" s="73"/>
      <c r="O88" s="49">
        <v>1.8086039986395877E-5</v>
      </c>
    </row>
    <row r="89" spans="1:15" ht="14.5" hidden="1" outlineLevel="2" x14ac:dyDescent="0.35">
      <c r="A89" s="48" t="s">
        <v>889</v>
      </c>
      <c r="B89" s="48" t="s">
        <v>581</v>
      </c>
      <c r="C89" s="48" t="s">
        <v>976</v>
      </c>
      <c r="D89" s="48" t="s">
        <v>1448</v>
      </c>
      <c r="E89" s="48" t="s">
        <v>1488</v>
      </c>
      <c r="F89" s="48" t="s">
        <v>585</v>
      </c>
      <c r="G89" s="48" t="s">
        <v>944</v>
      </c>
      <c r="H89" s="72">
        <v>1.212E-3</v>
      </c>
      <c r="I89" s="72">
        <v>1.4430000000000001E-3</v>
      </c>
      <c r="J89" s="73"/>
      <c r="K89" s="49">
        <v>1.0334879992226214</v>
      </c>
      <c r="L89" s="49">
        <v>1.0334879992226214</v>
      </c>
      <c r="M89" s="49">
        <v>1.2525874550578171E-3</v>
      </c>
      <c r="N89" s="49">
        <v>1.4913231828782426E-3</v>
      </c>
      <c r="O89" s="73"/>
    </row>
    <row r="90" spans="1:15" ht="14.5" hidden="1" outlineLevel="2" x14ac:dyDescent="0.35">
      <c r="A90" s="48" t="s">
        <v>889</v>
      </c>
      <c r="B90" s="48" t="s">
        <v>581</v>
      </c>
      <c r="C90" s="48" t="s">
        <v>976</v>
      </c>
      <c r="D90" s="48" t="s">
        <v>1448</v>
      </c>
      <c r="E90" s="48" t="s">
        <v>1488</v>
      </c>
      <c r="F90" s="48" t="s">
        <v>583</v>
      </c>
      <c r="G90" s="48" t="s">
        <v>944</v>
      </c>
      <c r="H90" s="72">
        <v>3.0000000000000001E-6</v>
      </c>
      <c r="I90" s="73"/>
      <c r="J90" s="72">
        <v>1.5500000000000001E-5</v>
      </c>
      <c r="K90" s="49">
        <v>1.0334879992226214</v>
      </c>
      <c r="L90" s="49">
        <v>1.0334879992226214</v>
      </c>
      <c r="M90" s="49">
        <v>3.1004639976678643E-6</v>
      </c>
      <c r="N90" s="73"/>
      <c r="O90" s="49">
        <v>1.6019063987950633E-5</v>
      </c>
    </row>
    <row r="91" spans="1:15" ht="14.5" hidden="1" outlineLevel="2" x14ac:dyDescent="0.35">
      <c r="A91" s="48" t="s">
        <v>889</v>
      </c>
      <c r="B91" s="48" t="s">
        <v>581</v>
      </c>
      <c r="C91" s="48" t="s">
        <v>976</v>
      </c>
      <c r="D91" s="48" t="s">
        <v>1448</v>
      </c>
      <c r="E91" s="48" t="s">
        <v>1488</v>
      </c>
      <c r="F91" s="48" t="s">
        <v>584</v>
      </c>
      <c r="G91" s="48" t="s">
        <v>945</v>
      </c>
      <c r="H91" s="73"/>
      <c r="I91" s="73"/>
      <c r="J91" s="72">
        <v>7.4999999999999993E-6</v>
      </c>
      <c r="K91" s="49">
        <v>1.0334879992226214</v>
      </c>
      <c r="L91" s="49">
        <v>1.0334879992226214</v>
      </c>
      <c r="M91" s="73"/>
      <c r="N91" s="73"/>
      <c r="O91" s="49">
        <v>7.7511599941696589E-6</v>
      </c>
    </row>
    <row r="92" spans="1:15" ht="14.5" hidden="1" outlineLevel="2" x14ac:dyDescent="0.35">
      <c r="A92" s="48" t="s">
        <v>889</v>
      </c>
      <c r="B92" s="48" t="s">
        <v>581</v>
      </c>
      <c r="C92" s="48" t="s">
        <v>976</v>
      </c>
      <c r="D92" s="48" t="s">
        <v>1448</v>
      </c>
      <c r="E92" s="48" t="s">
        <v>1488</v>
      </c>
      <c r="F92" s="48" t="s">
        <v>590</v>
      </c>
      <c r="G92" s="48" t="s">
        <v>978</v>
      </c>
      <c r="H92" s="72">
        <v>3.1563500000000001E-2</v>
      </c>
      <c r="I92" s="72">
        <v>9.2399999999999999E-3</v>
      </c>
      <c r="J92" s="72">
        <v>2.9195000000000002E-3</v>
      </c>
      <c r="K92" s="49">
        <v>1.0334879992226214</v>
      </c>
      <c r="L92" s="49">
        <v>1.0334879992226214</v>
      </c>
      <c r="M92" s="49">
        <v>3.262049846346321E-2</v>
      </c>
      <c r="N92" s="49">
        <v>9.5494291128170213E-3</v>
      </c>
      <c r="O92" s="49">
        <v>3.0172682137304431E-3</v>
      </c>
    </row>
    <row r="93" spans="1:15" ht="14.5" hidden="1" outlineLevel="2" x14ac:dyDescent="0.35">
      <c r="A93" s="48" t="s">
        <v>889</v>
      </c>
      <c r="B93" s="48" t="s">
        <v>581</v>
      </c>
      <c r="C93" s="48" t="s">
        <v>976</v>
      </c>
      <c r="D93" s="48" t="s">
        <v>1448</v>
      </c>
      <c r="E93" s="48" t="s">
        <v>1488</v>
      </c>
      <c r="F93" s="48" t="s">
        <v>588</v>
      </c>
      <c r="G93" s="48" t="s">
        <v>978</v>
      </c>
      <c r="H93" s="72">
        <v>1.11225E-2</v>
      </c>
      <c r="I93" s="72">
        <v>4.2744999999999997E-3</v>
      </c>
      <c r="J93" s="72">
        <v>1.0940000000000001E-3</v>
      </c>
      <c r="K93" s="49">
        <v>1.0334879992226214</v>
      </c>
      <c r="L93" s="49">
        <v>1.0334879992226214</v>
      </c>
      <c r="M93" s="49">
        <v>1.1494970271353606E-2</v>
      </c>
      <c r="N93" s="49">
        <v>4.4176444526770947E-3</v>
      </c>
      <c r="O93" s="49">
        <v>1.130635871149548E-3</v>
      </c>
    </row>
    <row r="94" spans="1:15" ht="14.5" hidden="1" outlineLevel="2" x14ac:dyDescent="0.35">
      <c r="A94" s="48" t="s">
        <v>889</v>
      </c>
      <c r="B94" s="48" t="s">
        <v>581</v>
      </c>
      <c r="C94" s="48" t="s">
        <v>976</v>
      </c>
      <c r="D94" s="48" t="s">
        <v>1448</v>
      </c>
      <c r="E94" s="48" t="s">
        <v>1488</v>
      </c>
      <c r="F94" s="48" t="s">
        <v>589</v>
      </c>
      <c r="G94" s="48" t="s">
        <v>978</v>
      </c>
      <c r="H94" s="72">
        <v>1.4521000000000001E-2</v>
      </c>
      <c r="I94" s="72">
        <v>3.7575E-3</v>
      </c>
      <c r="J94" s="72">
        <v>1.6294999999999999E-3</v>
      </c>
      <c r="K94" s="49">
        <v>1.0334879992226214</v>
      </c>
      <c r="L94" s="49">
        <v>1.0334879992226214</v>
      </c>
      <c r="M94" s="49">
        <v>1.5007279236711685E-2</v>
      </c>
      <c r="N94" s="49">
        <v>3.8833311570789998E-3</v>
      </c>
      <c r="O94" s="49">
        <v>1.6840686947332613E-3</v>
      </c>
    </row>
    <row r="95" spans="1:15" ht="14.5" hidden="1" outlineLevel="2" x14ac:dyDescent="0.35">
      <c r="A95" s="48" t="s">
        <v>889</v>
      </c>
      <c r="B95" s="48" t="s">
        <v>581</v>
      </c>
      <c r="C95" s="48" t="s">
        <v>976</v>
      </c>
      <c r="D95" s="48" t="s">
        <v>1448</v>
      </c>
      <c r="E95" s="48" t="s">
        <v>1488</v>
      </c>
      <c r="F95" s="48" t="s">
        <v>587</v>
      </c>
      <c r="G95" s="48" t="s">
        <v>978</v>
      </c>
      <c r="H95" s="72">
        <v>2.5127500000000001E-2</v>
      </c>
      <c r="I95" s="72">
        <v>9.8910000000000005E-3</v>
      </c>
      <c r="J95" s="72">
        <v>1.5665E-3</v>
      </c>
      <c r="K95" s="49">
        <v>1.0334879992226214</v>
      </c>
      <c r="L95" s="49">
        <v>1.0334879992226214</v>
      </c>
      <c r="M95" s="49">
        <v>2.5968969700466419E-2</v>
      </c>
      <c r="N95" s="49">
        <v>1.0222229800310949E-2</v>
      </c>
      <c r="O95" s="49">
        <v>1.6189589507822363E-3</v>
      </c>
    </row>
    <row r="96" spans="1:15" ht="14.5" hidden="1" outlineLevel="2" x14ac:dyDescent="0.35">
      <c r="A96" s="48" t="s">
        <v>889</v>
      </c>
      <c r="B96" s="48" t="s">
        <v>581</v>
      </c>
      <c r="C96" s="48" t="s">
        <v>976</v>
      </c>
      <c r="D96" s="48" t="s">
        <v>1448</v>
      </c>
      <c r="E96" s="48" t="s">
        <v>1488</v>
      </c>
      <c r="F96" s="48" t="s">
        <v>587</v>
      </c>
      <c r="G96" s="48" t="s">
        <v>977</v>
      </c>
      <c r="H96" s="72">
        <v>3.1239999999999997E-2</v>
      </c>
      <c r="I96" s="72">
        <v>1.0968500000000001E-2</v>
      </c>
      <c r="J96" s="72">
        <v>2.2645E-3</v>
      </c>
      <c r="K96" s="49">
        <v>1.0334879992226214</v>
      </c>
      <c r="L96" s="49">
        <v>1.0334879992226214</v>
      </c>
      <c r="M96" s="49">
        <v>3.2286165095714685E-2</v>
      </c>
      <c r="N96" s="49">
        <v>1.1335813119473324E-2</v>
      </c>
      <c r="O96" s="49">
        <v>2.3403335742396259E-3</v>
      </c>
    </row>
    <row r="97" spans="1:15" ht="14.5" hidden="1" outlineLevel="2" x14ac:dyDescent="0.35">
      <c r="A97" s="48" t="s">
        <v>889</v>
      </c>
      <c r="B97" s="48" t="s">
        <v>581</v>
      </c>
      <c r="C97" s="48" t="s">
        <v>976</v>
      </c>
      <c r="D97" s="48" t="s">
        <v>1448</v>
      </c>
      <c r="E97" s="48" t="s">
        <v>1488</v>
      </c>
      <c r="F97" s="48" t="s">
        <v>590</v>
      </c>
      <c r="G97" s="48" t="s">
        <v>977</v>
      </c>
      <c r="H97" s="72">
        <v>2.2966E-2</v>
      </c>
      <c r="I97" s="72">
        <v>7.208E-3</v>
      </c>
      <c r="J97" s="72">
        <v>2.1150000000000001E-3</v>
      </c>
      <c r="K97" s="49">
        <v>1.0334879992226214</v>
      </c>
      <c r="L97" s="49">
        <v>1.0334879992226214</v>
      </c>
      <c r="M97" s="49">
        <v>2.3735085390146723E-2</v>
      </c>
      <c r="N97" s="49">
        <v>7.4493814983966544E-3</v>
      </c>
      <c r="O97" s="49">
        <v>2.1858271183558442E-3</v>
      </c>
    </row>
    <row r="98" spans="1:15" ht="14.5" hidden="1" outlineLevel="2" x14ac:dyDescent="0.35">
      <c r="A98" s="48" t="s">
        <v>889</v>
      </c>
      <c r="B98" s="48" t="s">
        <v>581</v>
      </c>
      <c r="C98" s="48" t="s">
        <v>976</v>
      </c>
      <c r="D98" s="48" t="s">
        <v>1448</v>
      </c>
      <c r="E98" s="48" t="s">
        <v>1488</v>
      </c>
      <c r="F98" s="48" t="s">
        <v>588</v>
      </c>
      <c r="G98" s="48" t="s">
        <v>977</v>
      </c>
      <c r="H98" s="72">
        <v>1.7524499999999998E-2</v>
      </c>
      <c r="I98" s="72">
        <v>6.6140000000000001E-3</v>
      </c>
      <c r="J98" s="72">
        <v>1.7330000000000002E-3</v>
      </c>
      <c r="K98" s="49">
        <v>1.0334879992226214</v>
      </c>
      <c r="L98" s="49">
        <v>1.0334879992226214</v>
      </c>
      <c r="M98" s="49">
        <v>1.8111360442376826E-2</v>
      </c>
      <c r="N98" s="49">
        <v>6.8354896268584178E-3</v>
      </c>
      <c r="O98" s="49">
        <v>1.7910347026528031E-3</v>
      </c>
    </row>
    <row r="99" spans="1:15" ht="14.5" hidden="1" outlineLevel="2" x14ac:dyDescent="0.35">
      <c r="A99" s="48" t="s">
        <v>889</v>
      </c>
      <c r="B99" s="48" t="s">
        <v>581</v>
      </c>
      <c r="C99" s="48" t="s">
        <v>976</v>
      </c>
      <c r="D99" s="48" t="s">
        <v>1448</v>
      </c>
      <c r="E99" s="48" t="s">
        <v>1488</v>
      </c>
      <c r="F99" s="48" t="s">
        <v>589</v>
      </c>
      <c r="G99" s="48" t="s">
        <v>977</v>
      </c>
      <c r="H99" s="72">
        <v>1.8501999999999998E-2</v>
      </c>
      <c r="I99" s="72">
        <v>3.64E-3</v>
      </c>
      <c r="J99" s="72">
        <v>1.7575000000000002E-3</v>
      </c>
      <c r="K99" s="49">
        <v>1.0334879992226214</v>
      </c>
      <c r="L99" s="49">
        <v>1.0334879992226214</v>
      </c>
      <c r="M99" s="49">
        <v>1.9121594961616938E-2</v>
      </c>
      <c r="N99" s="49">
        <v>3.7618963171703419E-3</v>
      </c>
      <c r="O99" s="49">
        <v>1.8163551586337571E-3</v>
      </c>
    </row>
    <row r="100" spans="1:15" ht="14.5" hidden="1" outlineLevel="2" x14ac:dyDescent="0.35">
      <c r="A100" s="48" t="s">
        <v>889</v>
      </c>
      <c r="B100" s="48" t="s">
        <v>581</v>
      </c>
      <c r="C100" s="48" t="s">
        <v>976</v>
      </c>
      <c r="D100" s="48" t="s">
        <v>1448</v>
      </c>
      <c r="E100" s="48" t="s">
        <v>1488</v>
      </c>
      <c r="F100" s="48" t="s">
        <v>586</v>
      </c>
      <c r="G100" s="48" t="s">
        <v>975</v>
      </c>
      <c r="H100" s="73"/>
      <c r="I100" s="73"/>
      <c r="J100" s="72">
        <v>3.9741499999999999E-2</v>
      </c>
      <c r="K100" s="49">
        <v>1.0334879992226214</v>
      </c>
      <c r="L100" s="49">
        <v>1.0334879992226214</v>
      </c>
      <c r="M100" s="73"/>
      <c r="N100" s="73"/>
      <c r="O100" s="49">
        <v>4.1072363321105802E-2</v>
      </c>
    </row>
    <row r="101" spans="1:15" ht="14.5" outlineLevel="1" collapsed="1" x14ac:dyDescent="0.35">
      <c r="A101" s="48"/>
      <c r="B101" s="50" t="s">
        <v>424</v>
      </c>
      <c r="C101" s="48"/>
      <c r="D101" s="48"/>
      <c r="E101" s="48"/>
      <c r="F101" s="48"/>
      <c r="G101" s="48"/>
      <c r="H101" s="73">
        <f>SUBTOTAL(9,H86:H100)</f>
        <v>0.17379799999999998</v>
      </c>
      <c r="I101" s="73">
        <f>SUBTOTAL(9,I86:I100)</f>
        <v>5.7036499999999997E-2</v>
      </c>
      <c r="J101" s="72">
        <f>SUBTOTAL(9,J86:J100)</f>
        <v>5.4878999999999997E-2</v>
      </c>
      <c r="K101" s="49"/>
      <c r="L101" s="49"/>
      <c r="M101" s="73">
        <f>SUBTOTAL(9,M86:M100)</f>
        <v>0.17961814728889317</v>
      </c>
      <c r="N101" s="73">
        <f>SUBTOTAL(9,N86:N100)</f>
        <v>5.8946538267661046E-2</v>
      </c>
      <c r="O101" s="49">
        <f>SUBTOTAL(9,O86:O100)</f>
        <v>5.6716787909338234E-2</v>
      </c>
    </row>
    <row r="102" spans="1:15" ht="14.5" hidden="1" outlineLevel="2" x14ac:dyDescent="0.35">
      <c r="A102" s="48" t="s">
        <v>889</v>
      </c>
      <c r="B102" s="48" t="s">
        <v>591</v>
      </c>
      <c r="C102" s="48" t="s">
        <v>979</v>
      </c>
      <c r="D102" s="48" t="s">
        <v>1448</v>
      </c>
      <c r="E102" s="48" t="s">
        <v>1488</v>
      </c>
      <c r="F102" s="48" t="s">
        <v>592</v>
      </c>
      <c r="G102" s="48" t="s">
        <v>941</v>
      </c>
      <c r="H102" s="72">
        <v>8.3000000000000001E-4</v>
      </c>
      <c r="I102" s="72">
        <v>3.8799999999999998E-3</v>
      </c>
      <c r="J102" s="72">
        <v>5.5000000000000002E-5</v>
      </c>
      <c r="K102" s="49">
        <v>1.0334879992226214</v>
      </c>
      <c r="L102" s="49">
        <v>1.0334879992226214</v>
      </c>
      <c r="M102" s="49">
        <v>8.5779503935477569E-4</v>
      </c>
      <c r="N102" s="49">
        <v>4.0099334369837706E-3</v>
      </c>
      <c r="O102" s="49">
        <v>5.6841839957244173E-5</v>
      </c>
    </row>
    <row r="103" spans="1:15" ht="14.5" hidden="1" outlineLevel="2" x14ac:dyDescent="0.35">
      <c r="A103" s="48" t="s">
        <v>889</v>
      </c>
      <c r="B103" s="48" t="s">
        <v>591</v>
      </c>
      <c r="C103" s="48" t="s">
        <v>979</v>
      </c>
      <c r="D103" s="48" t="s">
        <v>1448</v>
      </c>
      <c r="E103" s="48" t="s">
        <v>1488</v>
      </c>
      <c r="F103" s="48" t="s">
        <v>595</v>
      </c>
      <c r="G103" s="48" t="s">
        <v>941</v>
      </c>
      <c r="H103" s="72">
        <v>3.1500000000000001E-4</v>
      </c>
      <c r="I103" s="72">
        <v>1.1115E-2</v>
      </c>
      <c r="J103" s="72">
        <v>1.55E-4</v>
      </c>
      <c r="K103" s="49">
        <v>1.0334879992226214</v>
      </c>
      <c r="L103" s="49">
        <v>1.0334879992226214</v>
      </c>
      <c r="M103" s="49">
        <v>3.2554871975512572E-4</v>
      </c>
      <c r="N103" s="49">
        <v>1.1487219111359435E-2</v>
      </c>
      <c r="O103" s="49">
        <v>1.6019063987950631E-4</v>
      </c>
    </row>
    <row r="104" spans="1:15" ht="14.5" hidden="1" outlineLevel="2" x14ac:dyDescent="0.35">
      <c r="A104" s="48" t="s">
        <v>889</v>
      </c>
      <c r="B104" s="48" t="s">
        <v>591</v>
      </c>
      <c r="C104" s="48" t="s">
        <v>979</v>
      </c>
      <c r="D104" s="48" t="s">
        <v>1448</v>
      </c>
      <c r="E104" s="48" t="s">
        <v>1488</v>
      </c>
      <c r="F104" s="48" t="s">
        <v>594</v>
      </c>
      <c r="G104" s="48" t="s">
        <v>941</v>
      </c>
      <c r="H104" s="73"/>
      <c r="I104" s="72">
        <v>8.5100000000000002E-3</v>
      </c>
      <c r="J104" s="72">
        <v>1.1999999999999999E-4</v>
      </c>
      <c r="K104" s="49">
        <v>1.0334879992226214</v>
      </c>
      <c r="L104" s="49">
        <v>1.0334879992226214</v>
      </c>
      <c r="M104" s="73"/>
      <c r="N104" s="49">
        <v>8.7949828733845086E-3</v>
      </c>
      <c r="O104" s="49">
        <v>1.2401855990671454E-4</v>
      </c>
    </row>
    <row r="105" spans="1:15" ht="14.5" hidden="1" outlineLevel="2" x14ac:dyDescent="0.35">
      <c r="A105" s="48" t="s">
        <v>889</v>
      </c>
      <c r="B105" s="48" t="s">
        <v>591</v>
      </c>
      <c r="C105" s="48" t="s">
        <v>979</v>
      </c>
      <c r="D105" s="48" t="s">
        <v>1448</v>
      </c>
      <c r="E105" s="48" t="s">
        <v>1488</v>
      </c>
      <c r="F105" s="48" t="s">
        <v>593</v>
      </c>
      <c r="G105" s="48" t="s">
        <v>941</v>
      </c>
      <c r="H105" s="73"/>
      <c r="I105" s="72">
        <v>7.7549999999999997E-3</v>
      </c>
      <c r="J105" s="72">
        <v>1.1E-4</v>
      </c>
      <c r="K105" s="49">
        <v>1.0334879992226214</v>
      </c>
      <c r="L105" s="49">
        <v>1.0334879992226214</v>
      </c>
      <c r="M105" s="73"/>
      <c r="N105" s="49">
        <v>8.0146994339714284E-3</v>
      </c>
      <c r="O105" s="49">
        <v>1.1368367991448835E-4</v>
      </c>
    </row>
    <row r="106" spans="1:15" ht="14.5" hidden="1" outlineLevel="2" x14ac:dyDescent="0.35">
      <c r="A106" s="48" t="s">
        <v>889</v>
      </c>
      <c r="B106" s="48" t="s">
        <v>591</v>
      </c>
      <c r="C106" s="48" t="s">
        <v>979</v>
      </c>
      <c r="D106" s="48" t="s">
        <v>1448</v>
      </c>
      <c r="E106" s="48" t="s">
        <v>1488</v>
      </c>
      <c r="F106" s="48" t="s">
        <v>594</v>
      </c>
      <c r="G106" s="48" t="s">
        <v>944</v>
      </c>
      <c r="H106" s="72">
        <v>2.3999999999999998E-4</v>
      </c>
      <c r="I106" s="72">
        <v>5.0689999999999999E-2</v>
      </c>
      <c r="J106" s="72">
        <v>2.8900000000000002E-3</v>
      </c>
      <c r="K106" s="49">
        <v>1.0334879992226214</v>
      </c>
      <c r="L106" s="49">
        <v>1.0334879992226214</v>
      </c>
      <c r="M106" s="49">
        <v>2.4803711981342909E-4</v>
      </c>
      <c r="N106" s="49">
        <v>5.2387506680594678E-2</v>
      </c>
      <c r="O106" s="49">
        <v>2.9867803177533758E-3</v>
      </c>
    </row>
    <row r="107" spans="1:15" ht="14.5" hidden="1" outlineLevel="2" x14ac:dyDescent="0.35">
      <c r="A107" s="48" t="s">
        <v>889</v>
      </c>
      <c r="B107" s="48" t="s">
        <v>591</v>
      </c>
      <c r="C107" s="48" t="s">
        <v>979</v>
      </c>
      <c r="D107" s="48" t="s">
        <v>1448</v>
      </c>
      <c r="E107" s="48" t="s">
        <v>1488</v>
      </c>
      <c r="F107" s="48" t="s">
        <v>595</v>
      </c>
      <c r="G107" s="48" t="s">
        <v>944</v>
      </c>
      <c r="H107" s="72">
        <v>1.4299999999999998E-3</v>
      </c>
      <c r="I107" s="72">
        <v>5.7640000000000004E-2</v>
      </c>
      <c r="J107" s="72">
        <v>2.2200000000000002E-3</v>
      </c>
      <c r="K107" s="49">
        <v>1.0334879992226214</v>
      </c>
      <c r="L107" s="49">
        <v>1.0334879992226214</v>
      </c>
      <c r="M107" s="49">
        <v>1.4778878388883483E-3</v>
      </c>
      <c r="N107" s="49">
        <v>5.9570248275191896E-2</v>
      </c>
      <c r="O107" s="49">
        <v>2.2943433582742197E-3</v>
      </c>
    </row>
    <row r="108" spans="1:15" ht="14.5" hidden="1" outlineLevel="2" x14ac:dyDescent="0.35">
      <c r="A108" s="48" t="s">
        <v>889</v>
      </c>
      <c r="B108" s="48" t="s">
        <v>591</v>
      </c>
      <c r="C108" s="48" t="s">
        <v>979</v>
      </c>
      <c r="D108" s="48" t="s">
        <v>1448</v>
      </c>
      <c r="E108" s="48" t="s">
        <v>1488</v>
      </c>
      <c r="F108" s="48" t="s">
        <v>592</v>
      </c>
      <c r="G108" s="48" t="s">
        <v>944</v>
      </c>
      <c r="H108" s="72">
        <v>1.1E-4</v>
      </c>
      <c r="I108" s="72">
        <v>2.8125000000000001E-2</v>
      </c>
      <c r="J108" s="72">
        <v>1.4599999999999999E-3</v>
      </c>
      <c r="K108" s="49">
        <v>1.0334879992226214</v>
      </c>
      <c r="L108" s="49">
        <v>1.0334879992226214</v>
      </c>
      <c r="M108" s="49">
        <v>1.1368367991448835E-4</v>
      </c>
      <c r="N108" s="49">
        <v>2.9066849978136227E-2</v>
      </c>
      <c r="O108" s="49">
        <v>1.508892478865027E-3</v>
      </c>
    </row>
    <row r="109" spans="1:15" ht="14.5" hidden="1" outlineLevel="2" x14ac:dyDescent="0.35">
      <c r="A109" s="48" t="s">
        <v>889</v>
      </c>
      <c r="B109" s="48" t="s">
        <v>591</v>
      </c>
      <c r="C109" s="48" t="s">
        <v>979</v>
      </c>
      <c r="D109" s="48" t="s">
        <v>1448</v>
      </c>
      <c r="E109" s="48" t="s">
        <v>1488</v>
      </c>
      <c r="F109" s="48" t="s">
        <v>593</v>
      </c>
      <c r="G109" s="48" t="s">
        <v>944</v>
      </c>
      <c r="H109" s="72">
        <v>2.2000000000000001E-4</v>
      </c>
      <c r="I109" s="72">
        <v>3.1795000000000004E-2</v>
      </c>
      <c r="J109" s="72">
        <v>9.2000000000000003E-4</v>
      </c>
      <c r="K109" s="49">
        <v>1.0334879992226214</v>
      </c>
      <c r="L109" s="49">
        <v>1.0334879992226214</v>
      </c>
      <c r="M109" s="49">
        <v>2.2736735982897669E-4</v>
      </c>
      <c r="N109" s="49">
        <v>3.2859750935283247E-2</v>
      </c>
      <c r="O109" s="49">
        <v>9.5080895928481167E-4</v>
      </c>
    </row>
    <row r="110" spans="1:15" ht="14.5" hidden="1" outlineLevel="2" x14ac:dyDescent="0.35">
      <c r="A110" s="48" t="s">
        <v>889</v>
      </c>
      <c r="B110" s="48" t="s">
        <v>591</v>
      </c>
      <c r="C110" s="48" t="s">
        <v>979</v>
      </c>
      <c r="D110" s="48" t="s">
        <v>1448</v>
      </c>
      <c r="E110" s="48" t="s">
        <v>1488</v>
      </c>
      <c r="F110" s="48" t="s">
        <v>598</v>
      </c>
      <c r="G110" s="48" t="s">
        <v>945</v>
      </c>
      <c r="H110" s="72">
        <v>9.0699999999999999E-3</v>
      </c>
      <c r="I110" s="72">
        <v>3.4550000000000002E-3</v>
      </c>
      <c r="J110" s="72">
        <v>5.9499999999999993E-4</v>
      </c>
      <c r="K110" s="49">
        <v>1.0334879992226214</v>
      </c>
      <c r="L110" s="49">
        <v>1.0334879992226214</v>
      </c>
      <c r="M110" s="49">
        <v>9.3737361529491765E-3</v>
      </c>
      <c r="N110" s="49">
        <v>3.5707010373141569E-3</v>
      </c>
      <c r="O110" s="49">
        <v>6.1492535953745959E-4</v>
      </c>
    </row>
    <row r="111" spans="1:15" ht="14.5" hidden="1" outlineLevel="2" x14ac:dyDescent="0.35">
      <c r="A111" s="48" t="s">
        <v>889</v>
      </c>
      <c r="B111" s="48" t="s">
        <v>591</v>
      </c>
      <c r="C111" s="48" t="s">
        <v>979</v>
      </c>
      <c r="D111" s="48" t="s">
        <v>1448</v>
      </c>
      <c r="E111" s="48" t="s">
        <v>1488</v>
      </c>
      <c r="F111" s="48" t="s">
        <v>599</v>
      </c>
      <c r="G111" s="48" t="s">
        <v>945</v>
      </c>
      <c r="H111" s="72">
        <v>2.7400000000000002E-3</v>
      </c>
      <c r="I111" s="72">
        <v>1.0449999999999999E-3</v>
      </c>
      <c r="J111" s="72">
        <v>1.7999999999999998E-4</v>
      </c>
      <c r="K111" s="49">
        <v>1.0334879992226214</v>
      </c>
      <c r="L111" s="49">
        <v>1.0334879992226214</v>
      </c>
      <c r="M111" s="49">
        <v>2.8317571178699827E-3</v>
      </c>
      <c r="N111" s="49">
        <v>1.0799949591876392E-3</v>
      </c>
      <c r="O111" s="49">
        <v>1.8602783986007183E-4</v>
      </c>
    </row>
    <row r="112" spans="1:15" ht="14.5" hidden="1" outlineLevel="2" x14ac:dyDescent="0.35">
      <c r="A112" s="48" t="s">
        <v>889</v>
      </c>
      <c r="B112" s="48" t="s">
        <v>591</v>
      </c>
      <c r="C112" s="48" t="s">
        <v>979</v>
      </c>
      <c r="D112" s="48" t="s">
        <v>1448</v>
      </c>
      <c r="E112" s="48" t="s">
        <v>1488</v>
      </c>
      <c r="F112" s="48" t="s">
        <v>600</v>
      </c>
      <c r="G112" s="48" t="s">
        <v>945</v>
      </c>
      <c r="H112" s="72">
        <v>2.245E-3</v>
      </c>
      <c r="I112" s="72">
        <v>8.5499999999999997E-4</v>
      </c>
      <c r="J112" s="72">
        <v>1.45E-4</v>
      </c>
      <c r="K112" s="49">
        <v>1.0334879992226214</v>
      </c>
      <c r="L112" s="49">
        <v>1.0334879992226214</v>
      </c>
      <c r="M112" s="49">
        <v>2.3201805582547851E-3</v>
      </c>
      <c r="N112" s="49">
        <v>8.8363223933534123E-4</v>
      </c>
      <c r="O112" s="49">
        <v>1.4985575988728009E-4</v>
      </c>
    </row>
    <row r="113" spans="1:15" ht="14.5" hidden="1" outlineLevel="2" x14ac:dyDescent="0.35">
      <c r="A113" s="48" t="s">
        <v>889</v>
      </c>
      <c r="B113" s="48" t="s">
        <v>591</v>
      </c>
      <c r="C113" s="48" t="s">
        <v>979</v>
      </c>
      <c r="D113" s="48" t="s">
        <v>1448</v>
      </c>
      <c r="E113" s="48" t="s">
        <v>1488</v>
      </c>
      <c r="F113" s="48" t="s">
        <v>596</v>
      </c>
      <c r="G113" s="48" t="s">
        <v>945</v>
      </c>
      <c r="H113" s="72">
        <v>1.85E-4</v>
      </c>
      <c r="I113" s="72">
        <v>2.2000000000000001E-4</v>
      </c>
      <c r="J113" s="72">
        <v>1.0000000000000001E-5</v>
      </c>
      <c r="K113" s="49">
        <v>1.0334879992226214</v>
      </c>
      <c r="L113" s="49">
        <v>1.0334879992226214</v>
      </c>
      <c r="M113" s="49">
        <v>1.9119527985618495E-4</v>
      </c>
      <c r="N113" s="49">
        <v>2.2736735982897669E-4</v>
      </c>
      <c r="O113" s="49">
        <v>1.0334879992226215E-5</v>
      </c>
    </row>
    <row r="114" spans="1:15" ht="14.5" hidden="1" outlineLevel="2" x14ac:dyDescent="0.35">
      <c r="A114" s="48" t="s">
        <v>889</v>
      </c>
      <c r="B114" s="48" t="s">
        <v>591</v>
      </c>
      <c r="C114" s="48" t="s">
        <v>979</v>
      </c>
      <c r="D114" s="48" t="s">
        <v>1448</v>
      </c>
      <c r="E114" s="48" t="s">
        <v>1488</v>
      </c>
      <c r="F114" s="48" t="s">
        <v>597</v>
      </c>
      <c r="G114" s="48" t="s">
        <v>945</v>
      </c>
      <c r="H114" s="72">
        <v>9.9500000000000001E-4</v>
      </c>
      <c r="I114" s="72">
        <v>1.1850000000000001E-3</v>
      </c>
      <c r="J114" s="72">
        <v>6.5000000000000008E-5</v>
      </c>
      <c r="K114" s="49">
        <v>1.0334879992226214</v>
      </c>
      <c r="L114" s="49">
        <v>1.0334879992226214</v>
      </c>
      <c r="M114" s="49">
        <v>1.0283205592265083E-3</v>
      </c>
      <c r="N114" s="49">
        <v>1.2246832790788064E-3</v>
      </c>
      <c r="O114" s="49">
        <v>6.7176719949470397E-5</v>
      </c>
    </row>
    <row r="115" spans="1:15" ht="14.5" hidden="1" outlineLevel="2" x14ac:dyDescent="0.35">
      <c r="A115" s="48" t="s">
        <v>889</v>
      </c>
      <c r="B115" s="48" t="s">
        <v>591</v>
      </c>
      <c r="C115" s="48" t="s">
        <v>979</v>
      </c>
      <c r="D115" s="48" t="s">
        <v>1448</v>
      </c>
      <c r="E115" s="48" t="s">
        <v>1488</v>
      </c>
      <c r="F115" s="48" t="s">
        <v>601</v>
      </c>
      <c r="G115" s="48" t="s">
        <v>945</v>
      </c>
      <c r="H115" s="72">
        <v>3.2799999999999999E-3</v>
      </c>
      <c r="I115" s="72">
        <v>1.25E-3</v>
      </c>
      <c r="J115" s="72">
        <v>2.1499999999999999E-4</v>
      </c>
      <c r="K115" s="49">
        <v>1.0334879992226214</v>
      </c>
      <c r="L115" s="49">
        <v>1.0334879992226214</v>
      </c>
      <c r="M115" s="49">
        <v>3.389840637450198E-3</v>
      </c>
      <c r="N115" s="49">
        <v>1.2918599990282768E-3</v>
      </c>
      <c r="O115" s="49">
        <v>2.221999198328636E-4</v>
      </c>
    </row>
    <row r="116" spans="1:15" ht="14.5" hidden="1" outlineLevel="2" x14ac:dyDescent="0.35">
      <c r="A116" s="48" t="s">
        <v>889</v>
      </c>
      <c r="B116" s="48" t="s">
        <v>591</v>
      </c>
      <c r="C116" s="48" t="s">
        <v>979</v>
      </c>
      <c r="D116" s="48" t="s">
        <v>1448</v>
      </c>
      <c r="E116" s="48" t="s">
        <v>1488</v>
      </c>
      <c r="F116" s="48" t="s">
        <v>602</v>
      </c>
      <c r="G116" s="48" t="s">
        <v>945</v>
      </c>
      <c r="H116" s="72">
        <v>3.2000000000000002E-3</v>
      </c>
      <c r="I116" s="72">
        <v>1.2199999999999999E-3</v>
      </c>
      <c r="J116" s="72">
        <v>2.0999999999999998E-4</v>
      </c>
      <c r="K116" s="49">
        <v>1.0334879992226214</v>
      </c>
      <c r="L116" s="49">
        <v>1.0334879992226214</v>
      </c>
      <c r="M116" s="49">
        <v>3.3071615975123884E-3</v>
      </c>
      <c r="N116" s="49">
        <v>1.2608553590515981E-3</v>
      </c>
      <c r="O116" s="49">
        <v>2.1703247983675047E-4</v>
      </c>
    </row>
    <row r="117" spans="1:15" ht="14.5" hidden="1" outlineLevel="2" x14ac:dyDescent="0.35">
      <c r="A117" s="48" t="s">
        <v>889</v>
      </c>
      <c r="B117" s="48" t="s">
        <v>591</v>
      </c>
      <c r="C117" s="48" t="s">
        <v>979</v>
      </c>
      <c r="D117" s="48" t="s">
        <v>1448</v>
      </c>
      <c r="E117" s="48" t="s">
        <v>1488</v>
      </c>
      <c r="F117" s="48" t="s">
        <v>605</v>
      </c>
      <c r="G117" s="48" t="s">
        <v>970</v>
      </c>
      <c r="H117" s="72">
        <v>3.045E-3</v>
      </c>
      <c r="I117" s="72">
        <v>1.1474999999999999E-2</v>
      </c>
      <c r="J117" s="72">
        <v>3.2499999999999999E-4</v>
      </c>
      <c r="K117" s="49">
        <v>1.0334879992226214</v>
      </c>
      <c r="L117" s="49">
        <v>1.0334879992226214</v>
      </c>
      <c r="M117" s="49">
        <v>3.1469709576328821E-3</v>
      </c>
      <c r="N117" s="49">
        <v>1.185927479107958E-2</v>
      </c>
      <c r="O117" s="49">
        <v>3.3588359974735192E-4</v>
      </c>
    </row>
    <row r="118" spans="1:15" ht="14.5" hidden="1" outlineLevel="2" x14ac:dyDescent="0.35">
      <c r="A118" s="48" t="s">
        <v>889</v>
      </c>
      <c r="B118" s="48" t="s">
        <v>591</v>
      </c>
      <c r="C118" s="48" t="s">
        <v>979</v>
      </c>
      <c r="D118" s="48" t="s">
        <v>1448</v>
      </c>
      <c r="E118" s="48" t="s">
        <v>1488</v>
      </c>
      <c r="F118" s="48" t="s">
        <v>608</v>
      </c>
      <c r="G118" s="48" t="s">
        <v>970</v>
      </c>
      <c r="H118" s="72">
        <v>9.4800000000000006E-3</v>
      </c>
      <c r="I118" s="72">
        <v>3.569E-2</v>
      </c>
      <c r="J118" s="72">
        <v>1.0049999999999998E-3</v>
      </c>
      <c r="K118" s="49">
        <v>1.0334879992226214</v>
      </c>
      <c r="L118" s="49">
        <v>1.0334879992226214</v>
      </c>
      <c r="M118" s="49">
        <v>9.7974662326304508E-3</v>
      </c>
      <c r="N118" s="49">
        <v>3.6885186692255358E-2</v>
      </c>
      <c r="O118" s="49">
        <v>1.0386554392187342E-3</v>
      </c>
    </row>
    <row r="119" spans="1:15" ht="14.5" hidden="1" outlineLevel="2" x14ac:dyDescent="0.35">
      <c r="A119" s="48" t="s">
        <v>889</v>
      </c>
      <c r="B119" s="48" t="s">
        <v>591</v>
      </c>
      <c r="C119" s="48" t="s">
        <v>979</v>
      </c>
      <c r="D119" s="48" t="s">
        <v>1448</v>
      </c>
      <c r="E119" s="48" t="s">
        <v>1488</v>
      </c>
      <c r="F119" s="48" t="s">
        <v>607</v>
      </c>
      <c r="G119" s="48" t="s">
        <v>970</v>
      </c>
      <c r="H119" s="72">
        <v>1.0950000000000001E-3</v>
      </c>
      <c r="I119" s="72">
        <v>5.1500000000000001E-3</v>
      </c>
      <c r="J119" s="72">
        <v>4.15E-4</v>
      </c>
      <c r="K119" s="49">
        <v>1.0334879992226214</v>
      </c>
      <c r="L119" s="49">
        <v>1.0334879992226214</v>
      </c>
      <c r="M119" s="49">
        <v>1.1316693591487705E-3</v>
      </c>
      <c r="N119" s="49">
        <v>5.3224631959964998E-3</v>
      </c>
      <c r="O119" s="49">
        <v>4.2889751967738784E-4</v>
      </c>
    </row>
    <row r="120" spans="1:15" ht="14.5" hidden="1" outlineLevel="2" x14ac:dyDescent="0.35">
      <c r="A120" s="48" t="s">
        <v>889</v>
      </c>
      <c r="B120" s="48" t="s">
        <v>591</v>
      </c>
      <c r="C120" s="48" t="s">
        <v>979</v>
      </c>
      <c r="D120" s="48" t="s">
        <v>1448</v>
      </c>
      <c r="E120" s="48" t="s">
        <v>1488</v>
      </c>
      <c r="F120" s="48" t="s">
        <v>606</v>
      </c>
      <c r="G120" s="48" t="s">
        <v>970</v>
      </c>
      <c r="H120" s="73"/>
      <c r="I120" s="72">
        <v>7.28E-3</v>
      </c>
      <c r="J120" s="72">
        <v>5.8500000000000002E-4</v>
      </c>
      <c r="K120" s="49">
        <v>1.0334879992226214</v>
      </c>
      <c r="L120" s="49">
        <v>1.0334879992226214</v>
      </c>
      <c r="M120" s="73"/>
      <c r="N120" s="49">
        <v>7.5237926343406838E-3</v>
      </c>
      <c r="O120" s="49">
        <v>6.045904795452335E-4</v>
      </c>
    </row>
    <row r="121" spans="1:15" ht="14.5" hidden="1" outlineLevel="2" x14ac:dyDescent="0.35">
      <c r="A121" s="48" t="s">
        <v>889</v>
      </c>
      <c r="B121" s="48" t="s">
        <v>591</v>
      </c>
      <c r="C121" s="48" t="s">
        <v>979</v>
      </c>
      <c r="D121" s="48" t="s">
        <v>1448</v>
      </c>
      <c r="E121" s="48" t="s">
        <v>1488</v>
      </c>
      <c r="F121" s="48" t="s">
        <v>1489</v>
      </c>
      <c r="G121" s="48" t="s">
        <v>959</v>
      </c>
      <c r="H121" s="73"/>
      <c r="I121" s="72">
        <v>3.63E-3</v>
      </c>
      <c r="J121" s="72">
        <v>3.63E-3</v>
      </c>
      <c r="K121" s="49">
        <v>1.0334879992226214</v>
      </c>
      <c r="L121" s="49">
        <v>1.0334879992226214</v>
      </c>
      <c r="M121" s="73"/>
      <c r="N121" s="49">
        <v>3.7515614371781154E-3</v>
      </c>
      <c r="O121" s="49">
        <v>3.7515614371781154E-3</v>
      </c>
    </row>
    <row r="122" spans="1:15" ht="14.5" hidden="1" outlineLevel="2" x14ac:dyDescent="0.35">
      <c r="A122" s="48" t="s">
        <v>889</v>
      </c>
      <c r="B122" s="48" t="s">
        <v>591</v>
      </c>
      <c r="C122" s="48" t="s">
        <v>979</v>
      </c>
      <c r="D122" s="48" t="s">
        <v>1448</v>
      </c>
      <c r="E122" s="48" t="s">
        <v>1488</v>
      </c>
      <c r="F122" s="48" t="s">
        <v>618</v>
      </c>
      <c r="G122" s="48" t="s">
        <v>959</v>
      </c>
      <c r="H122" s="72">
        <v>6.7299999999999999E-2</v>
      </c>
      <c r="I122" s="72">
        <v>0.21945500000000001</v>
      </c>
      <c r="J122" s="72">
        <v>4.7005000000000005E-2</v>
      </c>
      <c r="K122" s="49">
        <v>1.0334879992226214</v>
      </c>
      <c r="L122" s="49">
        <v>1.0334879992226214</v>
      </c>
      <c r="M122" s="49">
        <v>6.9553742347682412E-2</v>
      </c>
      <c r="N122" s="49">
        <v>0.22680410886940039</v>
      </c>
      <c r="O122" s="49">
        <v>4.857910340345932E-2</v>
      </c>
    </row>
    <row r="123" spans="1:15" ht="14.5" hidden="1" outlineLevel="2" x14ac:dyDescent="0.35">
      <c r="A123" s="48" t="s">
        <v>889</v>
      </c>
      <c r="B123" s="48" t="s">
        <v>591</v>
      </c>
      <c r="C123" s="48" t="s">
        <v>979</v>
      </c>
      <c r="D123" s="48" t="s">
        <v>1448</v>
      </c>
      <c r="E123" s="48" t="s">
        <v>1488</v>
      </c>
      <c r="F123" s="48" t="s">
        <v>617</v>
      </c>
      <c r="G123" s="48" t="s">
        <v>959</v>
      </c>
      <c r="H123" s="73"/>
      <c r="I123" s="72">
        <v>3.1574999999999999E-2</v>
      </c>
      <c r="J123" s="73"/>
      <c r="K123" s="49">
        <v>1.0334879992226214</v>
      </c>
      <c r="L123" s="49">
        <v>1.0334879992226214</v>
      </c>
      <c r="M123" s="73"/>
      <c r="N123" s="49">
        <v>3.2632383575454268E-2</v>
      </c>
      <c r="O123" s="73"/>
    </row>
    <row r="124" spans="1:15" ht="14.5" hidden="1" outlineLevel="2" x14ac:dyDescent="0.35">
      <c r="A124" s="48" t="s">
        <v>889</v>
      </c>
      <c r="B124" s="48" t="s">
        <v>591</v>
      </c>
      <c r="C124" s="48" t="s">
        <v>979</v>
      </c>
      <c r="D124" s="48" t="s">
        <v>1448</v>
      </c>
      <c r="E124" s="48" t="s">
        <v>1488</v>
      </c>
      <c r="F124" s="48" t="s">
        <v>1490</v>
      </c>
      <c r="G124" s="48" t="s">
        <v>959</v>
      </c>
      <c r="H124" s="72">
        <v>0.08</v>
      </c>
      <c r="I124" s="72">
        <v>7.2669999999999998E-2</v>
      </c>
      <c r="J124" s="72">
        <v>2.2445E-2</v>
      </c>
      <c r="K124" s="49">
        <v>1.0334879992226214</v>
      </c>
      <c r="L124" s="49">
        <v>1.0334879992226214</v>
      </c>
      <c r="M124" s="49">
        <v>8.2679039937809715E-2</v>
      </c>
      <c r="N124" s="49">
        <v>7.5103572903507887E-2</v>
      </c>
      <c r="O124" s="49">
        <v>2.3196638142551736E-2</v>
      </c>
    </row>
    <row r="125" spans="1:15" ht="14.5" hidden="1" outlineLevel="2" x14ac:dyDescent="0.35">
      <c r="A125" s="48" t="s">
        <v>889</v>
      </c>
      <c r="B125" s="48" t="s">
        <v>591</v>
      </c>
      <c r="C125" s="48" t="s">
        <v>979</v>
      </c>
      <c r="D125" s="48" t="s">
        <v>1448</v>
      </c>
      <c r="E125" s="48" t="s">
        <v>1488</v>
      </c>
      <c r="F125" s="48" t="s">
        <v>1491</v>
      </c>
      <c r="G125" s="48" t="s">
        <v>959</v>
      </c>
      <c r="H125" s="72">
        <v>3.6304999999999997E-2</v>
      </c>
      <c r="I125" s="72">
        <v>5.9145000000000003E-2</v>
      </c>
      <c r="J125" s="72">
        <v>4.4349999999999997E-3</v>
      </c>
      <c r="K125" s="49">
        <v>1.0334879992226214</v>
      </c>
      <c r="L125" s="49">
        <v>1.0334879992226214</v>
      </c>
      <c r="M125" s="49">
        <v>3.7520781811777267E-2</v>
      </c>
      <c r="N125" s="49">
        <v>6.1125647714021944E-2</v>
      </c>
      <c r="O125" s="49">
        <v>4.5835192765523256E-3</v>
      </c>
    </row>
    <row r="126" spans="1:15" ht="14.5" hidden="1" outlineLevel="2" x14ac:dyDescent="0.35">
      <c r="A126" s="48" t="s">
        <v>889</v>
      </c>
      <c r="B126" s="48" t="s">
        <v>591</v>
      </c>
      <c r="C126" s="48" t="s">
        <v>979</v>
      </c>
      <c r="D126" s="48" t="s">
        <v>1448</v>
      </c>
      <c r="E126" s="48" t="s">
        <v>1488</v>
      </c>
      <c r="F126" s="48" t="s">
        <v>1492</v>
      </c>
      <c r="G126" s="48" t="s">
        <v>959</v>
      </c>
      <c r="H126" s="73"/>
      <c r="I126" s="72">
        <v>7.9950000000000004E-3</v>
      </c>
      <c r="J126" s="72">
        <v>3.1549999999999998E-3</v>
      </c>
      <c r="K126" s="49">
        <v>1.0334879992226214</v>
      </c>
      <c r="L126" s="49">
        <v>1.0334879992226214</v>
      </c>
      <c r="M126" s="73"/>
      <c r="N126" s="49">
        <v>8.2627365537848579E-3</v>
      </c>
      <c r="O126" s="49">
        <v>3.2606546375473703E-3</v>
      </c>
    </row>
    <row r="127" spans="1:15" ht="14.5" hidden="1" outlineLevel="2" x14ac:dyDescent="0.35">
      <c r="A127" s="48" t="s">
        <v>889</v>
      </c>
      <c r="B127" s="48" t="s">
        <v>591</v>
      </c>
      <c r="C127" s="48" t="s">
        <v>979</v>
      </c>
      <c r="D127" s="48" t="s">
        <v>1448</v>
      </c>
      <c r="E127" s="48" t="s">
        <v>1488</v>
      </c>
      <c r="F127" s="48" t="s">
        <v>616</v>
      </c>
      <c r="G127" s="48" t="s">
        <v>959</v>
      </c>
      <c r="H127" s="73"/>
      <c r="I127" s="72">
        <v>3.9199999999999999E-3</v>
      </c>
      <c r="J127" s="73"/>
      <c r="K127" s="49">
        <v>1.0334879992226214</v>
      </c>
      <c r="L127" s="49">
        <v>1.0334879992226214</v>
      </c>
      <c r="M127" s="73"/>
      <c r="N127" s="49">
        <v>4.0512729569526758E-3</v>
      </c>
      <c r="O127" s="73"/>
    </row>
    <row r="128" spans="1:15" ht="14.5" hidden="1" outlineLevel="2" x14ac:dyDescent="0.35">
      <c r="A128" s="48" t="s">
        <v>889</v>
      </c>
      <c r="B128" s="48" t="s">
        <v>591</v>
      </c>
      <c r="C128" s="48" t="s">
        <v>979</v>
      </c>
      <c r="D128" s="48" t="s">
        <v>1448</v>
      </c>
      <c r="E128" s="48" t="s">
        <v>1488</v>
      </c>
      <c r="F128" s="48" t="s">
        <v>615</v>
      </c>
      <c r="G128" s="48" t="s">
        <v>959</v>
      </c>
      <c r="H128" s="72">
        <v>1.1509999999999999E-2</v>
      </c>
      <c r="I128" s="72">
        <v>2.1035000000000002E-2</v>
      </c>
      <c r="J128" s="72">
        <v>2.2049999999999999E-3</v>
      </c>
      <c r="K128" s="49">
        <v>1.0334879992226214</v>
      </c>
      <c r="L128" s="49">
        <v>1.0334879992226214</v>
      </c>
      <c r="M128" s="49">
        <v>1.1895446871052371E-2</v>
      </c>
      <c r="N128" s="49">
        <v>2.1739420063647843E-2</v>
      </c>
      <c r="O128" s="49">
        <v>2.2788410382858799E-3</v>
      </c>
    </row>
    <row r="129" spans="1:15" ht="14.5" hidden="1" outlineLevel="2" x14ac:dyDescent="0.35">
      <c r="A129" s="48" t="s">
        <v>889</v>
      </c>
      <c r="B129" s="48" t="s">
        <v>591</v>
      </c>
      <c r="C129" s="48" t="s">
        <v>979</v>
      </c>
      <c r="D129" s="48" t="s">
        <v>1448</v>
      </c>
      <c r="E129" s="48" t="s">
        <v>1488</v>
      </c>
      <c r="F129" s="48" t="s">
        <v>604</v>
      </c>
      <c r="G129" s="48" t="s">
        <v>982</v>
      </c>
      <c r="H129" s="72">
        <v>4.2699999999999995E-3</v>
      </c>
      <c r="I129" s="72">
        <v>1.6074999999999999E-2</v>
      </c>
      <c r="J129" s="72">
        <v>4.4999999999999999E-4</v>
      </c>
      <c r="K129" s="49">
        <v>1.0334879992226214</v>
      </c>
      <c r="L129" s="49">
        <v>1.0334879992226214</v>
      </c>
      <c r="M129" s="49">
        <v>4.4129937566805928E-3</v>
      </c>
      <c r="N129" s="49">
        <v>1.6613319587503637E-2</v>
      </c>
      <c r="O129" s="49">
        <v>4.6506959965017958E-4</v>
      </c>
    </row>
    <row r="130" spans="1:15" ht="14.5" hidden="1" outlineLevel="2" x14ac:dyDescent="0.35">
      <c r="A130" s="48" t="s">
        <v>889</v>
      </c>
      <c r="B130" s="48" t="s">
        <v>591</v>
      </c>
      <c r="C130" s="48" t="s">
        <v>979</v>
      </c>
      <c r="D130" s="48" t="s">
        <v>1448</v>
      </c>
      <c r="E130" s="48" t="s">
        <v>1488</v>
      </c>
      <c r="F130" s="48" t="s">
        <v>609</v>
      </c>
      <c r="G130" s="48" t="s">
        <v>983</v>
      </c>
      <c r="H130" s="72">
        <v>1.06E-3</v>
      </c>
      <c r="I130" s="72">
        <v>2.087E-2</v>
      </c>
      <c r="J130" s="72">
        <v>4.6500000000000003E-4</v>
      </c>
      <c r="K130" s="49">
        <v>1.0334879992226214</v>
      </c>
      <c r="L130" s="49">
        <v>1.0334879992226214</v>
      </c>
      <c r="M130" s="49">
        <v>1.0954972791759785E-3</v>
      </c>
      <c r="N130" s="49">
        <v>2.1568894543776106E-2</v>
      </c>
      <c r="O130" s="49">
        <v>4.8057191963851893E-4</v>
      </c>
    </row>
    <row r="131" spans="1:15" ht="14.5" hidden="1" outlineLevel="2" x14ac:dyDescent="0.35">
      <c r="A131" s="48" t="s">
        <v>889</v>
      </c>
      <c r="B131" s="48" t="s">
        <v>591</v>
      </c>
      <c r="C131" s="48" t="s">
        <v>979</v>
      </c>
      <c r="D131" s="48" t="s">
        <v>1448</v>
      </c>
      <c r="E131" s="48" t="s">
        <v>1488</v>
      </c>
      <c r="F131" s="48" t="s">
        <v>610</v>
      </c>
      <c r="G131" s="48" t="s">
        <v>983</v>
      </c>
      <c r="H131" s="72">
        <v>1.085E-3</v>
      </c>
      <c r="I131" s="72">
        <v>2.1385000000000001E-2</v>
      </c>
      <c r="J131" s="72">
        <v>4.75E-4</v>
      </c>
      <c r="K131" s="49">
        <v>1.0334879992226214</v>
      </c>
      <c r="L131" s="49">
        <v>1.0334879992226214</v>
      </c>
      <c r="M131" s="49">
        <v>1.1213344791565442E-3</v>
      </c>
      <c r="N131" s="49">
        <v>2.2101140863375758E-2</v>
      </c>
      <c r="O131" s="49">
        <v>4.9090679963074513E-4</v>
      </c>
    </row>
    <row r="132" spans="1:15" ht="14.5" hidden="1" outlineLevel="2" x14ac:dyDescent="0.35">
      <c r="A132" s="48" t="s">
        <v>889</v>
      </c>
      <c r="B132" s="48" t="s">
        <v>591</v>
      </c>
      <c r="C132" s="48" t="s">
        <v>979</v>
      </c>
      <c r="D132" s="48" t="s">
        <v>1448</v>
      </c>
      <c r="E132" s="48" t="s">
        <v>1488</v>
      </c>
      <c r="F132" s="48" t="s">
        <v>611</v>
      </c>
      <c r="G132" s="48" t="s">
        <v>983</v>
      </c>
      <c r="H132" s="72">
        <v>1.4199999999999998E-3</v>
      </c>
      <c r="I132" s="72">
        <v>2.7954999999999997E-2</v>
      </c>
      <c r="J132" s="72">
        <v>6.2E-4</v>
      </c>
      <c r="K132" s="49">
        <v>1.0334879992226214</v>
      </c>
      <c r="L132" s="49">
        <v>1.0334879992226214</v>
      </c>
      <c r="M132" s="49">
        <v>1.4675529588961222E-3</v>
      </c>
      <c r="N132" s="49">
        <v>2.8891157018268377E-2</v>
      </c>
      <c r="O132" s="49">
        <v>6.4076255951802524E-4</v>
      </c>
    </row>
    <row r="133" spans="1:15" ht="14.5" hidden="1" outlineLevel="2" x14ac:dyDescent="0.35">
      <c r="A133" s="48" t="s">
        <v>889</v>
      </c>
      <c r="B133" s="48" t="s">
        <v>591</v>
      </c>
      <c r="C133" s="48" t="s">
        <v>979</v>
      </c>
      <c r="D133" s="48" t="s">
        <v>1448</v>
      </c>
      <c r="E133" s="48" t="s">
        <v>1488</v>
      </c>
      <c r="F133" s="48" t="s">
        <v>612</v>
      </c>
      <c r="G133" s="48" t="s">
        <v>983</v>
      </c>
      <c r="H133" s="72">
        <v>1.4250000000000001E-3</v>
      </c>
      <c r="I133" s="72">
        <v>2.8085000000000002E-2</v>
      </c>
      <c r="J133" s="72">
        <v>6.2500000000000001E-4</v>
      </c>
      <c r="K133" s="49">
        <v>1.0334879992226214</v>
      </c>
      <c r="L133" s="49">
        <v>1.0334879992226214</v>
      </c>
      <c r="M133" s="49">
        <v>1.4727203988922355E-3</v>
      </c>
      <c r="N133" s="49">
        <v>2.9025510458167324E-2</v>
      </c>
      <c r="O133" s="49">
        <v>6.459299995141384E-4</v>
      </c>
    </row>
    <row r="134" spans="1:15" ht="14.5" hidden="1" outlineLevel="2" x14ac:dyDescent="0.35">
      <c r="A134" s="48" t="s">
        <v>889</v>
      </c>
      <c r="B134" s="48" t="s">
        <v>591</v>
      </c>
      <c r="C134" s="48" t="s">
        <v>979</v>
      </c>
      <c r="D134" s="48" t="s">
        <v>1448</v>
      </c>
      <c r="E134" s="48" t="s">
        <v>1488</v>
      </c>
      <c r="F134" s="48" t="s">
        <v>613</v>
      </c>
      <c r="G134" s="48" t="s">
        <v>983</v>
      </c>
      <c r="H134" s="72">
        <v>1.305E-3</v>
      </c>
      <c r="I134" s="72">
        <v>2.5690000000000001E-2</v>
      </c>
      <c r="J134" s="72">
        <v>5.6999999999999998E-4</v>
      </c>
      <c r="K134" s="49">
        <v>1.0334879992226214</v>
      </c>
      <c r="L134" s="49">
        <v>1.0334879992226214</v>
      </c>
      <c r="M134" s="49">
        <v>1.3487018389855209E-3</v>
      </c>
      <c r="N134" s="49">
        <v>2.6550306700029145E-2</v>
      </c>
      <c r="O134" s="49">
        <v>5.8908815955689415E-4</v>
      </c>
    </row>
    <row r="135" spans="1:15" ht="14.5" hidden="1" outlineLevel="2" x14ac:dyDescent="0.35">
      <c r="A135" s="48" t="s">
        <v>889</v>
      </c>
      <c r="B135" s="48" t="s">
        <v>591</v>
      </c>
      <c r="C135" s="48" t="s">
        <v>979</v>
      </c>
      <c r="D135" s="48" t="s">
        <v>1448</v>
      </c>
      <c r="E135" s="48" t="s">
        <v>1488</v>
      </c>
      <c r="F135" s="48" t="s">
        <v>614</v>
      </c>
      <c r="G135" s="48" t="s">
        <v>983</v>
      </c>
      <c r="H135" s="72">
        <v>1.65E-3</v>
      </c>
      <c r="I135" s="72">
        <v>3.2524999999999998E-2</v>
      </c>
      <c r="J135" s="72">
        <v>7.2499999999999995E-4</v>
      </c>
      <c r="K135" s="49">
        <v>1.0334879992226214</v>
      </c>
      <c r="L135" s="49">
        <v>1.0334879992226214</v>
      </c>
      <c r="M135" s="49">
        <v>1.7052551987173253E-3</v>
      </c>
      <c r="N135" s="49">
        <v>3.3614197174715761E-2</v>
      </c>
      <c r="O135" s="49">
        <v>7.4927879943640046E-4</v>
      </c>
    </row>
    <row r="136" spans="1:15" ht="14.5" hidden="1" outlineLevel="2" x14ac:dyDescent="0.35">
      <c r="A136" s="48" t="s">
        <v>889</v>
      </c>
      <c r="B136" s="48" t="s">
        <v>591</v>
      </c>
      <c r="C136" s="48" t="s">
        <v>979</v>
      </c>
      <c r="D136" s="48" t="s">
        <v>1448</v>
      </c>
      <c r="E136" s="48" t="s">
        <v>1488</v>
      </c>
      <c r="F136" s="48" t="s">
        <v>603</v>
      </c>
      <c r="G136" s="48" t="s">
        <v>981</v>
      </c>
      <c r="H136" s="73"/>
      <c r="I136" s="73"/>
      <c r="J136" s="72">
        <v>3.1250000000000002E-3</v>
      </c>
      <c r="K136" s="49">
        <v>1.0334879992226214</v>
      </c>
      <c r="L136" s="49">
        <v>1.0334879992226214</v>
      </c>
      <c r="M136" s="73"/>
      <c r="N136" s="73"/>
      <c r="O136" s="49">
        <v>3.2296499975706921E-3</v>
      </c>
    </row>
    <row r="137" spans="1:15" ht="14.5" outlineLevel="1" collapsed="1" x14ac:dyDescent="0.35">
      <c r="A137" s="48"/>
      <c r="B137" s="50" t="s">
        <v>425</v>
      </c>
      <c r="C137" s="48"/>
      <c r="D137" s="48"/>
      <c r="E137" s="48"/>
      <c r="F137" s="48"/>
      <c r="G137" s="48"/>
      <c r="H137" s="73">
        <f>SUBTOTAL(9,H102:H136)</f>
        <v>0.24581000000000003</v>
      </c>
      <c r="I137" s="73">
        <f>SUBTOTAL(9,I102:I136)</f>
        <v>0.86034499999999992</v>
      </c>
      <c r="J137" s="72">
        <f>SUBTOTAL(9,J102:J136)</f>
        <v>0.10161000000000001</v>
      </c>
      <c r="K137" s="49"/>
      <c r="L137" s="49"/>
      <c r="M137" s="73">
        <f>SUBTOTAL(9,M102:M136)</f>
        <v>0.25404168508891256</v>
      </c>
      <c r="N137" s="73">
        <f>SUBTOTAL(9,N102:N136)</f>
        <v>0.88915623269118627</v>
      </c>
      <c r="O137" s="49">
        <f>SUBTOTAL(9,O102:O136)</f>
        <v>0.10501271560101055</v>
      </c>
    </row>
    <row r="138" spans="1:15" ht="14.5" hidden="1" outlineLevel="2" x14ac:dyDescent="0.35">
      <c r="A138" s="48" t="s">
        <v>889</v>
      </c>
      <c r="B138" s="48" t="s">
        <v>619</v>
      </c>
      <c r="C138" s="48" t="s">
        <v>984</v>
      </c>
      <c r="D138" s="48" t="s">
        <v>1448</v>
      </c>
      <c r="E138" s="48" t="s">
        <v>1488</v>
      </c>
      <c r="F138" s="48" t="s">
        <v>620</v>
      </c>
      <c r="G138" s="48" t="s">
        <v>974</v>
      </c>
      <c r="H138" s="72">
        <v>1.1950000000000001E-3</v>
      </c>
      <c r="I138" s="72">
        <v>1.4199999999999998E-3</v>
      </c>
      <c r="J138" s="72">
        <v>7.7999999999999999E-5</v>
      </c>
      <c r="K138" s="49">
        <v>1.0334879992226214</v>
      </c>
      <c r="L138" s="49">
        <v>1.0334879992226214</v>
      </c>
      <c r="M138" s="49">
        <v>1.2350181590710327E-3</v>
      </c>
      <c r="N138" s="49">
        <v>1.4675529588961222E-3</v>
      </c>
      <c r="O138" s="49">
        <v>8.0612063939364471E-5</v>
      </c>
    </row>
    <row r="139" spans="1:15" ht="14.5" hidden="1" outlineLevel="2" x14ac:dyDescent="0.35">
      <c r="A139" s="48" t="s">
        <v>889</v>
      </c>
      <c r="B139" s="48" t="s">
        <v>619</v>
      </c>
      <c r="C139" s="48" t="s">
        <v>984</v>
      </c>
      <c r="D139" s="48" t="s">
        <v>1448</v>
      </c>
      <c r="E139" s="48" t="s">
        <v>1488</v>
      </c>
      <c r="F139" s="48" t="s">
        <v>1493</v>
      </c>
      <c r="G139" s="48" t="s">
        <v>945</v>
      </c>
      <c r="H139" s="72">
        <v>9.0499999999999991E-5</v>
      </c>
      <c r="I139" s="72">
        <v>1.08E-4</v>
      </c>
      <c r="J139" s="72">
        <v>5.9500000000000006E-6</v>
      </c>
      <c r="K139" s="49">
        <v>1.0334879992226214</v>
      </c>
      <c r="L139" s="49">
        <v>1.0334879992226214</v>
      </c>
      <c r="M139" s="49">
        <v>9.3530663929647229E-5</v>
      </c>
      <c r="N139" s="49">
        <v>1.116167039160431E-4</v>
      </c>
      <c r="O139" s="49">
        <v>6.1492535953745978E-6</v>
      </c>
    </row>
    <row r="140" spans="1:15" ht="14.5" hidden="1" outlineLevel="2" x14ac:dyDescent="0.35">
      <c r="A140" s="48" t="s">
        <v>889</v>
      </c>
      <c r="B140" s="48" t="s">
        <v>619</v>
      </c>
      <c r="C140" s="48" t="s">
        <v>984</v>
      </c>
      <c r="D140" s="48" t="s">
        <v>1448</v>
      </c>
      <c r="E140" s="48" t="s">
        <v>1488</v>
      </c>
      <c r="F140" s="48" t="s">
        <v>631</v>
      </c>
      <c r="G140" s="48" t="s">
        <v>945</v>
      </c>
      <c r="H140" s="72">
        <v>3.86E-4</v>
      </c>
      <c r="I140" s="72">
        <v>4.595E-4</v>
      </c>
      <c r="J140" s="72">
        <v>2.525E-5</v>
      </c>
      <c r="K140" s="49">
        <v>1.0334879992226214</v>
      </c>
      <c r="L140" s="49">
        <v>1.0334879992226214</v>
      </c>
      <c r="M140" s="49">
        <v>3.9892636769993183E-4</v>
      </c>
      <c r="N140" s="49">
        <v>4.7488773564279452E-4</v>
      </c>
      <c r="O140" s="49">
        <v>2.6095571980371189E-5</v>
      </c>
    </row>
    <row r="141" spans="1:15" ht="14.5" hidden="1" outlineLevel="2" x14ac:dyDescent="0.35">
      <c r="A141" s="48" t="s">
        <v>889</v>
      </c>
      <c r="B141" s="48" t="s">
        <v>619</v>
      </c>
      <c r="C141" s="48" t="s">
        <v>984</v>
      </c>
      <c r="D141" s="48" t="s">
        <v>1448</v>
      </c>
      <c r="E141" s="48" t="s">
        <v>1488</v>
      </c>
      <c r="F141" s="48" t="s">
        <v>633</v>
      </c>
      <c r="G141" s="48" t="s">
        <v>945</v>
      </c>
      <c r="H141" s="72">
        <v>3.86E-4</v>
      </c>
      <c r="I141" s="72">
        <v>4.595E-4</v>
      </c>
      <c r="J141" s="72">
        <v>2.525E-5</v>
      </c>
      <c r="K141" s="49">
        <v>1.0334879992226214</v>
      </c>
      <c r="L141" s="49">
        <v>1.0334879992226214</v>
      </c>
      <c r="M141" s="49">
        <v>3.9892636769993183E-4</v>
      </c>
      <c r="N141" s="49">
        <v>4.7488773564279452E-4</v>
      </c>
      <c r="O141" s="49">
        <v>2.6095571980371189E-5</v>
      </c>
    </row>
    <row r="142" spans="1:15" ht="14.5" hidden="1" outlineLevel="2" x14ac:dyDescent="0.35">
      <c r="A142" s="48" t="s">
        <v>889</v>
      </c>
      <c r="B142" s="48" t="s">
        <v>619</v>
      </c>
      <c r="C142" s="48" t="s">
        <v>984</v>
      </c>
      <c r="D142" s="48" t="s">
        <v>1448</v>
      </c>
      <c r="E142" s="48" t="s">
        <v>1488</v>
      </c>
      <c r="F142" s="48" t="s">
        <v>630</v>
      </c>
      <c r="G142" s="48" t="s">
        <v>945</v>
      </c>
      <c r="H142" s="72">
        <v>3.4499999999999998E-4</v>
      </c>
      <c r="I142" s="72">
        <v>4.1099999999999996E-4</v>
      </c>
      <c r="J142" s="72">
        <v>2.2599999999999997E-5</v>
      </c>
      <c r="K142" s="49">
        <v>1.0334879992226214</v>
      </c>
      <c r="L142" s="49">
        <v>1.0334879992226214</v>
      </c>
      <c r="M142" s="49">
        <v>3.5655335973180436E-4</v>
      </c>
      <c r="N142" s="49">
        <v>4.2476356768049732E-4</v>
      </c>
      <c r="O142" s="49">
        <v>2.3356828782431238E-5</v>
      </c>
    </row>
    <row r="143" spans="1:15" ht="14.5" hidden="1" outlineLevel="2" x14ac:dyDescent="0.35">
      <c r="A143" s="48" t="s">
        <v>889</v>
      </c>
      <c r="B143" s="48" t="s">
        <v>619</v>
      </c>
      <c r="C143" s="48" t="s">
        <v>984</v>
      </c>
      <c r="D143" s="48" t="s">
        <v>1448</v>
      </c>
      <c r="E143" s="48" t="s">
        <v>1488</v>
      </c>
      <c r="F143" s="48" t="s">
        <v>627</v>
      </c>
      <c r="G143" s="48" t="s">
        <v>945</v>
      </c>
      <c r="H143" s="72">
        <v>1.6550000000000001E-4</v>
      </c>
      <c r="I143" s="72">
        <v>1.9700000000000002E-4</v>
      </c>
      <c r="J143" s="72">
        <v>1.0849999999999999E-5</v>
      </c>
      <c r="K143" s="49">
        <v>1.0334879992226214</v>
      </c>
      <c r="L143" s="49">
        <v>1.0334879992226214</v>
      </c>
      <c r="M143" s="49">
        <v>1.7104226387134385E-4</v>
      </c>
      <c r="N143" s="49">
        <v>2.0359713584685644E-4</v>
      </c>
      <c r="O143" s="49">
        <v>1.121334479156544E-5</v>
      </c>
    </row>
    <row r="144" spans="1:15" ht="14.5" hidden="1" outlineLevel="2" x14ac:dyDescent="0.35">
      <c r="A144" s="48" t="s">
        <v>889</v>
      </c>
      <c r="B144" s="48" t="s">
        <v>619</v>
      </c>
      <c r="C144" s="48" t="s">
        <v>984</v>
      </c>
      <c r="D144" s="48" t="s">
        <v>1448</v>
      </c>
      <c r="E144" s="48" t="s">
        <v>1488</v>
      </c>
      <c r="F144" s="48" t="s">
        <v>629</v>
      </c>
      <c r="G144" s="48" t="s">
        <v>945</v>
      </c>
      <c r="H144" s="72">
        <v>3.4499999999999998E-4</v>
      </c>
      <c r="I144" s="72">
        <v>4.1099999999999996E-4</v>
      </c>
      <c r="J144" s="72">
        <v>2.2599999999999997E-5</v>
      </c>
      <c r="K144" s="49">
        <v>1.0334879992226214</v>
      </c>
      <c r="L144" s="49">
        <v>1.0334879992226214</v>
      </c>
      <c r="M144" s="49">
        <v>3.5655335973180436E-4</v>
      </c>
      <c r="N144" s="49">
        <v>4.2476356768049732E-4</v>
      </c>
      <c r="O144" s="49">
        <v>2.3356828782431238E-5</v>
      </c>
    </row>
    <row r="145" spans="1:15" ht="14.5" hidden="1" outlineLevel="2" x14ac:dyDescent="0.35">
      <c r="A145" s="48" t="s">
        <v>889</v>
      </c>
      <c r="B145" s="48" t="s">
        <v>619</v>
      </c>
      <c r="C145" s="48" t="s">
        <v>984</v>
      </c>
      <c r="D145" s="48" t="s">
        <v>1448</v>
      </c>
      <c r="E145" s="48" t="s">
        <v>1488</v>
      </c>
      <c r="F145" s="48" t="s">
        <v>626</v>
      </c>
      <c r="G145" s="48" t="s">
        <v>945</v>
      </c>
      <c r="H145" s="72">
        <v>1.6550000000000001E-4</v>
      </c>
      <c r="I145" s="72">
        <v>1.9700000000000002E-4</v>
      </c>
      <c r="J145" s="72">
        <v>1.0849999999999999E-5</v>
      </c>
      <c r="K145" s="49">
        <v>1.0334879992226214</v>
      </c>
      <c r="L145" s="49">
        <v>1.0334879992226214</v>
      </c>
      <c r="M145" s="49">
        <v>1.7104226387134385E-4</v>
      </c>
      <c r="N145" s="49">
        <v>2.0359713584685644E-4</v>
      </c>
      <c r="O145" s="49">
        <v>1.121334479156544E-5</v>
      </c>
    </row>
    <row r="146" spans="1:15" ht="14.5" hidden="1" outlineLevel="2" x14ac:dyDescent="0.35">
      <c r="A146" s="48" t="s">
        <v>889</v>
      </c>
      <c r="B146" s="48" t="s">
        <v>619</v>
      </c>
      <c r="C146" s="48" t="s">
        <v>984</v>
      </c>
      <c r="D146" s="48" t="s">
        <v>1448</v>
      </c>
      <c r="E146" s="48" t="s">
        <v>1488</v>
      </c>
      <c r="F146" s="48" t="s">
        <v>625</v>
      </c>
      <c r="G146" s="48" t="s">
        <v>945</v>
      </c>
      <c r="H146" s="72">
        <v>9.3999999999999997E-4</v>
      </c>
      <c r="I146" s="72">
        <v>1.1149999999999999E-3</v>
      </c>
      <c r="J146" s="72">
        <v>6.1500000000000004E-5</v>
      </c>
      <c r="K146" s="49">
        <v>1.0334879992226214</v>
      </c>
      <c r="L146" s="49">
        <v>1.0334879992226214</v>
      </c>
      <c r="M146" s="49">
        <v>9.7147871926926406E-4</v>
      </c>
      <c r="N146" s="49">
        <v>1.1523391191332227E-3</v>
      </c>
      <c r="O146" s="49">
        <v>6.3559511952191217E-5</v>
      </c>
    </row>
    <row r="147" spans="1:15" ht="14.5" hidden="1" outlineLevel="2" x14ac:dyDescent="0.35">
      <c r="A147" s="48" t="s">
        <v>889</v>
      </c>
      <c r="B147" s="48" t="s">
        <v>619</v>
      </c>
      <c r="C147" s="48" t="s">
        <v>984</v>
      </c>
      <c r="D147" s="48" t="s">
        <v>1448</v>
      </c>
      <c r="E147" s="48" t="s">
        <v>1488</v>
      </c>
      <c r="F147" s="48" t="s">
        <v>624</v>
      </c>
      <c r="G147" s="48" t="s">
        <v>945</v>
      </c>
      <c r="H147" s="72">
        <v>9.3999999999999997E-4</v>
      </c>
      <c r="I147" s="72">
        <v>1.1149999999999999E-3</v>
      </c>
      <c r="J147" s="72">
        <v>6.1500000000000004E-5</v>
      </c>
      <c r="K147" s="49">
        <v>1.0334879992226214</v>
      </c>
      <c r="L147" s="49">
        <v>1.0334879992226214</v>
      </c>
      <c r="M147" s="49">
        <v>9.7147871926926406E-4</v>
      </c>
      <c r="N147" s="49">
        <v>1.1523391191332227E-3</v>
      </c>
      <c r="O147" s="49">
        <v>6.3559511952191217E-5</v>
      </c>
    </row>
    <row r="148" spans="1:15" ht="14.5" hidden="1" outlineLevel="2" x14ac:dyDescent="0.35">
      <c r="A148" s="48" t="s">
        <v>889</v>
      </c>
      <c r="B148" s="48" t="s">
        <v>619</v>
      </c>
      <c r="C148" s="48" t="s">
        <v>984</v>
      </c>
      <c r="D148" s="48" t="s">
        <v>1448</v>
      </c>
      <c r="E148" s="48" t="s">
        <v>1488</v>
      </c>
      <c r="F148" s="48" t="s">
        <v>623</v>
      </c>
      <c r="G148" s="48" t="s">
        <v>945</v>
      </c>
      <c r="H148" s="72">
        <v>9.3999999999999997E-4</v>
      </c>
      <c r="I148" s="72">
        <v>1.1149999999999999E-3</v>
      </c>
      <c r="J148" s="72">
        <v>6.1500000000000004E-5</v>
      </c>
      <c r="K148" s="49">
        <v>1.0334879992226214</v>
      </c>
      <c r="L148" s="49">
        <v>1.0334879992226214</v>
      </c>
      <c r="M148" s="49">
        <v>9.7147871926926406E-4</v>
      </c>
      <c r="N148" s="49">
        <v>1.1523391191332227E-3</v>
      </c>
      <c r="O148" s="49">
        <v>6.3559511952191217E-5</v>
      </c>
    </row>
    <row r="149" spans="1:15" ht="14.5" hidden="1" outlineLevel="2" x14ac:dyDescent="0.35">
      <c r="A149" s="48" t="s">
        <v>889</v>
      </c>
      <c r="B149" s="48" t="s">
        <v>619</v>
      </c>
      <c r="C149" s="48" t="s">
        <v>984</v>
      </c>
      <c r="D149" s="48" t="s">
        <v>1448</v>
      </c>
      <c r="E149" s="48" t="s">
        <v>1488</v>
      </c>
      <c r="F149" s="48" t="s">
        <v>622</v>
      </c>
      <c r="G149" s="48" t="s">
        <v>945</v>
      </c>
      <c r="H149" s="72">
        <v>9.3999999999999997E-4</v>
      </c>
      <c r="I149" s="72">
        <v>1.1149999999999999E-3</v>
      </c>
      <c r="J149" s="72">
        <v>6.1500000000000004E-5</v>
      </c>
      <c r="K149" s="49">
        <v>1.0334879992226214</v>
      </c>
      <c r="L149" s="49">
        <v>1.0334879992226214</v>
      </c>
      <c r="M149" s="49">
        <v>9.7147871926926406E-4</v>
      </c>
      <c r="N149" s="49">
        <v>1.1523391191332227E-3</v>
      </c>
      <c r="O149" s="49">
        <v>6.3559511952191217E-5</v>
      </c>
    </row>
    <row r="150" spans="1:15" ht="14.5" hidden="1" outlineLevel="2" x14ac:dyDescent="0.35">
      <c r="A150" s="48" t="s">
        <v>889</v>
      </c>
      <c r="B150" s="48" t="s">
        <v>619</v>
      </c>
      <c r="C150" s="48" t="s">
        <v>984</v>
      </c>
      <c r="D150" s="48" t="s">
        <v>1448</v>
      </c>
      <c r="E150" s="48" t="s">
        <v>1488</v>
      </c>
      <c r="F150" s="48" t="s">
        <v>621</v>
      </c>
      <c r="G150" s="48" t="s">
        <v>945</v>
      </c>
      <c r="H150" s="72">
        <v>5.9500000000000004E-3</v>
      </c>
      <c r="I150" s="72">
        <v>7.0999999999999995E-3</v>
      </c>
      <c r="J150" s="72">
        <v>3.9050000000000001E-4</v>
      </c>
      <c r="K150" s="49">
        <v>1.0334879992226214</v>
      </c>
      <c r="L150" s="49">
        <v>1.0334879992226214</v>
      </c>
      <c r="M150" s="49">
        <v>6.1492535953745972E-3</v>
      </c>
      <c r="N150" s="49">
        <v>7.3377647944806107E-3</v>
      </c>
      <c r="O150" s="49">
        <v>4.0357706369643367E-4</v>
      </c>
    </row>
    <row r="151" spans="1:15" ht="14.5" hidden="1" outlineLevel="2" x14ac:dyDescent="0.35">
      <c r="A151" s="48" t="s">
        <v>889</v>
      </c>
      <c r="B151" s="48" t="s">
        <v>619</v>
      </c>
      <c r="C151" s="48" t="s">
        <v>984</v>
      </c>
      <c r="D151" s="48" t="s">
        <v>1448</v>
      </c>
      <c r="E151" s="48" t="s">
        <v>1488</v>
      </c>
      <c r="F151" s="48" t="s">
        <v>628</v>
      </c>
      <c r="G151" s="48" t="s">
        <v>945</v>
      </c>
      <c r="H151" s="72">
        <v>3.4499999999999998E-4</v>
      </c>
      <c r="I151" s="72">
        <v>4.1099999999999996E-4</v>
      </c>
      <c r="J151" s="72">
        <v>2.2599999999999997E-5</v>
      </c>
      <c r="K151" s="49">
        <v>1.0334879992226214</v>
      </c>
      <c r="L151" s="49">
        <v>1.0334879992226214</v>
      </c>
      <c r="M151" s="49">
        <v>3.5655335973180436E-4</v>
      </c>
      <c r="N151" s="49">
        <v>4.2476356768049732E-4</v>
      </c>
      <c r="O151" s="49">
        <v>2.3356828782431238E-5</v>
      </c>
    </row>
    <row r="152" spans="1:15" ht="14.5" hidden="1" outlineLevel="2" x14ac:dyDescent="0.35">
      <c r="A152" s="48" t="s">
        <v>889</v>
      </c>
      <c r="B152" s="48" t="s">
        <v>619</v>
      </c>
      <c r="C152" s="48" t="s">
        <v>984</v>
      </c>
      <c r="D152" s="48" t="s">
        <v>1448</v>
      </c>
      <c r="E152" s="48" t="s">
        <v>1488</v>
      </c>
      <c r="F152" s="48" t="s">
        <v>632</v>
      </c>
      <c r="G152" s="48" t="s">
        <v>945</v>
      </c>
      <c r="H152" s="72">
        <v>3.86E-4</v>
      </c>
      <c r="I152" s="72">
        <v>4.595E-4</v>
      </c>
      <c r="J152" s="72">
        <v>2.525E-5</v>
      </c>
      <c r="K152" s="49">
        <v>1.0334879992226214</v>
      </c>
      <c r="L152" s="49">
        <v>1.0334879992226214</v>
      </c>
      <c r="M152" s="49">
        <v>3.9892636769993183E-4</v>
      </c>
      <c r="N152" s="49">
        <v>4.7488773564279452E-4</v>
      </c>
      <c r="O152" s="49">
        <v>2.6095571980371189E-5</v>
      </c>
    </row>
    <row r="153" spans="1:15" ht="14.5" hidden="1" outlineLevel="2" x14ac:dyDescent="0.35">
      <c r="A153" s="48" t="s">
        <v>889</v>
      </c>
      <c r="B153" s="48" t="s">
        <v>619</v>
      </c>
      <c r="C153" s="48" t="s">
        <v>984</v>
      </c>
      <c r="D153" s="48" t="s">
        <v>1448</v>
      </c>
      <c r="E153" s="48" t="s">
        <v>1488</v>
      </c>
      <c r="F153" s="48" t="s">
        <v>1494</v>
      </c>
      <c r="G153" s="48" t="s">
        <v>1005</v>
      </c>
      <c r="H153" s="72">
        <v>8.6499999999999988E-5</v>
      </c>
      <c r="I153" s="72">
        <v>1.03E-4</v>
      </c>
      <c r="J153" s="72">
        <v>5.6499999999999993E-6</v>
      </c>
      <c r="K153" s="49">
        <v>1.0334879992226214</v>
      </c>
      <c r="L153" s="49">
        <v>1.0334879992226214</v>
      </c>
      <c r="M153" s="49">
        <v>8.9396711932756735E-5</v>
      </c>
      <c r="N153" s="49">
        <v>1.0644926391993E-4</v>
      </c>
      <c r="O153" s="49">
        <v>5.8392071956078095E-6</v>
      </c>
    </row>
    <row r="154" spans="1:15" ht="14.5" hidden="1" outlineLevel="2" x14ac:dyDescent="0.35">
      <c r="A154" s="48" t="s">
        <v>889</v>
      </c>
      <c r="B154" s="48" t="s">
        <v>619</v>
      </c>
      <c r="C154" s="48" t="s">
        <v>984</v>
      </c>
      <c r="D154" s="48" t="s">
        <v>1448</v>
      </c>
      <c r="E154" s="48" t="s">
        <v>1488</v>
      </c>
      <c r="F154" s="48" t="s">
        <v>1495</v>
      </c>
      <c r="G154" s="48" t="s">
        <v>1005</v>
      </c>
      <c r="H154" s="72">
        <v>1.2799999999999999E-4</v>
      </c>
      <c r="I154" s="72">
        <v>1.5249999999999999E-4</v>
      </c>
      <c r="J154" s="72">
        <v>8.3999999999999992E-6</v>
      </c>
      <c r="K154" s="49">
        <v>1.0334879992226214</v>
      </c>
      <c r="L154" s="49">
        <v>1.0334879992226214</v>
      </c>
      <c r="M154" s="49">
        <v>1.3228646390049553E-4</v>
      </c>
      <c r="N154" s="49">
        <v>1.5760691988144976E-4</v>
      </c>
      <c r="O154" s="49">
        <v>8.6812991934700179E-6</v>
      </c>
    </row>
    <row r="155" spans="1:15" ht="14.5" hidden="1" outlineLevel="2" x14ac:dyDescent="0.35">
      <c r="A155" s="48" t="s">
        <v>889</v>
      </c>
      <c r="B155" s="48" t="s">
        <v>619</v>
      </c>
      <c r="C155" s="48" t="s">
        <v>984</v>
      </c>
      <c r="D155" s="48" t="s">
        <v>1448</v>
      </c>
      <c r="E155" s="48" t="s">
        <v>1488</v>
      </c>
      <c r="F155" s="48" t="s">
        <v>1496</v>
      </c>
      <c r="G155" s="48" t="s">
        <v>1005</v>
      </c>
      <c r="H155" s="72">
        <v>8.8500000000000002E-3</v>
      </c>
      <c r="I155" s="72">
        <v>1.055E-2</v>
      </c>
      <c r="J155" s="72">
        <v>5.8E-4</v>
      </c>
      <c r="K155" s="49">
        <v>1.0334879992226214</v>
      </c>
      <c r="L155" s="49">
        <v>1.0334879992226214</v>
      </c>
      <c r="M155" s="49">
        <v>9.1463687931201999E-3</v>
      </c>
      <c r="N155" s="49">
        <v>1.0903298391798657E-2</v>
      </c>
      <c r="O155" s="49">
        <v>5.9942303954912035E-4</v>
      </c>
    </row>
    <row r="156" spans="1:15" ht="14.5" hidden="1" outlineLevel="2" x14ac:dyDescent="0.35">
      <c r="A156" s="48" t="s">
        <v>889</v>
      </c>
      <c r="B156" s="48" t="s">
        <v>619</v>
      </c>
      <c r="C156" s="48" t="s">
        <v>984</v>
      </c>
      <c r="D156" s="48" t="s">
        <v>1448</v>
      </c>
      <c r="E156" s="48" t="s">
        <v>1488</v>
      </c>
      <c r="F156" s="48" t="s">
        <v>1497</v>
      </c>
      <c r="G156" s="48" t="s">
        <v>1005</v>
      </c>
      <c r="H156" s="72">
        <v>1.2799999999999999E-4</v>
      </c>
      <c r="I156" s="72">
        <v>1.5249999999999999E-4</v>
      </c>
      <c r="J156" s="72">
        <v>8.3999999999999992E-6</v>
      </c>
      <c r="K156" s="49">
        <v>1.0334879992226214</v>
      </c>
      <c r="L156" s="49">
        <v>1.0334879992226214</v>
      </c>
      <c r="M156" s="49">
        <v>1.3228646390049553E-4</v>
      </c>
      <c r="N156" s="49">
        <v>1.5760691988144976E-4</v>
      </c>
      <c r="O156" s="49">
        <v>8.6812991934700179E-6</v>
      </c>
    </row>
    <row r="157" spans="1:15" ht="14.5" hidden="1" outlineLevel="2" x14ac:dyDescent="0.35">
      <c r="A157" s="48" t="s">
        <v>889</v>
      </c>
      <c r="B157" s="48" t="s">
        <v>619</v>
      </c>
      <c r="C157" s="48" t="s">
        <v>984</v>
      </c>
      <c r="D157" s="48" t="s">
        <v>1448</v>
      </c>
      <c r="E157" s="48" t="s">
        <v>1488</v>
      </c>
      <c r="F157" s="48" t="s">
        <v>639</v>
      </c>
      <c r="G157" s="48" t="s">
        <v>970</v>
      </c>
      <c r="H157" s="72">
        <v>5.6500000000000005E-3</v>
      </c>
      <c r="I157" s="72">
        <v>1.085E-2</v>
      </c>
      <c r="J157" s="72">
        <v>6.6E-4</v>
      </c>
      <c r="K157" s="49">
        <v>1.0334879992226214</v>
      </c>
      <c r="L157" s="49">
        <v>1.0334879992226214</v>
      </c>
      <c r="M157" s="49">
        <v>5.8392071956078111E-3</v>
      </c>
      <c r="N157" s="49">
        <v>1.1213344791565442E-2</v>
      </c>
      <c r="O157" s="49">
        <v>6.8210207948693014E-4</v>
      </c>
    </row>
    <row r="158" spans="1:15" ht="14.5" hidden="1" outlineLevel="2" x14ac:dyDescent="0.35">
      <c r="A158" s="48" t="s">
        <v>889</v>
      </c>
      <c r="B158" s="48" t="s">
        <v>619</v>
      </c>
      <c r="C158" s="48" t="s">
        <v>984</v>
      </c>
      <c r="D158" s="48" t="s">
        <v>1448</v>
      </c>
      <c r="E158" s="48" t="s">
        <v>1488</v>
      </c>
      <c r="F158" s="48" t="s">
        <v>640</v>
      </c>
      <c r="G158" s="48" t="s">
        <v>970</v>
      </c>
      <c r="H158" s="72">
        <v>3.0850000000000001E-3</v>
      </c>
      <c r="I158" s="72">
        <v>5.9000000000000007E-3</v>
      </c>
      <c r="J158" s="72">
        <v>3.5999999999999997E-4</v>
      </c>
      <c r="K158" s="49">
        <v>1.0334879992226214</v>
      </c>
      <c r="L158" s="49">
        <v>1.0334879992226214</v>
      </c>
      <c r="M158" s="49">
        <v>3.1883104776017869E-3</v>
      </c>
      <c r="N158" s="49">
        <v>6.0975791954134663E-3</v>
      </c>
      <c r="O158" s="49">
        <v>3.7205567972014366E-4</v>
      </c>
    </row>
    <row r="159" spans="1:15" ht="14.5" hidden="1" outlineLevel="2" x14ac:dyDescent="0.35">
      <c r="A159" s="48" t="s">
        <v>889</v>
      </c>
      <c r="B159" s="48" t="s">
        <v>619</v>
      </c>
      <c r="C159" s="48" t="s">
        <v>984</v>
      </c>
      <c r="D159" s="48" t="s">
        <v>1448</v>
      </c>
      <c r="E159" s="48" t="s">
        <v>1488</v>
      </c>
      <c r="F159" s="48" t="s">
        <v>641</v>
      </c>
      <c r="G159" s="48" t="s">
        <v>970</v>
      </c>
      <c r="H159" s="72">
        <v>1.9350000000000001E-3</v>
      </c>
      <c r="I159" s="72">
        <v>3.7099999999999998E-3</v>
      </c>
      <c r="J159" s="72">
        <v>2.2600000000000002E-4</v>
      </c>
      <c r="K159" s="49">
        <v>1.0334879992226214</v>
      </c>
      <c r="L159" s="49">
        <v>1.0334879992226214</v>
      </c>
      <c r="M159" s="49">
        <v>1.9997992784957725E-3</v>
      </c>
      <c r="N159" s="49">
        <v>3.8342404771159249E-3</v>
      </c>
      <c r="O159" s="49">
        <v>2.3356828782431245E-4</v>
      </c>
    </row>
    <row r="160" spans="1:15" ht="14.5" hidden="1" outlineLevel="2" x14ac:dyDescent="0.35">
      <c r="A160" s="48" t="s">
        <v>889</v>
      </c>
      <c r="B160" s="48" t="s">
        <v>619</v>
      </c>
      <c r="C160" s="48" t="s">
        <v>984</v>
      </c>
      <c r="D160" s="48" t="s">
        <v>1448</v>
      </c>
      <c r="E160" s="48" t="s">
        <v>1488</v>
      </c>
      <c r="F160" s="48" t="s">
        <v>638</v>
      </c>
      <c r="G160" s="48" t="s">
        <v>970</v>
      </c>
      <c r="H160" s="72">
        <v>5.6500000000000005E-3</v>
      </c>
      <c r="I160" s="72">
        <v>1.085E-2</v>
      </c>
      <c r="J160" s="72">
        <v>6.6E-4</v>
      </c>
      <c r="K160" s="49">
        <v>1.0334879992226214</v>
      </c>
      <c r="L160" s="49">
        <v>1.0334879992226214</v>
      </c>
      <c r="M160" s="49">
        <v>5.8392071956078111E-3</v>
      </c>
      <c r="N160" s="49">
        <v>1.1213344791565442E-2</v>
      </c>
      <c r="O160" s="49">
        <v>6.8210207948693014E-4</v>
      </c>
    </row>
    <row r="161" spans="1:15" ht="14.5" hidden="1" outlineLevel="2" x14ac:dyDescent="0.35">
      <c r="A161" s="48" t="s">
        <v>889</v>
      </c>
      <c r="B161" s="48" t="s">
        <v>619</v>
      </c>
      <c r="C161" s="48" t="s">
        <v>984</v>
      </c>
      <c r="D161" s="48" t="s">
        <v>1448</v>
      </c>
      <c r="E161" s="48" t="s">
        <v>1488</v>
      </c>
      <c r="F161" s="48" t="s">
        <v>642</v>
      </c>
      <c r="G161" s="48" t="s">
        <v>970</v>
      </c>
      <c r="H161" s="72">
        <v>2.395E-3</v>
      </c>
      <c r="I161" s="72">
        <v>4.5899999999999995E-3</v>
      </c>
      <c r="J161" s="72">
        <v>2.7950000000000002E-4</v>
      </c>
      <c r="K161" s="49">
        <v>1.0334879992226214</v>
      </c>
      <c r="L161" s="49">
        <v>1.0334879992226214</v>
      </c>
      <c r="M161" s="49">
        <v>2.4752037581381781E-3</v>
      </c>
      <c r="N161" s="49">
        <v>4.7437099164318311E-3</v>
      </c>
      <c r="O161" s="49">
        <v>2.8885989578272266E-4</v>
      </c>
    </row>
    <row r="162" spans="1:15" ht="14.5" hidden="1" outlineLevel="2" x14ac:dyDescent="0.35">
      <c r="A162" s="48" t="s">
        <v>889</v>
      </c>
      <c r="B162" s="48" t="s">
        <v>619</v>
      </c>
      <c r="C162" s="48" t="s">
        <v>984</v>
      </c>
      <c r="D162" s="48" t="s">
        <v>1448</v>
      </c>
      <c r="E162" s="48" t="s">
        <v>1488</v>
      </c>
      <c r="F162" s="48" t="s">
        <v>643</v>
      </c>
      <c r="G162" s="48" t="s">
        <v>970</v>
      </c>
      <c r="H162" s="72">
        <v>1.1299999999999999E-3</v>
      </c>
      <c r="I162" s="72">
        <v>2.16E-3</v>
      </c>
      <c r="J162" s="72">
        <v>1.315E-4</v>
      </c>
      <c r="K162" s="49">
        <v>1.0334879992226214</v>
      </c>
      <c r="L162" s="49">
        <v>1.0334879992226214</v>
      </c>
      <c r="M162" s="49">
        <v>1.167841439121562E-3</v>
      </c>
      <c r="N162" s="49">
        <v>2.2323340783208623E-3</v>
      </c>
      <c r="O162" s="49">
        <v>1.3590367189777471E-4</v>
      </c>
    </row>
    <row r="163" spans="1:15" ht="14.5" hidden="1" outlineLevel="2" x14ac:dyDescent="0.35">
      <c r="A163" s="48" t="s">
        <v>889</v>
      </c>
      <c r="B163" s="48" t="s">
        <v>619</v>
      </c>
      <c r="C163" s="48" t="s">
        <v>984</v>
      </c>
      <c r="D163" s="48" t="s">
        <v>1448</v>
      </c>
      <c r="E163" s="48" t="s">
        <v>1488</v>
      </c>
      <c r="F163" s="48" t="s">
        <v>637</v>
      </c>
      <c r="G163" s="48" t="s">
        <v>987</v>
      </c>
      <c r="H163" s="72">
        <v>6.6500000000000005E-3</v>
      </c>
      <c r="I163" s="72">
        <v>4.0049999999999999E-3</v>
      </c>
      <c r="J163" s="72">
        <v>2.235E-3</v>
      </c>
      <c r="K163" s="49">
        <v>1.0334879992226214</v>
      </c>
      <c r="L163" s="49">
        <v>1.0334879992226214</v>
      </c>
      <c r="M163" s="49">
        <v>6.8726951948304329E-3</v>
      </c>
      <c r="N163" s="49">
        <v>4.1391194368865982E-3</v>
      </c>
      <c r="O163" s="49">
        <v>2.3098456782625586E-3</v>
      </c>
    </row>
    <row r="164" spans="1:15" ht="14.5" hidden="1" outlineLevel="2" x14ac:dyDescent="0.35">
      <c r="A164" s="48" t="s">
        <v>889</v>
      </c>
      <c r="B164" s="48" t="s">
        <v>619</v>
      </c>
      <c r="C164" s="48" t="s">
        <v>984</v>
      </c>
      <c r="D164" s="48" t="s">
        <v>1448</v>
      </c>
      <c r="E164" s="48" t="s">
        <v>1488</v>
      </c>
      <c r="F164" s="48" t="s">
        <v>1498</v>
      </c>
      <c r="G164" s="48" t="s">
        <v>987</v>
      </c>
      <c r="H164" s="72">
        <v>3.1500000000000001E-4</v>
      </c>
      <c r="I164" s="72">
        <v>6.2500000000000001E-4</v>
      </c>
      <c r="J164" s="72">
        <v>3.6749999999999999E-5</v>
      </c>
      <c r="K164" s="49">
        <v>1.0334879992226214</v>
      </c>
      <c r="L164" s="49">
        <v>1.0334879992226214</v>
      </c>
      <c r="M164" s="49">
        <v>3.2554871975512572E-4</v>
      </c>
      <c r="N164" s="49">
        <v>6.459299995141384E-4</v>
      </c>
      <c r="O164" s="49">
        <v>3.798068397143133E-5</v>
      </c>
    </row>
    <row r="165" spans="1:15" ht="14.5" hidden="1" outlineLevel="2" x14ac:dyDescent="0.35">
      <c r="A165" s="48" t="s">
        <v>889</v>
      </c>
      <c r="B165" s="48" t="s">
        <v>619</v>
      </c>
      <c r="C165" s="48" t="s">
        <v>984</v>
      </c>
      <c r="D165" s="48" t="s">
        <v>1448</v>
      </c>
      <c r="E165" s="48" t="s">
        <v>1488</v>
      </c>
      <c r="F165" s="48" t="s">
        <v>1499</v>
      </c>
      <c r="G165" s="48" t="s">
        <v>987</v>
      </c>
      <c r="H165" s="72">
        <v>1.2600000000000001E-3</v>
      </c>
      <c r="I165" s="72">
        <v>1.5049999999999998E-3</v>
      </c>
      <c r="J165" s="72">
        <v>1.47E-4</v>
      </c>
      <c r="K165" s="49">
        <v>1.0334879992226214</v>
      </c>
      <c r="L165" s="49">
        <v>1.0334879992226214</v>
      </c>
      <c r="M165" s="49">
        <v>1.3021948790205029E-3</v>
      </c>
      <c r="N165" s="49">
        <v>1.5553994388300451E-3</v>
      </c>
      <c r="O165" s="49">
        <v>1.5192273588572532E-4</v>
      </c>
    </row>
    <row r="166" spans="1:15" ht="14.5" hidden="1" outlineLevel="2" x14ac:dyDescent="0.35">
      <c r="A166" s="48" t="s">
        <v>889</v>
      </c>
      <c r="B166" s="48" t="s">
        <v>619</v>
      </c>
      <c r="C166" s="48" t="s">
        <v>984</v>
      </c>
      <c r="D166" s="48" t="s">
        <v>1448</v>
      </c>
      <c r="E166" s="48" t="s">
        <v>1488</v>
      </c>
      <c r="F166" s="48" t="s">
        <v>636</v>
      </c>
      <c r="G166" s="48" t="s">
        <v>987</v>
      </c>
      <c r="H166" s="72">
        <v>4.55E-4</v>
      </c>
      <c r="I166" s="72">
        <v>4.7649999999999998E-4</v>
      </c>
      <c r="J166" s="72">
        <v>5.3000000000000001E-5</v>
      </c>
      <c r="K166" s="49">
        <v>1.0334879992226214</v>
      </c>
      <c r="L166" s="49">
        <v>1.0334879992226214</v>
      </c>
      <c r="M166" s="49">
        <v>4.7023703964629274E-4</v>
      </c>
      <c r="N166" s="49">
        <v>4.9245703162957902E-4</v>
      </c>
      <c r="O166" s="49">
        <v>5.4774863958798933E-5</v>
      </c>
    </row>
    <row r="167" spans="1:15" ht="14.5" hidden="1" outlineLevel="2" x14ac:dyDescent="0.35">
      <c r="A167" s="48" t="s">
        <v>889</v>
      </c>
      <c r="B167" s="48" t="s">
        <v>619</v>
      </c>
      <c r="C167" s="48" t="s">
        <v>984</v>
      </c>
      <c r="D167" s="48" t="s">
        <v>1448</v>
      </c>
      <c r="E167" s="48" t="s">
        <v>1488</v>
      </c>
      <c r="F167" s="48" t="s">
        <v>1500</v>
      </c>
      <c r="G167" s="48" t="s">
        <v>1002</v>
      </c>
      <c r="H167" s="72">
        <v>3.3149999999999998E-3</v>
      </c>
      <c r="I167" s="72">
        <v>3.47E-3</v>
      </c>
      <c r="J167" s="72">
        <v>3.8650000000000002E-4</v>
      </c>
      <c r="K167" s="49">
        <v>1.0334879992226214</v>
      </c>
      <c r="L167" s="49">
        <v>1.0334879992226214</v>
      </c>
      <c r="M167" s="49">
        <v>3.4260127174229895E-3</v>
      </c>
      <c r="N167" s="49">
        <v>3.5862033573024962E-3</v>
      </c>
      <c r="O167" s="49">
        <v>3.9944311169954315E-4</v>
      </c>
    </row>
    <row r="168" spans="1:15" ht="14.5" hidden="1" outlineLevel="2" x14ac:dyDescent="0.35">
      <c r="A168" s="48" t="s">
        <v>889</v>
      </c>
      <c r="B168" s="48" t="s">
        <v>619</v>
      </c>
      <c r="C168" s="48" t="s">
        <v>984</v>
      </c>
      <c r="D168" s="48" t="s">
        <v>1448</v>
      </c>
      <c r="E168" s="48" t="s">
        <v>1488</v>
      </c>
      <c r="F168" s="48" t="s">
        <v>1501</v>
      </c>
      <c r="G168" s="48" t="s">
        <v>1002</v>
      </c>
      <c r="H168" s="72">
        <v>4.9350000000000002E-4</v>
      </c>
      <c r="I168" s="72">
        <v>5.8999999999999992E-4</v>
      </c>
      <c r="J168" s="72">
        <v>5.7500000000000002E-5</v>
      </c>
      <c r="K168" s="49">
        <v>1.0334879992226214</v>
      </c>
      <c r="L168" s="49">
        <v>1.0334879992226214</v>
      </c>
      <c r="M168" s="49">
        <v>5.1002632761636363E-4</v>
      </c>
      <c r="N168" s="49">
        <v>6.0975791954134655E-4</v>
      </c>
      <c r="O168" s="49">
        <v>5.9425559955300729E-5</v>
      </c>
    </row>
    <row r="169" spans="1:15" ht="14.5" hidden="1" outlineLevel="2" x14ac:dyDescent="0.35">
      <c r="A169" s="48" t="s">
        <v>889</v>
      </c>
      <c r="B169" s="48" t="s">
        <v>619</v>
      </c>
      <c r="C169" s="48" t="s">
        <v>984</v>
      </c>
      <c r="D169" s="48" t="s">
        <v>1448</v>
      </c>
      <c r="E169" s="48" t="s">
        <v>1488</v>
      </c>
      <c r="F169" s="48" t="s">
        <v>634</v>
      </c>
      <c r="G169" s="48" t="s">
        <v>985</v>
      </c>
      <c r="H169" s="73"/>
      <c r="I169" s="73"/>
      <c r="J169" s="72">
        <v>1.7999999999999999E-2</v>
      </c>
      <c r="K169" s="49">
        <v>1.0334879992226214</v>
      </c>
      <c r="L169" s="49">
        <v>1.0334879992226214</v>
      </c>
      <c r="M169" s="73"/>
      <c r="N169" s="73"/>
      <c r="O169" s="49">
        <v>1.8602783986007183E-2</v>
      </c>
    </row>
    <row r="170" spans="1:15" ht="14.5" hidden="1" outlineLevel="2" x14ac:dyDescent="0.35">
      <c r="A170" s="48" t="s">
        <v>889</v>
      </c>
      <c r="B170" s="48" t="s">
        <v>619</v>
      </c>
      <c r="C170" s="48" t="s">
        <v>984</v>
      </c>
      <c r="D170" s="48" t="s">
        <v>1448</v>
      </c>
      <c r="E170" s="48" t="s">
        <v>1488</v>
      </c>
      <c r="F170" s="48" t="s">
        <v>635</v>
      </c>
      <c r="G170" s="48" t="s">
        <v>986</v>
      </c>
      <c r="H170" s="72">
        <v>1.0500000000000002E-3</v>
      </c>
      <c r="I170" s="73"/>
      <c r="J170" s="72">
        <v>1.3849999999999999E-2</v>
      </c>
      <c r="K170" s="49">
        <v>1.0334879992226214</v>
      </c>
      <c r="L170" s="49">
        <v>1.0334879992226214</v>
      </c>
      <c r="M170" s="49">
        <v>1.0851623991837527E-3</v>
      </c>
      <c r="N170" s="73"/>
      <c r="O170" s="49">
        <v>1.4313808789233304E-2</v>
      </c>
    </row>
    <row r="171" spans="1:15" ht="14.5" outlineLevel="1" collapsed="1" x14ac:dyDescent="0.35">
      <c r="A171" s="48"/>
      <c r="B171" s="50" t="s">
        <v>426</v>
      </c>
      <c r="C171" s="48"/>
      <c r="D171" s="48"/>
      <c r="E171" s="48"/>
      <c r="F171" s="48"/>
      <c r="G171" s="48"/>
      <c r="H171" s="72">
        <f>SUBTOTAL(9,H138:H170)</f>
        <v>5.60955E-2</v>
      </c>
      <c r="I171" s="73">
        <f>SUBTOTAL(9,I138:I170)</f>
        <v>7.5782999999999989E-2</v>
      </c>
      <c r="J171" s="72">
        <f>SUBTOTAL(9,J138:J170)</f>
        <v>3.8570899999999998E-2</v>
      </c>
      <c r="K171" s="49"/>
      <c r="L171" s="49"/>
      <c r="M171" s="49">
        <f>SUBTOTAL(9,M138:M170)</f>
        <v>5.797402606039255E-2</v>
      </c>
      <c r="N171" s="73">
        <f>SUBTOTAL(9,N138:N170)</f>
        <v>7.8320821045087918E-2</v>
      </c>
      <c r="O171" s="49">
        <f>SUBTOTAL(9,O138:O170)</f>
        <v>3.9862562269215807E-2</v>
      </c>
    </row>
    <row r="172" spans="1:15" ht="14.5" hidden="1" outlineLevel="2" x14ac:dyDescent="0.35">
      <c r="A172" s="48" t="s">
        <v>889</v>
      </c>
      <c r="B172" s="48" t="s">
        <v>644</v>
      </c>
      <c r="C172" s="48" t="s">
        <v>1502</v>
      </c>
      <c r="D172" s="48" t="s">
        <v>1503</v>
      </c>
      <c r="E172" s="48" t="s">
        <v>1504</v>
      </c>
      <c r="F172" s="48" t="s">
        <v>648</v>
      </c>
      <c r="G172" s="48" t="s">
        <v>989</v>
      </c>
      <c r="H172" s="72">
        <v>0.111</v>
      </c>
      <c r="I172" s="72">
        <v>0.44450000000000001</v>
      </c>
      <c r="J172" s="72">
        <v>8.9999999999999993E-3</v>
      </c>
      <c r="K172" s="49">
        <v>0.98123222244867192</v>
      </c>
      <c r="L172" s="49">
        <v>1</v>
      </c>
      <c r="M172" s="49">
        <v>0.111</v>
      </c>
      <c r="N172" s="49">
        <v>0.44450000000000001</v>
      </c>
      <c r="O172" s="49">
        <v>8.9999999999999993E-3</v>
      </c>
    </row>
    <row r="173" spans="1:15" ht="14.5" hidden="1" outlineLevel="2" x14ac:dyDescent="0.35">
      <c r="A173" s="48" t="s">
        <v>889</v>
      </c>
      <c r="B173" s="48" t="s">
        <v>644</v>
      </c>
      <c r="C173" s="48" t="s">
        <v>1502</v>
      </c>
      <c r="D173" s="48" t="s">
        <v>1503</v>
      </c>
      <c r="E173" s="48" t="s">
        <v>1504</v>
      </c>
      <c r="F173" s="48" t="s">
        <v>647</v>
      </c>
      <c r="G173" s="48" t="s">
        <v>989</v>
      </c>
      <c r="H173" s="72">
        <v>0.98399999999999999</v>
      </c>
      <c r="I173" s="72">
        <v>4.0445000000000002</v>
      </c>
      <c r="J173" s="72">
        <v>0.11749999999999999</v>
      </c>
      <c r="K173" s="49">
        <v>0.98123222244867192</v>
      </c>
      <c r="L173" s="49">
        <v>1</v>
      </c>
      <c r="M173" s="49">
        <v>0.98399999999999999</v>
      </c>
      <c r="N173" s="49">
        <v>4.0445000000000002</v>
      </c>
      <c r="O173" s="49">
        <v>0.11749999999999999</v>
      </c>
    </row>
    <row r="174" spans="1:15" ht="14.5" hidden="1" outlineLevel="2" x14ac:dyDescent="0.35">
      <c r="A174" s="48" t="s">
        <v>889</v>
      </c>
      <c r="B174" s="48" t="s">
        <v>644</v>
      </c>
      <c r="C174" s="48" t="s">
        <v>1502</v>
      </c>
      <c r="D174" s="48" t="s">
        <v>1503</v>
      </c>
      <c r="E174" s="48" t="s">
        <v>1504</v>
      </c>
      <c r="F174" s="48" t="s">
        <v>646</v>
      </c>
      <c r="G174" s="48" t="s">
        <v>989</v>
      </c>
      <c r="H174" s="72">
        <v>0.96699999999999997</v>
      </c>
      <c r="I174" s="72">
        <v>3.4809999999999999</v>
      </c>
      <c r="J174" s="72">
        <v>0.115</v>
      </c>
      <c r="K174" s="49">
        <v>0.98123222244867192</v>
      </c>
      <c r="L174" s="49">
        <v>1</v>
      </c>
      <c r="M174" s="49">
        <v>0.96699999999999997</v>
      </c>
      <c r="N174" s="49">
        <v>3.4809999999999999</v>
      </c>
      <c r="O174" s="49">
        <v>0.115</v>
      </c>
    </row>
    <row r="175" spans="1:15" ht="14.5" hidden="1" outlineLevel="2" x14ac:dyDescent="0.35">
      <c r="A175" s="48" t="s">
        <v>889</v>
      </c>
      <c r="B175" s="48" t="s">
        <v>644</v>
      </c>
      <c r="C175" s="48" t="s">
        <v>1502</v>
      </c>
      <c r="D175" s="48" t="s">
        <v>1503</v>
      </c>
      <c r="E175" s="48" t="s">
        <v>1504</v>
      </c>
      <c r="F175" s="48" t="s">
        <v>645</v>
      </c>
      <c r="G175" s="48" t="s">
        <v>988</v>
      </c>
      <c r="H175" s="72">
        <v>0.39300000000000002</v>
      </c>
      <c r="I175" s="72">
        <v>1.4464999999999999</v>
      </c>
      <c r="J175" s="72">
        <v>4.7E-2</v>
      </c>
      <c r="K175" s="49">
        <v>0.98123222244867192</v>
      </c>
      <c r="L175" s="49">
        <v>1</v>
      </c>
      <c r="M175" s="49">
        <v>0.39300000000000002</v>
      </c>
      <c r="N175" s="49">
        <v>1.4464999999999999</v>
      </c>
      <c r="O175" s="49">
        <v>4.7E-2</v>
      </c>
    </row>
    <row r="176" spans="1:15" ht="14.5" hidden="1" outlineLevel="2" x14ac:dyDescent="0.35">
      <c r="A176" s="48" t="s">
        <v>889</v>
      </c>
      <c r="B176" s="48" t="s">
        <v>644</v>
      </c>
      <c r="C176" s="48" t="s">
        <v>1502</v>
      </c>
      <c r="D176" s="48" t="s">
        <v>1503</v>
      </c>
      <c r="E176" s="48" t="s">
        <v>1504</v>
      </c>
      <c r="F176" s="48" t="s">
        <v>650</v>
      </c>
      <c r="G176" s="48" t="s">
        <v>991</v>
      </c>
      <c r="H176" s="72">
        <v>0.32300000000000001</v>
      </c>
      <c r="I176" s="72">
        <v>1.5385</v>
      </c>
      <c r="J176" s="72">
        <v>3.7499999999999999E-2</v>
      </c>
      <c r="K176" s="49">
        <v>0.98123222244867192</v>
      </c>
      <c r="L176" s="49">
        <v>1</v>
      </c>
      <c r="M176" s="49">
        <v>0.32300000000000001</v>
      </c>
      <c r="N176" s="49">
        <v>1.5385</v>
      </c>
      <c r="O176" s="49">
        <v>3.7499999999999999E-2</v>
      </c>
    </row>
    <row r="177" spans="1:15" ht="14.5" hidden="1" outlineLevel="2" x14ac:dyDescent="0.35">
      <c r="A177" s="48" t="s">
        <v>889</v>
      </c>
      <c r="B177" s="48" t="s">
        <v>644</v>
      </c>
      <c r="C177" s="48" t="s">
        <v>1502</v>
      </c>
      <c r="D177" s="48" t="s">
        <v>1503</v>
      </c>
      <c r="E177" s="48" t="s">
        <v>1504</v>
      </c>
      <c r="F177" s="48" t="s">
        <v>651</v>
      </c>
      <c r="G177" s="48" t="s">
        <v>992</v>
      </c>
      <c r="H177" s="72">
        <v>1.2199999999999999E-3</v>
      </c>
      <c r="I177" s="72">
        <v>4.5149999999999999E-3</v>
      </c>
      <c r="J177" s="72">
        <v>3.6650000000000002E-4</v>
      </c>
      <c r="K177" s="49">
        <v>0.98123222244867192</v>
      </c>
      <c r="L177" s="49">
        <v>1</v>
      </c>
      <c r="M177" s="49">
        <v>1.2199999999999999E-3</v>
      </c>
      <c r="N177" s="49">
        <v>4.5149999999999999E-3</v>
      </c>
      <c r="O177" s="49">
        <v>3.6650000000000002E-4</v>
      </c>
    </row>
    <row r="178" spans="1:15" ht="14.5" hidden="1" outlineLevel="2" x14ac:dyDescent="0.35">
      <c r="A178" s="48" t="s">
        <v>889</v>
      </c>
      <c r="B178" s="48" t="s">
        <v>644</v>
      </c>
      <c r="C178" s="48" t="s">
        <v>1502</v>
      </c>
      <c r="D178" s="48" t="s">
        <v>1503</v>
      </c>
      <c r="E178" s="48" t="s">
        <v>1504</v>
      </c>
      <c r="F178" s="48" t="s">
        <v>652</v>
      </c>
      <c r="G178" s="48" t="s">
        <v>993</v>
      </c>
      <c r="H178" s="72">
        <v>0.13350000000000001</v>
      </c>
      <c r="I178" s="72">
        <v>0.1555</v>
      </c>
      <c r="J178" s="72">
        <v>8.9999999999999993E-3</v>
      </c>
      <c r="K178" s="49">
        <v>0.98123222244867192</v>
      </c>
      <c r="L178" s="49">
        <v>1</v>
      </c>
      <c r="M178" s="49">
        <v>0.13350000000000001</v>
      </c>
      <c r="N178" s="49">
        <v>0.1555</v>
      </c>
      <c r="O178" s="49">
        <v>8.9999999999999993E-3</v>
      </c>
    </row>
    <row r="179" spans="1:15" ht="14.5" hidden="1" outlineLevel="2" x14ac:dyDescent="0.35">
      <c r="A179" s="48" t="s">
        <v>889</v>
      </c>
      <c r="B179" s="48" t="s">
        <v>644</v>
      </c>
      <c r="C179" s="48" t="s">
        <v>1502</v>
      </c>
      <c r="D179" s="48" t="s">
        <v>1503</v>
      </c>
      <c r="E179" s="48" t="s">
        <v>1504</v>
      </c>
      <c r="F179" s="48" t="s">
        <v>649</v>
      </c>
      <c r="G179" s="48" t="s">
        <v>990</v>
      </c>
      <c r="H179" s="73"/>
      <c r="I179" s="72">
        <v>0.1275</v>
      </c>
      <c r="J179" s="72">
        <v>8.2000000000000001E-5</v>
      </c>
      <c r="K179" s="49">
        <v>0.98123222244867192</v>
      </c>
      <c r="L179" s="49">
        <v>1</v>
      </c>
      <c r="M179" s="73"/>
      <c r="N179" s="49">
        <v>0.1275</v>
      </c>
      <c r="O179" s="49">
        <v>8.2000000000000001E-5</v>
      </c>
    </row>
    <row r="180" spans="1:15" ht="14.5" hidden="1" outlineLevel="2" x14ac:dyDescent="0.35">
      <c r="A180" s="48" t="s">
        <v>889</v>
      </c>
      <c r="B180" s="48" t="s">
        <v>644</v>
      </c>
      <c r="C180" s="48" t="s">
        <v>1502</v>
      </c>
      <c r="D180" s="48" t="s">
        <v>1503</v>
      </c>
      <c r="E180" s="48" t="s">
        <v>1504</v>
      </c>
      <c r="F180" s="48" t="s">
        <v>653</v>
      </c>
      <c r="G180" s="48" t="s">
        <v>994</v>
      </c>
      <c r="H180" s="72">
        <v>8.7000000000000001E-4</v>
      </c>
      <c r="I180" s="72">
        <v>1.55E-2</v>
      </c>
      <c r="J180" s="72">
        <v>4.0000000000000001E-3</v>
      </c>
      <c r="K180" s="49">
        <v>0.98123222244867192</v>
      </c>
      <c r="L180" s="49">
        <v>1</v>
      </c>
      <c r="M180" s="49">
        <v>8.7000000000000001E-4</v>
      </c>
      <c r="N180" s="49">
        <v>1.55E-2</v>
      </c>
      <c r="O180" s="49">
        <v>4.0000000000000001E-3</v>
      </c>
    </row>
    <row r="181" spans="1:15" ht="14.5" outlineLevel="1" collapsed="1" x14ac:dyDescent="0.35">
      <c r="A181" s="48"/>
      <c r="B181" s="50" t="s">
        <v>427</v>
      </c>
      <c r="C181" s="48"/>
      <c r="D181" s="48"/>
      <c r="E181" s="48"/>
      <c r="F181" s="48"/>
      <c r="G181" s="48"/>
      <c r="H181" s="72">
        <f>SUBTOTAL(9,H172:H180)</f>
        <v>2.9135900000000001</v>
      </c>
      <c r="I181" s="72">
        <f>SUBTOTAL(9,I172:I180)</f>
        <v>11.258014999999997</v>
      </c>
      <c r="J181" s="72">
        <f>SUBTOTAL(9,J172:J180)</f>
        <v>0.33944849999999999</v>
      </c>
      <c r="K181" s="49"/>
      <c r="L181" s="49"/>
      <c r="M181" s="49">
        <f>SUBTOTAL(9,M172:M180)</f>
        <v>2.9135900000000001</v>
      </c>
      <c r="N181" s="49">
        <f>SUBTOTAL(9,N172:N180)</f>
        <v>11.258014999999997</v>
      </c>
      <c r="O181" s="49">
        <f>SUBTOTAL(9,O172:O180)</f>
        <v>0.33944849999999999</v>
      </c>
    </row>
    <row r="182" spans="1:15" ht="14.5" hidden="1" outlineLevel="2" x14ac:dyDescent="0.35">
      <c r="A182" s="48" t="s">
        <v>889</v>
      </c>
      <c r="B182" s="48" t="s">
        <v>654</v>
      </c>
      <c r="C182" s="48" t="s">
        <v>1505</v>
      </c>
      <c r="D182" s="48" t="s">
        <v>1506</v>
      </c>
      <c r="E182" s="48" t="s">
        <v>1507</v>
      </c>
      <c r="F182" s="48" t="s">
        <v>655</v>
      </c>
      <c r="G182" s="48" t="s">
        <v>995</v>
      </c>
      <c r="H182" s="72">
        <v>2.5408500000000003E-4</v>
      </c>
      <c r="I182" s="72">
        <v>3.0248000000000004E-4</v>
      </c>
      <c r="J182" s="72">
        <v>1.6634999999999999E-5</v>
      </c>
      <c r="K182" s="49">
        <v>0.95783728960904146</v>
      </c>
      <c r="L182" s="49">
        <v>1</v>
      </c>
      <c r="M182" s="49">
        <v>2.5408500000000003E-4</v>
      </c>
      <c r="N182" s="49">
        <v>3.0248000000000004E-4</v>
      </c>
      <c r="O182" s="49">
        <v>1.6634999999999999E-5</v>
      </c>
    </row>
    <row r="183" spans="1:15" ht="14.5" outlineLevel="1" collapsed="1" x14ac:dyDescent="0.35">
      <c r="A183" s="48"/>
      <c r="B183" s="50" t="s">
        <v>428</v>
      </c>
      <c r="C183" s="48"/>
      <c r="D183" s="48"/>
      <c r="E183" s="48"/>
      <c r="F183" s="48"/>
      <c r="G183" s="48"/>
      <c r="H183" s="72">
        <f>SUBTOTAL(9,H182:H182)</f>
        <v>2.5408500000000003E-4</v>
      </c>
      <c r="I183" s="72">
        <f>SUBTOTAL(9,I182:I182)</f>
        <v>3.0248000000000004E-4</v>
      </c>
      <c r="J183" s="72">
        <f>SUBTOTAL(9,J182:J182)</f>
        <v>1.6634999999999999E-5</v>
      </c>
      <c r="K183" s="49"/>
      <c r="L183" s="49"/>
      <c r="M183" s="49">
        <f>SUBTOTAL(9,M182:M182)</f>
        <v>2.5408500000000003E-4</v>
      </c>
      <c r="N183" s="49">
        <f>SUBTOTAL(9,N182:N182)</f>
        <v>3.0248000000000004E-4</v>
      </c>
      <c r="O183" s="49">
        <f>SUBTOTAL(9,O182:O182)</f>
        <v>1.6634999999999999E-5</v>
      </c>
    </row>
    <row r="184" spans="1:15" ht="14.5" hidden="1" outlineLevel="2" x14ac:dyDescent="0.35">
      <c r="A184" s="48" t="s">
        <v>889</v>
      </c>
      <c r="B184" s="48" t="s">
        <v>656</v>
      </c>
      <c r="C184" s="48" t="s">
        <v>996</v>
      </c>
      <c r="D184" s="48" t="s">
        <v>1452</v>
      </c>
      <c r="E184" s="48" t="s">
        <v>1508</v>
      </c>
      <c r="F184" s="48" t="s">
        <v>1509</v>
      </c>
      <c r="G184" s="48" t="s">
        <v>945</v>
      </c>
      <c r="H184" s="72">
        <v>1.92E-4</v>
      </c>
      <c r="I184" s="72">
        <v>2.285E-4</v>
      </c>
      <c r="J184" s="72">
        <v>1.2500000000000001E-5</v>
      </c>
      <c r="K184" s="49">
        <v>0.94959176428824954</v>
      </c>
      <c r="L184" s="49">
        <v>1</v>
      </c>
      <c r="M184" s="49">
        <v>1.92E-4</v>
      </c>
      <c r="N184" s="49">
        <v>2.285E-4</v>
      </c>
      <c r="O184" s="49">
        <v>1.2500000000000001E-5</v>
      </c>
    </row>
    <row r="185" spans="1:15" ht="14.5" hidden="1" outlineLevel="2" x14ac:dyDescent="0.35">
      <c r="A185" s="48" t="s">
        <v>889</v>
      </c>
      <c r="B185" s="48" t="s">
        <v>656</v>
      </c>
      <c r="C185" s="48" t="s">
        <v>996</v>
      </c>
      <c r="D185" s="48" t="s">
        <v>1452</v>
      </c>
      <c r="E185" s="48" t="s">
        <v>1508</v>
      </c>
      <c r="F185" s="48" t="s">
        <v>657</v>
      </c>
      <c r="G185" s="48" t="s">
        <v>950</v>
      </c>
      <c r="H185" s="72">
        <v>5.3649999999999996E-2</v>
      </c>
      <c r="I185" s="72">
        <v>1.0749999999999999E-2</v>
      </c>
      <c r="J185" s="72">
        <v>1.32E-2</v>
      </c>
      <c r="K185" s="49">
        <v>0.94959176428824954</v>
      </c>
      <c r="L185" s="49">
        <v>1</v>
      </c>
      <c r="M185" s="49">
        <v>5.3649999999999996E-2</v>
      </c>
      <c r="N185" s="49">
        <v>1.0749999999999999E-2</v>
      </c>
      <c r="O185" s="49">
        <v>1.32E-2</v>
      </c>
    </row>
    <row r="186" spans="1:15" ht="14.5" hidden="1" outlineLevel="2" x14ac:dyDescent="0.35">
      <c r="A186" s="48" t="s">
        <v>889</v>
      </c>
      <c r="B186" s="48" t="s">
        <v>656</v>
      </c>
      <c r="C186" s="48" t="s">
        <v>996</v>
      </c>
      <c r="D186" s="48" t="s">
        <v>1452</v>
      </c>
      <c r="E186" s="48" t="s">
        <v>1508</v>
      </c>
      <c r="F186" s="48" t="s">
        <v>1510</v>
      </c>
      <c r="G186" s="48" t="s">
        <v>1511</v>
      </c>
      <c r="H186" s="72">
        <v>4.7199999999999994E-3</v>
      </c>
      <c r="I186" s="72">
        <v>8.7150000000000005E-3</v>
      </c>
      <c r="J186" s="73"/>
      <c r="K186" s="49">
        <v>0.94959176428824954</v>
      </c>
      <c r="L186" s="49">
        <v>1</v>
      </c>
      <c r="M186" s="49">
        <v>4.7199999999999994E-3</v>
      </c>
      <c r="N186" s="49">
        <v>8.7150000000000005E-3</v>
      </c>
      <c r="O186" s="73"/>
    </row>
    <row r="187" spans="1:15" ht="14.5" outlineLevel="1" collapsed="1" x14ac:dyDescent="0.35">
      <c r="A187" s="48"/>
      <c r="B187" s="50" t="s">
        <v>429</v>
      </c>
      <c r="C187" s="48"/>
      <c r="D187" s="48"/>
      <c r="E187" s="48"/>
      <c r="F187" s="48"/>
      <c r="G187" s="48"/>
      <c r="H187" s="72">
        <f>SUBTOTAL(9,H184:H186)</f>
        <v>5.8561999999999996E-2</v>
      </c>
      <c r="I187" s="72">
        <f>SUBTOTAL(9,I184:I186)</f>
        <v>1.9693499999999999E-2</v>
      </c>
      <c r="J187" s="73">
        <f>SUBTOTAL(9,J184:J186)</f>
        <v>1.32125E-2</v>
      </c>
      <c r="K187" s="49"/>
      <c r="L187" s="49"/>
      <c r="M187" s="49">
        <f>SUBTOTAL(9,M184:M186)</f>
        <v>5.8561999999999996E-2</v>
      </c>
      <c r="N187" s="49">
        <f>SUBTOTAL(9,N184:N186)</f>
        <v>1.9693499999999999E-2</v>
      </c>
      <c r="O187" s="73">
        <f>SUBTOTAL(9,O184:O186)</f>
        <v>1.32125E-2</v>
      </c>
    </row>
    <row r="188" spans="1:15" ht="14.5" hidden="1" outlineLevel="2" x14ac:dyDescent="0.35">
      <c r="A188" s="48" t="s">
        <v>889</v>
      </c>
      <c r="B188" s="48" t="s">
        <v>658</v>
      </c>
      <c r="C188" s="48" t="s">
        <v>997</v>
      </c>
      <c r="D188" s="48" t="s">
        <v>1512</v>
      </c>
      <c r="E188" s="48" t="s">
        <v>1513</v>
      </c>
      <c r="F188" s="48" t="s">
        <v>660</v>
      </c>
      <c r="G188" s="48" t="s">
        <v>959</v>
      </c>
      <c r="H188" s="72">
        <v>7.9000000000000001E-4</v>
      </c>
      <c r="I188" s="72">
        <v>1.4999999999999999E-2</v>
      </c>
      <c r="J188" s="72">
        <v>8.0000000000000007E-5</v>
      </c>
      <c r="K188" s="49">
        <v>1.0361184378456572</v>
      </c>
      <c r="L188" s="49">
        <v>1.0361184378456572</v>
      </c>
      <c r="M188" s="49">
        <v>8.1853356589806916E-4</v>
      </c>
      <c r="N188" s="49">
        <v>1.5541776567684858E-2</v>
      </c>
      <c r="O188" s="49">
        <v>8.2889475027652574E-5</v>
      </c>
    </row>
    <row r="189" spans="1:15" ht="14.5" hidden="1" outlineLevel="2" x14ac:dyDescent="0.35">
      <c r="A189" s="48" t="s">
        <v>889</v>
      </c>
      <c r="B189" s="48" t="s">
        <v>658</v>
      </c>
      <c r="C189" s="48" t="s">
        <v>997</v>
      </c>
      <c r="D189" s="48" t="s">
        <v>1512</v>
      </c>
      <c r="E189" s="48" t="s">
        <v>1513</v>
      </c>
      <c r="F189" s="48" t="s">
        <v>661</v>
      </c>
      <c r="G189" s="48" t="s">
        <v>986</v>
      </c>
      <c r="H189" s="72">
        <v>7.1900000000000002E-3</v>
      </c>
      <c r="I189" s="72">
        <v>1.575E-3</v>
      </c>
      <c r="J189" s="73"/>
      <c r="K189" s="49">
        <v>1.0361184378456572</v>
      </c>
      <c r="L189" s="49">
        <v>1.0361184378456572</v>
      </c>
      <c r="M189" s="49">
        <v>7.4496915681102754E-3</v>
      </c>
      <c r="N189" s="49">
        <v>1.6318865396069101E-3</v>
      </c>
      <c r="O189" s="73"/>
    </row>
    <row r="190" spans="1:15" ht="14.5" hidden="1" outlineLevel="2" x14ac:dyDescent="0.35">
      <c r="A190" s="48" t="s">
        <v>889</v>
      </c>
      <c r="B190" s="48" t="s">
        <v>658</v>
      </c>
      <c r="C190" s="48" t="s">
        <v>997</v>
      </c>
      <c r="D190" s="48" t="s">
        <v>1512</v>
      </c>
      <c r="E190" s="48" t="s">
        <v>1513</v>
      </c>
      <c r="F190" s="48" t="s">
        <v>659</v>
      </c>
      <c r="G190" s="48" t="s">
        <v>986</v>
      </c>
      <c r="H190" s="72">
        <v>2.4499999999999998E-7</v>
      </c>
      <c r="I190" s="72">
        <v>1.2999999999999999E-5</v>
      </c>
      <c r="J190" s="72">
        <v>4.4999999999999999E-4</v>
      </c>
      <c r="K190" s="49">
        <v>1.0361184378456572</v>
      </c>
      <c r="L190" s="49">
        <v>1.0361184378456572</v>
      </c>
      <c r="M190" s="49">
        <v>2.5384901727218599E-7</v>
      </c>
      <c r="N190" s="49">
        <v>1.3469539691993543E-5</v>
      </c>
      <c r="O190" s="49">
        <v>4.6625329703054569E-4</v>
      </c>
    </row>
    <row r="191" spans="1:15" ht="14.5" outlineLevel="1" collapsed="1" x14ac:dyDescent="0.35">
      <c r="A191" s="48"/>
      <c r="B191" s="50" t="s">
        <v>430</v>
      </c>
      <c r="C191" s="48"/>
      <c r="D191" s="48"/>
      <c r="E191" s="48"/>
      <c r="F191" s="48"/>
      <c r="G191" s="48"/>
      <c r="H191" s="72">
        <f>SUBTOTAL(9,H188:H190)</f>
        <v>7.9802450000000004E-3</v>
      </c>
      <c r="I191" s="72">
        <f>SUBTOTAL(9,I188:I190)</f>
        <v>1.6587999999999999E-2</v>
      </c>
      <c r="J191" s="72">
        <f>SUBTOTAL(9,J188:J190)</f>
        <v>5.2999999999999998E-4</v>
      </c>
      <c r="K191" s="49"/>
      <c r="L191" s="49"/>
      <c r="M191" s="49">
        <f>SUBTOTAL(9,M188:M190)</f>
        <v>8.2684789830256167E-3</v>
      </c>
      <c r="N191" s="49">
        <f>SUBTOTAL(9,N188:N190)</f>
        <v>1.7187132646983763E-2</v>
      </c>
      <c r="O191" s="49">
        <f>SUBTOTAL(9,O188:O190)</f>
        <v>5.4914277205819827E-4</v>
      </c>
    </row>
    <row r="192" spans="1:15" ht="14.5" hidden="1" outlineLevel="2" x14ac:dyDescent="0.35">
      <c r="A192" s="48" t="s">
        <v>889</v>
      </c>
      <c r="B192" s="48" t="s">
        <v>662</v>
      </c>
      <c r="C192" s="48" t="s">
        <v>998</v>
      </c>
      <c r="D192" s="48" t="s">
        <v>1448</v>
      </c>
      <c r="E192" s="48" t="s">
        <v>1488</v>
      </c>
      <c r="F192" s="48" t="s">
        <v>665</v>
      </c>
      <c r="G192" s="48" t="s">
        <v>944</v>
      </c>
      <c r="H192" s="72">
        <v>5.9199999999999999E-3</v>
      </c>
      <c r="I192" s="72">
        <v>2.2550000000000001E-3</v>
      </c>
      <c r="J192" s="72">
        <v>3.8999999999999999E-4</v>
      </c>
      <c r="K192" s="49">
        <v>1.0334879992226214</v>
      </c>
      <c r="L192" s="49">
        <v>1.0334879992226214</v>
      </c>
      <c r="M192" s="49">
        <v>6.1182489553979185E-3</v>
      </c>
      <c r="N192" s="49">
        <v>2.3305154382470112E-3</v>
      </c>
      <c r="O192" s="49">
        <v>4.030603196968223E-4</v>
      </c>
    </row>
    <row r="193" spans="1:15" ht="14.5" hidden="1" outlineLevel="2" x14ac:dyDescent="0.35">
      <c r="A193" s="48" t="s">
        <v>889</v>
      </c>
      <c r="B193" s="48" t="s">
        <v>662</v>
      </c>
      <c r="C193" s="48" t="s">
        <v>998</v>
      </c>
      <c r="D193" s="48" t="s">
        <v>1448</v>
      </c>
      <c r="E193" s="48" t="s">
        <v>1488</v>
      </c>
      <c r="F193" s="48" t="s">
        <v>666</v>
      </c>
      <c r="G193" s="48" t="s">
        <v>944</v>
      </c>
      <c r="H193" s="72">
        <v>6.8349999999999999E-3</v>
      </c>
      <c r="I193" s="72">
        <v>2.6050000000000001E-3</v>
      </c>
      <c r="J193" s="72">
        <v>4.4500000000000003E-4</v>
      </c>
      <c r="K193" s="49">
        <v>1.0334879992226214</v>
      </c>
      <c r="L193" s="49">
        <v>1.0334879992226214</v>
      </c>
      <c r="M193" s="49">
        <v>7.063890474686617E-3</v>
      </c>
      <c r="N193" s="49">
        <v>2.6922362379749286E-3</v>
      </c>
      <c r="O193" s="49">
        <v>4.5990215965406654E-4</v>
      </c>
    </row>
    <row r="194" spans="1:15" ht="14.5" hidden="1" outlineLevel="2" x14ac:dyDescent="0.35">
      <c r="A194" s="48" t="s">
        <v>889</v>
      </c>
      <c r="B194" s="48" t="s">
        <v>662</v>
      </c>
      <c r="C194" s="48" t="s">
        <v>998</v>
      </c>
      <c r="D194" s="48" t="s">
        <v>1448</v>
      </c>
      <c r="E194" s="48" t="s">
        <v>1488</v>
      </c>
      <c r="F194" s="48" t="s">
        <v>663</v>
      </c>
      <c r="G194" s="48" t="s">
        <v>945</v>
      </c>
      <c r="H194" s="72">
        <v>7.1900000000000002E-3</v>
      </c>
      <c r="I194" s="72">
        <v>8.5599999999999999E-3</v>
      </c>
      <c r="J194" s="72">
        <v>4.6999999999999999E-4</v>
      </c>
      <c r="K194" s="49">
        <v>1.0334879992226214</v>
      </c>
      <c r="L194" s="49">
        <v>1.0334879992226214</v>
      </c>
      <c r="M194" s="49">
        <v>7.4307787144106477E-3</v>
      </c>
      <c r="N194" s="49">
        <v>8.8466572733456386E-3</v>
      </c>
      <c r="O194" s="49">
        <v>4.8573935963463203E-4</v>
      </c>
    </row>
    <row r="195" spans="1:15" ht="14.5" hidden="1" outlineLevel="2" x14ac:dyDescent="0.35">
      <c r="A195" s="48" t="s">
        <v>889</v>
      </c>
      <c r="B195" s="48" t="s">
        <v>662</v>
      </c>
      <c r="C195" s="48" t="s">
        <v>998</v>
      </c>
      <c r="D195" s="48" t="s">
        <v>1448</v>
      </c>
      <c r="E195" s="48" t="s">
        <v>1488</v>
      </c>
      <c r="F195" s="48" t="s">
        <v>664</v>
      </c>
      <c r="G195" s="48" t="s">
        <v>945</v>
      </c>
      <c r="H195" s="72">
        <v>1.5550000000000001E-2</v>
      </c>
      <c r="I195" s="72">
        <v>1.8510000000000002E-2</v>
      </c>
      <c r="J195" s="72">
        <v>1.0200000000000001E-3</v>
      </c>
      <c r="K195" s="49">
        <v>1.0334879992226214</v>
      </c>
      <c r="L195" s="49">
        <v>1.0334879992226214</v>
      </c>
      <c r="M195" s="49">
        <v>1.6070738387911763E-2</v>
      </c>
      <c r="N195" s="49">
        <v>1.9129862865610723E-2</v>
      </c>
      <c r="O195" s="49">
        <v>1.054157759207074E-3</v>
      </c>
    </row>
    <row r="196" spans="1:15" ht="14.5" hidden="1" outlineLevel="2" x14ac:dyDescent="0.35">
      <c r="A196" s="48" t="s">
        <v>889</v>
      </c>
      <c r="B196" s="48" t="s">
        <v>662</v>
      </c>
      <c r="C196" s="48" t="s">
        <v>998</v>
      </c>
      <c r="D196" s="48" t="s">
        <v>1448</v>
      </c>
      <c r="E196" s="48" t="s">
        <v>1488</v>
      </c>
      <c r="F196" s="48" t="s">
        <v>667</v>
      </c>
      <c r="G196" s="48" t="s">
        <v>959</v>
      </c>
      <c r="H196" s="72">
        <v>1.1644999999999999E-2</v>
      </c>
      <c r="I196" s="72">
        <v>4.3840000000000004E-2</v>
      </c>
      <c r="J196" s="72">
        <v>1.2350000000000002E-3</v>
      </c>
      <c r="K196" s="49">
        <v>1.0334879992226214</v>
      </c>
      <c r="L196" s="49">
        <v>1.0334879992226214</v>
      </c>
      <c r="M196" s="49">
        <v>1.2034967750947425E-2</v>
      </c>
      <c r="N196" s="49">
        <v>4.5308113885919724E-2</v>
      </c>
      <c r="O196" s="49">
        <v>1.2763576790399377E-3</v>
      </c>
    </row>
    <row r="197" spans="1:15" ht="14.5" outlineLevel="1" collapsed="1" x14ac:dyDescent="0.35">
      <c r="A197" s="48"/>
      <c r="B197" s="50" t="s">
        <v>431</v>
      </c>
      <c r="C197" s="48"/>
      <c r="D197" s="48"/>
      <c r="E197" s="48"/>
      <c r="F197" s="48"/>
      <c r="G197" s="48"/>
      <c r="H197" s="72">
        <f>SUBTOTAL(9,H192:H196)</f>
        <v>4.7140000000000001E-2</v>
      </c>
      <c r="I197" s="72">
        <f>SUBTOTAL(9,I192:I196)</f>
        <v>7.5770000000000004E-2</v>
      </c>
      <c r="J197" s="72">
        <f>SUBTOTAL(9,J192:J196)</f>
        <v>3.5599999999999998E-3</v>
      </c>
      <c r="K197" s="49"/>
      <c r="L197" s="49"/>
      <c r="M197" s="49">
        <f>SUBTOTAL(9,M192:M196)</f>
        <v>4.871862428335437E-2</v>
      </c>
      <c r="N197" s="49">
        <f>SUBTOTAL(9,N192:N196)</f>
        <v>7.830738570109802E-2</v>
      </c>
      <c r="O197" s="49">
        <f>SUBTOTAL(9,O192:O196)</f>
        <v>3.6792172772325323E-3</v>
      </c>
    </row>
    <row r="198" spans="1:15" ht="14.5" hidden="1" outlineLevel="2" x14ac:dyDescent="0.35">
      <c r="A198" s="48" t="s">
        <v>889</v>
      </c>
      <c r="B198" s="48" t="s">
        <v>668</v>
      </c>
      <c r="C198" s="48" t="s">
        <v>1514</v>
      </c>
      <c r="D198" s="48" t="s">
        <v>1452</v>
      </c>
      <c r="E198" s="48" t="s">
        <v>1508</v>
      </c>
      <c r="F198" s="48" t="s">
        <v>1515</v>
      </c>
      <c r="G198" s="48" t="s">
        <v>1516</v>
      </c>
      <c r="H198" s="72">
        <v>6.8700000000000002E-3</v>
      </c>
      <c r="I198" s="72">
        <v>3.1899999999999998E-2</v>
      </c>
      <c r="J198" s="72">
        <v>2.6050000000000001E-3</v>
      </c>
      <c r="K198" s="49">
        <v>0.94959176428824954</v>
      </c>
      <c r="L198" s="49">
        <v>1</v>
      </c>
      <c r="M198" s="49">
        <v>6.8700000000000002E-3</v>
      </c>
      <c r="N198" s="49">
        <v>3.1899999999999998E-2</v>
      </c>
      <c r="O198" s="49">
        <v>2.6050000000000001E-3</v>
      </c>
    </row>
    <row r="199" spans="1:15" ht="14.5" outlineLevel="1" collapsed="1" x14ac:dyDescent="0.35">
      <c r="A199" s="48"/>
      <c r="B199" s="50" t="s">
        <v>432</v>
      </c>
      <c r="C199" s="48"/>
      <c r="D199" s="48"/>
      <c r="E199" s="48"/>
      <c r="F199" s="48"/>
      <c r="G199" s="48"/>
      <c r="H199" s="72">
        <f>SUBTOTAL(9,H198:H198)</f>
        <v>6.8700000000000002E-3</v>
      </c>
      <c r="I199" s="72">
        <f>SUBTOTAL(9,I198:I198)</f>
        <v>3.1899999999999998E-2</v>
      </c>
      <c r="J199" s="72">
        <f>SUBTOTAL(9,J198:J198)</f>
        <v>2.6050000000000001E-3</v>
      </c>
      <c r="K199" s="49"/>
      <c r="L199" s="49"/>
      <c r="M199" s="49">
        <f>SUBTOTAL(9,M198:M198)</f>
        <v>6.8700000000000002E-3</v>
      </c>
      <c r="N199" s="49">
        <f>SUBTOTAL(9,N198:N198)</f>
        <v>3.1899999999999998E-2</v>
      </c>
      <c r="O199" s="49">
        <f>SUBTOTAL(9,O198:O198)</f>
        <v>2.6050000000000001E-3</v>
      </c>
    </row>
    <row r="200" spans="1:15" ht="14.5" hidden="1" outlineLevel="2" x14ac:dyDescent="0.35">
      <c r="A200" s="48" t="s">
        <v>889</v>
      </c>
      <c r="B200" s="48" t="s">
        <v>1517</v>
      </c>
      <c r="C200" s="48" t="s">
        <v>1518</v>
      </c>
      <c r="D200" s="48" t="s">
        <v>1512</v>
      </c>
      <c r="E200" s="48" t="s">
        <v>1464</v>
      </c>
      <c r="F200" s="48" t="s">
        <v>1519</v>
      </c>
      <c r="G200" s="48" t="s">
        <v>977</v>
      </c>
      <c r="H200" s="72">
        <v>0.28185000000000004</v>
      </c>
      <c r="I200" s="72">
        <v>5.2350000000000001E-2</v>
      </c>
      <c r="J200" s="72">
        <v>6.7499999999999999E-3</v>
      </c>
      <c r="K200" s="49">
        <v>1.0361184378456572</v>
      </c>
      <c r="L200" s="49">
        <v>1.0361184378456572</v>
      </c>
      <c r="M200" s="49">
        <v>0.2920299817067985</v>
      </c>
      <c r="N200" s="49">
        <v>5.4240800221220152E-2</v>
      </c>
      <c r="O200" s="49">
        <v>6.9937994554581861E-3</v>
      </c>
    </row>
    <row r="201" spans="1:15" ht="14.5" outlineLevel="1" collapsed="1" x14ac:dyDescent="0.35">
      <c r="A201" s="48"/>
      <c r="B201" s="50" t="s">
        <v>1883</v>
      </c>
      <c r="C201" s="48"/>
      <c r="D201" s="48"/>
      <c r="E201" s="48"/>
      <c r="F201" s="48"/>
      <c r="G201" s="48"/>
      <c r="H201" s="72">
        <f>SUBTOTAL(9,H200:H200)</f>
        <v>0.28185000000000004</v>
      </c>
      <c r="I201" s="72">
        <f>SUBTOTAL(9,I200:I200)</f>
        <v>5.2350000000000001E-2</v>
      </c>
      <c r="J201" s="72">
        <f>SUBTOTAL(9,J200:J200)</f>
        <v>6.7499999999999999E-3</v>
      </c>
      <c r="K201" s="49"/>
      <c r="L201" s="49"/>
      <c r="M201" s="49">
        <f>SUBTOTAL(9,M200:M200)</f>
        <v>0.2920299817067985</v>
      </c>
      <c r="N201" s="49">
        <f>SUBTOTAL(9,N200:N200)</f>
        <v>5.4240800221220152E-2</v>
      </c>
      <c r="O201" s="49">
        <f>SUBTOTAL(9,O200:O200)</f>
        <v>6.9937994554581861E-3</v>
      </c>
    </row>
    <row r="202" spans="1:15" ht="14.5" hidden="1" outlineLevel="2" x14ac:dyDescent="0.35">
      <c r="A202" s="48" t="s">
        <v>914</v>
      </c>
      <c r="B202" s="48" t="s">
        <v>669</v>
      </c>
      <c r="C202" s="48" t="s">
        <v>1520</v>
      </c>
      <c r="D202" s="48" t="s">
        <v>1484</v>
      </c>
      <c r="E202" s="48" t="s">
        <v>1485</v>
      </c>
      <c r="F202" s="48" t="s">
        <v>4</v>
      </c>
      <c r="G202" s="48" t="s">
        <v>948</v>
      </c>
      <c r="H202" s="72">
        <v>6.0250000000000006E-4</v>
      </c>
      <c r="I202" s="72">
        <v>2.4100000000000002E-3</v>
      </c>
      <c r="J202" s="72">
        <v>3.0499999999999999E-5</v>
      </c>
      <c r="K202" s="49">
        <v>1.0962562809092722</v>
      </c>
      <c r="L202" s="49">
        <v>1.0962562809092722</v>
      </c>
      <c r="M202" s="49">
        <v>6.6049440924783654E-4</v>
      </c>
      <c r="N202" s="49">
        <v>2.6419776369913462E-3</v>
      </c>
      <c r="O202" s="49">
        <v>3.3435816567732798E-5</v>
      </c>
    </row>
    <row r="203" spans="1:15" ht="14.5" hidden="1" outlineLevel="2" x14ac:dyDescent="0.35">
      <c r="A203" s="48" t="s">
        <v>914</v>
      </c>
      <c r="B203" s="48" t="s">
        <v>669</v>
      </c>
      <c r="C203" s="48" t="s">
        <v>1520</v>
      </c>
      <c r="D203" s="48" t="s">
        <v>1484</v>
      </c>
      <c r="E203" s="48" t="s">
        <v>1485</v>
      </c>
      <c r="F203" s="48" t="s">
        <v>673</v>
      </c>
      <c r="G203" s="48" t="s">
        <v>948</v>
      </c>
      <c r="H203" s="72">
        <v>2.5999999999999999E-3</v>
      </c>
      <c r="I203" s="72">
        <v>1.04E-2</v>
      </c>
      <c r="J203" s="72">
        <v>1.3000000000000002E-4</v>
      </c>
      <c r="K203" s="49">
        <v>1.0962562809092722</v>
      </c>
      <c r="L203" s="49">
        <v>1.0962562809092722</v>
      </c>
      <c r="M203" s="49">
        <v>2.8502663303641073E-3</v>
      </c>
      <c r="N203" s="49">
        <v>1.1401065321456429E-2</v>
      </c>
      <c r="O203" s="49">
        <v>1.425133165182054E-4</v>
      </c>
    </row>
    <row r="204" spans="1:15" ht="14.5" hidden="1" outlineLevel="2" x14ac:dyDescent="0.35">
      <c r="A204" s="48" t="s">
        <v>914</v>
      </c>
      <c r="B204" s="48" t="s">
        <v>669</v>
      </c>
      <c r="C204" s="48" t="s">
        <v>1520</v>
      </c>
      <c r="D204" s="48" t="s">
        <v>1484</v>
      </c>
      <c r="E204" s="48" t="s">
        <v>1485</v>
      </c>
      <c r="F204" s="48" t="s">
        <v>674</v>
      </c>
      <c r="G204" s="48" t="s">
        <v>944</v>
      </c>
      <c r="H204" s="72">
        <v>4.8174999999999997E-3</v>
      </c>
      <c r="I204" s="72">
        <v>5.7350000000000005E-3</v>
      </c>
      <c r="J204" s="72">
        <v>3.1550000000000003E-4</v>
      </c>
      <c r="K204" s="49">
        <v>1.0962562809092722</v>
      </c>
      <c r="L204" s="49">
        <v>1.0962562809092722</v>
      </c>
      <c r="M204" s="49">
        <v>5.2812146332804188E-3</v>
      </c>
      <c r="N204" s="49">
        <v>6.2870297710146761E-3</v>
      </c>
      <c r="O204" s="49">
        <v>3.4586885662687538E-4</v>
      </c>
    </row>
    <row r="205" spans="1:15" ht="14.5" hidden="1" outlineLevel="2" x14ac:dyDescent="0.35">
      <c r="A205" s="48" t="s">
        <v>914</v>
      </c>
      <c r="B205" s="48" t="s">
        <v>669</v>
      </c>
      <c r="C205" s="48" t="s">
        <v>1520</v>
      </c>
      <c r="D205" s="48" t="s">
        <v>1484</v>
      </c>
      <c r="E205" s="48" t="s">
        <v>1485</v>
      </c>
      <c r="F205" s="48" t="s">
        <v>670</v>
      </c>
      <c r="G205" s="48" t="s">
        <v>944</v>
      </c>
      <c r="H205" s="72">
        <v>1.822E-2</v>
      </c>
      <c r="I205" s="72">
        <v>2.1690000000000001E-2</v>
      </c>
      <c r="J205" s="72">
        <v>1.1950000000000001E-3</v>
      </c>
      <c r="K205" s="49">
        <v>1.0962562809092722</v>
      </c>
      <c r="L205" s="49">
        <v>1.0962562809092722</v>
      </c>
      <c r="M205" s="49">
        <v>1.9973789438166939E-2</v>
      </c>
      <c r="N205" s="49">
        <v>2.3777798732922115E-2</v>
      </c>
      <c r="O205" s="49">
        <v>1.3100262556865804E-3</v>
      </c>
    </row>
    <row r="206" spans="1:15" ht="14.5" hidden="1" outlineLevel="2" x14ac:dyDescent="0.35">
      <c r="A206" s="48" t="s">
        <v>914</v>
      </c>
      <c r="B206" s="48" t="s">
        <v>669</v>
      </c>
      <c r="C206" s="48" t="s">
        <v>1520</v>
      </c>
      <c r="D206" s="48" t="s">
        <v>1484</v>
      </c>
      <c r="E206" s="48" t="s">
        <v>1485</v>
      </c>
      <c r="F206" s="48" t="s">
        <v>673</v>
      </c>
      <c r="G206" s="48" t="s">
        <v>944</v>
      </c>
      <c r="H206" s="72">
        <v>4.6575000000000002E-3</v>
      </c>
      <c r="I206" s="72">
        <v>6.7349999999999997E-3</v>
      </c>
      <c r="J206" s="72">
        <v>2.99E-4</v>
      </c>
      <c r="K206" s="49">
        <v>1.0962562809092722</v>
      </c>
      <c r="L206" s="49">
        <v>1.0962562809092722</v>
      </c>
      <c r="M206" s="49">
        <v>5.1058136283349351E-3</v>
      </c>
      <c r="N206" s="49">
        <v>7.383286051923948E-3</v>
      </c>
      <c r="O206" s="49">
        <v>3.2778062799187238E-4</v>
      </c>
    </row>
    <row r="207" spans="1:15" ht="14.5" hidden="1" outlineLevel="2" x14ac:dyDescent="0.35">
      <c r="A207" s="48" t="s">
        <v>914</v>
      </c>
      <c r="B207" s="48" t="s">
        <v>669</v>
      </c>
      <c r="C207" s="48" t="s">
        <v>1520</v>
      </c>
      <c r="D207" s="48" t="s">
        <v>1484</v>
      </c>
      <c r="E207" s="48" t="s">
        <v>1485</v>
      </c>
      <c r="F207" s="48" t="s">
        <v>671</v>
      </c>
      <c r="G207" s="48" t="s">
        <v>944</v>
      </c>
      <c r="H207" s="72">
        <v>2.247E-2</v>
      </c>
      <c r="I207" s="72">
        <v>2.6749999999999999E-2</v>
      </c>
      <c r="J207" s="72">
        <v>1.47E-3</v>
      </c>
      <c r="K207" s="49">
        <v>1.0962562809092722</v>
      </c>
      <c r="L207" s="49">
        <v>1.0962562809092722</v>
      </c>
      <c r="M207" s="49">
        <v>2.4632878632031348E-2</v>
      </c>
      <c r="N207" s="49">
        <v>2.9324855514323029E-2</v>
      </c>
      <c r="O207" s="49">
        <v>1.61149673293663E-3</v>
      </c>
    </row>
    <row r="208" spans="1:15" ht="14.5" hidden="1" outlineLevel="2" x14ac:dyDescent="0.35">
      <c r="A208" s="48" t="s">
        <v>914</v>
      </c>
      <c r="B208" s="48" t="s">
        <v>669</v>
      </c>
      <c r="C208" s="48" t="s">
        <v>1520</v>
      </c>
      <c r="D208" s="48" t="s">
        <v>1484</v>
      </c>
      <c r="E208" s="48" t="s">
        <v>1485</v>
      </c>
      <c r="F208" s="48" t="s">
        <v>675</v>
      </c>
      <c r="G208" s="48" t="s">
        <v>945</v>
      </c>
      <c r="H208" s="72">
        <v>9.4499999999999998E-4</v>
      </c>
      <c r="I208" s="72">
        <v>1.1249999999999999E-3</v>
      </c>
      <c r="J208" s="72">
        <v>5.9999999999999995E-5</v>
      </c>
      <c r="K208" s="49">
        <v>1.0962562809092722</v>
      </c>
      <c r="L208" s="49">
        <v>1.0962562809092722</v>
      </c>
      <c r="M208" s="49">
        <v>1.0359621854592622E-3</v>
      </c>
      <c r="N208" s="49">
        <v>1.2332883160229311E-3</v>
      </c>
      <c r="O208" s="49">
        <v>6.5775376854556322E-5</v>
      </c>
    </row>
    <row r="209" spans="1:15" ht="14.5" hidden="1" outlineLevel="2" x14ac:dyDescent="0.35">
      <c r="A209" s="48" t="s">
        <v>914</v>
      </c>
      <c r="B209" s="48" t="s">
        <v>669</v>
      </c>
      <c r="C209" s="48" t="s">
        <v>1520</v>
      </c>
      <c r="D209" s="48" t="s">
        <v>1484</v>
      </c>
      <c r="E209" s="48" t="s">
        <v>1485</v>
      </c>
      <c r="F209" s="48" t="s">
        <v>0</v>
      </c>
      <c r="G209" s="48" t="s">
        <v>945</v>
      </c>
      <c r="H209" s="72">
        <v>1.2050000000000001E-3</v>
      </c>
      <c r="I209" s="72">
        <v>1.4350000000000001E-3</v>
      </c>
      <c r="J209" s="72">
        <v>7.8999999999999996E-5</v>
      </c>
      <c r="K209" s="49">
        <v>1.0962562809092722</v>
      </c>
      <c r="L209" s="49">
        <v>1.0962562809092722</v>
      </c>
      <c r="M209" s="49">
        <v>1.3209888184956731E-3</v>
      </c>
      <c r="N209" s="49">
        <v>1.5731277631048056E-3</v>
      </c>
      <c r="O209" s="49">
        <v>8.6604246191832504E-5</v>
      </c>
    </row>
    <row r="210" spans="1:15" ht="14.5" hidden="1" outlineLevel="2" x14ac:dyDescent="0.35">
      <c r="A210" s="48" t="s">
        <v>914</v>
      </c>
      <c r="B210" s="48" t="s">
        <v>669</v>
      </c>
      <c r="C210" s="48" t="s">
        <v>1520</v>
      </c>
      <c r="D210" s="48" t="s">
        <v>1484</v>
      </c>
      <c r="E210" s="48" t="s">
        <v>1485</v>
      </c>
      <c r="F210" s="48" t="s">
        <v>1</v>
      </c>
      <c r="G210" s="48" t="s">
        <v>945</v>
      </c>
      <c r="H210" s="72">
        <v>7.0999999999999991E-4</v>
      </c>
      <c r="I210" s="72">
        <v>8.4499999999999994E-4</v>
      </c>
      <c r="J210" s="72">
        <v>4.6499999999999999E-5</v>
      </c>
      <c r="K210" s="49">
        <v>1.0962562809092722</v>
      </c>
      <c r="L210" s="49">
        <v>1.0962562809092722</v>
      </c>
      <c r="M210" s="49">
        <v>7.783419594455832E-4</v>
      </c>
      <c r="N210" s="49">
        <v>9.2633655736833491E-4</v>
      </c>
      <c r="O210" s="49">
        <v>5.0975917062281154E-5</v>
      </c>
    </row>
    <row r="211" spans="1:15" ht="14.5" hidden="1" outlineLevel="2" x14ac:dyDescent="0.35">
      <c r="A211" s="48" t="s">
        <v>914</v>
      </c>
      <c r="B211" s="48" t="s">
        <v>669</v>
      </c>
      <c r="C211" s="48" t="s">
        <v>1520</v>
      </c>
      <c r="D211" s="48" t="s">
        <v>1484</v>
      </c>
      <c r="E211" s="48" t="s">
        <v>1485</v>
      </c>
      <c r="F211" s="48" t="s">
        <v>3</v>
      </c>
      <c r="G211" s="48" t="s">
        <v>945</v>
      </c>
      <c r="H211" s="72">
        <v>2.1499999999999999E-4</v>
      </c>
      <c r="I211" s="72">
        <v>2.5500000000000002E-4</v>
      </c>
      <c r="J211" s="72">
        <v>1.4E-5</v>
      </c>
      <c r="K211" s="49">
        <v>1.0962562809092722</v>
      </c>
      <c r="L211" s="49">
        <v>1.0962562809092722</v>
      </c>
      <c r="M211" s="49">
        <v>2.3569510039549353E-4</v>
      </c>
      <c r="N211" s="49">
        <v>2.7954535163186443E-4</v>
      </c>
      <c r="O211" s="49">
        <v>1.5347587932729811E-5</v>
      </c>
    </row>
    <row r="212" spans="1:15" ht="14.5" hidden="1" outlineLevel="2" x14ac:dyDescent="0.35">
      <c r="A212" s="48" t="s">
        <v>914</v>
      </c>
      <c r="B212" s="48" t="s">
        <v>669</v>
      </c>
      <c r="C212" s="48" t="s">
        <v>1520</v>
      </c>
      <c r="D212" s="48" t="s">
        <v>1484</v>
      </c>
      <c r="E212" s="48" t="s">
        <v>1485</v>
      </c>
      <c r="F212" s="48" t="s">
        <v>4</v>
      </c>
      <c r="G212" s="48" t="s">
        <v>945</v>
      </c>
      <c r="H212" s="72">
        <v>2.0104500000000001E-2</v>
      </c>
      <c r="I212" s="72">
        <v>2.3934999999999998E-2</v>
      </c>
      <c r="J212" s="72">
        <v>1.315E-3</v>
      </c>
      <c r="K212" s="49">
        <v>1.0962562809092722</v>
      </c>
      <c r="L212" s="49">
        <v>1.0962562809092722</v>
      </c>
      <c r="M212" s="49">
        <v>2.2039684399540464E-2</v>
      </c>
      <c r="N212" s="49">
        <v>2.6238894083563429E-2</v>
      </c>
      <c r="O212" s="49">
        <v>1.4415770093956929E-3</v>
      </c>
    </row>
    <row r="213" spans="1:15" ht="14.5" hidden="1" outlineLevel="2" x14ac:dyDescent="0.35">
      <c r="A213" s="48" t="s">
        <v>914</v>
      </c>
      <c r="B213" s="48" t="s">
        <v>669</v>
      </c>
      <c r="C213" s="48" t="s">
        <v>1520</v>
      </c>
      <c r="D213" s="48" t="s">
        <v>1484</v>
      </c>
      <c r="E213" s="48" t="s">
        <v>1485</v>
      </c>
      <c r="F213" s="48" t="s">
        <v>2</v>
      </c>
      <c r="G213" s="48" t="s">
        <v>945</v>
      </c>
      <c r="H213" s="72">
        <v>1.325E-3</v>
      </c>
      <c r="I213" s="72">
        <v>1.575E-3</v>
      </c>
      <c r="J213" s="72">
        <v>8.5000000000000006E-5</v>
      </c>
      <c r="K213" s="49">
        <v>1.0962562809092722</v>
      </c>
      <c r="L213" s="49">
        <v>1.0962562809092722</v>
      </c>
      <c r="M213" s="49">
        <v>1.4525395722047856E-3</v>
      </c>
      <c r="N213" s="49">
        <v>1.7266036424321038E-3</v>
      </c>
      <c r="O213" s="49">
        <v>9.318178387728814E-5</v>
      </c>
    </row>
    <row r="214" spans="1:15" ht="14.5" hidden="1" outlineLevel="2" x14ac:dyDescent="0.35">
      <c r="A214" s="48" t="s">
        <v>914</v>
      </c>
      <c r="B214" s="48" t="s">
        <v>669</v>
      </c>
      <c r="C214" s="48" t="s">
        <v>1520</v>
      </c>
      <c r="D214" s="48" t="s">
        <v>1484</v>
      </c>
      <c r="E214" s="48" t="s">
        <v>1485</v>
      </c>
      <c r="F214" s="48" t="s">
        <v>672</v>
      </c>
      <c r="G214" s="48" t="s">
        <v>945</v>
      </c>
      <c r="H214" s="72">
        <v>2.4474999999999996E-3</v>
      </c>
      <c r="I214" s="72">
        <v>2.9150000000000001E-3</v>
      </c>
      <c r="J214" s="72">
        <v>1.6000000000000001E-4</v>
      </c>
      <c r="K214" s="49">
        <v>1.0962562809092722</v>
      </c>
      <c r="L214" s="49">
        <v>1.0962562809092722</v>
      </c>
      <c r="M214" s="49">
        <v>2.6830872475254431E-3</v>
      </c>
      <c r="N214" s="49">
        <v>3.1955870588505284E-3</v>
      </c>
      <c r="O214" s="49">
        <v>1.7540100494548355E-4</v>
      </c>
    </row>
    <row r="215" spans="1:15" ht="14.5" hidden="1" outlineLevel="2" x14ac:dyDescent="0.35">
      <c r="A215" s="48" t="s">
        <v>914</v>
      </c>
      <c r="B215" s="48" t="s">
        <v>669</v>
      </c>
      <c r="C215" s="48" t="s">
        <v>1520</v>
      </c>
      <c r="D215" s="48" t="s">
        <v>1484</v>
      </c>
      <c r="E215" s="48" t="s">
        <v>1485</v>
      </c>
      <c r="F215" s="48" t="s">
        <v>6</v>
      </c>
      <c r="G215" s="48" t="s">
        <v>1002</v>
      </c>
      <c r="H215" s="72">
        <v>1.58E-3</v>
      </c>
      <c r="I215" s="72">
        <v>6.9000000000000008E-3</v>
      </c>
      <c r="J215" s="72">
        <v>1.85E-4</v>
      </c>
      <c r="K215" s="49">
        <v>1.0962562809092722</v>
      </c>
      <c r="L215" s="49">
        <v>1.0962562809092722</v>
      </c>
      <c r="M215" s="49">
        <v>1.73208492383665E-3</v>
      </c>
      <c r="N215" s="49">
        <v>7.5641683382739787E-3</v>
      </c>
      <c r="O215" s="49">
        <v>2.0280741196821534E-4</v>
      </c>
    </row>
    <row r="216" spans="1:15" ht="14.5" hidden="1" outlineLevel="2" x14ac:dyDescent="0.35">
      <c r="A216" s="48" t="s">
        <v>914</v>
      </c>
      <c r="B216" s="48" t="s">
        <v>669</v>
      </c>
      <c r="C216" s="48" t="s">
        <v>1520</v>
      </c>
      <c r="D216" s="48" t="s">
        <v>1484</v>
      </c>
      <c r="E216" s="48" t="s">
        <v>1485</v>
      </c>
      <c r="F216" s="48" t="s">
        <v>7</v>
      </c>
      <c r="G216" s="48" t="s">
        <v>1002</v>
      </c>
      <c r="H216" s="72">
        <v>1.65E-3</v>
      </c>
      <c r="I216" s="72">
        <v>3.8999999999999998E-3</v>
      </c>
      <c r="J216" s="72">
        <v>1.9250000000000002E-4</v>
      </c>
      <c r="K216" s="49">
        <v>1.0962562809092722</v>
      </c>
      <c r="L216" s="49">
        <v>1.0962562809092722</v>
      </c>
      <c r="M216" s="49">
        <v>1.8088228635002991E-3</v>
      </c>
      <c r="N216" s="49">
        <v>4.2753994955461614E-3</v>
      </c>
      <c r="O216" s="49">
        <v>2.1102933407503492E-4</v>
      </c>
    </row>
    <row r="217" spans="1:15" ht="14.5" hidden="1" outlineLevel="2" x14ac:dyDescent="0.35">
      <c r="A217" s="48" t="s">
        <v>914</v>
      </c>
      <c r="B217" s="48" t="s">
        <v>669</v>
      </c>
      <c r="C217" s="48" t="s">
        <v>1520</v>
      </c>
      <c r="D217" s="48" t="s">
        <v>1484</v>
      </c>
      <c r="E217" s="48" t="s">
        <v>1485</v>
      </c>
      <c r="F217" s="48" t="s">
        <v>8</v>
      </c>
      <c r="G217" s="48" t="s">
        <v>1002</v>
      </c>
      <c r="H217" s="72">
        <v>8.3000000000000001E-4</v>
      </c>
      <c r="I217" s="72">
        <v>1.9650000000000002E-3</v>
      </c>
      <c r="J217" s="72">
        <v>9.7E-5</v>
      </c>
      <c r="K217" s="49">
        <v>1.0962562809092722</v>
      </c>
      <c r="L217" s="49">
        <v>1.0962562809092722</v>
      </c>
      <c r="M217" s="49">
        <v>9.0989271315469592E-4</v>
      </c>
      <c r="N217" s="49">
        <v>2.1541435919867199E-3</v>
      </c>
      <c r="O217" s="49">
        <v>1.063368592481994E-4</v>
      </c>
    </row>
    <row r="218" spans="1:15" ht="14.5" hidden="1" outlineLevel="2" x14ac:dyDescent="0.35">
      <c r="A218" s="48" t="s">
        <v>914</v>
      </c>
      <c r="B218" s="48" t="s">
        <v>669</v>
      </c>
      <c r="C218" s="48" t="s">
        <v>1520</v>
      </c>
      <c r="D218" s="48" t="s">
        <v>1484</v>
      </c>
      <c r="E218" s="48" t="s">
        <v>1485</v>
      </c>
      <c r="F218" s="48" t="s">
        <v>9</v>
      </c>
      <c r="G218" s="48" t="s">
        <v>1002</v>
      </c>
      <c r="H218" s="72">
        <v>1.0300000000000001E-3</v>
      </c>
      <c r="I218" s="72">
        <v>4.4999999999999997E-3</v>
      </c>
      <c r="J218" s="72">
        <v>1.1999999999999999E-4</v>
      </c>
      <c r="K218" s="49">
        <v>1.0962562809092722</v>
      </c>
      <c r="L218" s="49">
        <v>1.0962562809092722</v>
      </c>
      <c r="M218" s="49">
        <v>1.1291439693365505E-3</v>
      </c>
      <c r="N218" s="49">
        <v>4.9331532640917242E-3</v>
      </c>
      <c r="O218" s="49">
        <v>1.3155075370911264E-4</v>
      </c>
    </row>
    <row r="219" spans="1:15" ht="14.5" hidden="1" outlineLevel="2" x14ac:dyDescent="0.35">
      <c r="A219" s="48" t="s">
        <v>914</v>
      </c>
      <c r="B219" s="48" t="s">
        <v>669</v>
      </c>
      <c r="C219" s="48" t="s">
        <v>1520</v>
      </c>
      <c r="D219" s="48" t="s">
        <v>1484</v>
      </c>
      <c r="E219" s="48" t="s">
        <v>1485</v>
      </c>
      <c r="F219" s="48" t="s">
        <v>10</v>
      </c>
      <c r="G219" s="48" t="s">
        <v>1002</v>
      </c>
      <c r="H219" s="72">
        <v>1.24E-3</v>
      </c>
      <c r="I219" s="72">
        <v>5.4000000000000003E-3</v>
      </c>
      <c r="J219" s="72">
        <v>1.4449999999999999E-4</v>
      </c>
      <c r="K219" s="49">
        <v>1.0962562809092722</v>
      </c>
      <c r="L219" s="49">
        <v>1.0962562809092722</v>
      </c>
      <c r="M219" s="49">
        <v>1.3593577883274975E-3</v>
      </c>
      <c r="N219" s="49">
        <v>5.9197839169100701E-3</v>
      </c>
      <c r="O219" s="49">
        <v>1.5840903259138983E-4</v>
      </c>
    </row>
    <row r="220" spans="1:15" ht="14.5" hidden="1" outlineLevel="2" x14ac:dyDescent="0.35">
      <c r="A220" s="48" t="s">
        <v>914</v>
      </c>
      <c r="B220" s="48" t="s">
        <v>669</v>
      </c>
      <c r="C220" s="48" t="s">
        <v>1520</v>
      </c>
      <c r="D220" s="48" t="s">
        <v>1484</v>
      </c>
      <c r="E220" s="48" t="s">
        <v>1485</v>
      </c>
      <c r="F220" s="48" t="s">
        <v>5</v>
      </c>
      <c r="G220" s="48" t="s">
        <v>1001</v>
      </c>
      <c r="H220" s="73"/>
      <c r="I220" s="73"/>
      <c r="J220" s="72">
        <v>1E-3</v>
      </c>
      <c r="K220" s="49">
        <v>1.0962562809092722</v>
      </c>
      <c r="L220" s="49">
        <v>1.0962562809092722</v>
      </c>
      <c r="M220" s="73"/>
      <c r="N220" s="73"/>
      <c r="O220" s="49">
        <v>1.0962562809092723E-3</v>
      </c>
    </row>
    <row r="221" spans="1:15" ht="14.5" outlineLevel="1" collapsed="1" x14ac:dyDescent="0.35">
      <c r="A221" s="48"/>
      <c r="B221" s="50" t="s">
        <v>433</v>
      </c>
      <c r="C221" s="48"/>
      <c r="D221" s="48"/>
      <c r="E221" s="48"/>
      <c r="F221" s="48"/>
      <c r="G221" s="48"/>
      <c r="H221" s="73">
        <f>SUBTOTAL(9,H202:H220)</f>
        <v>8.6649500000000018E-2</v>
      </c>
      <c r="I221" s="73">
        <f>SUBTOTAL(9,I202:I220)</f>
        <v>0.12847</v>
      </c>
      <c r="J221" s="72">
        <f>SUBTOTAL(9,J202:J220)</f>
        <v>6.9385000000000011E-3</v>
      </c>
      <c r="K221" s="49"/>
      <c r="L221" s="49"/>
      <c r="M221" s="73">
        <f>SUBTOTAL(9,M202:M220)</f>
        <v>9.499005861264799E-2</v>
      </c>
      <c r="N221" s="73">
        <f>SUBTOTAL(9,N202:N220)</f>
        <v>0.14083604440841418</v>
      </c>
      <c r="O221" s="49">
        <f>SUBTOTAL(9,O202:O220)</f>
        <v>7.6063742050889848E-3</v>
      </c>
    </row>
    <row r="222" spans="1:15" ht="14.5" hidden="1" outlineLevel="2" x14ac:dyDescent="0.35">
      <c r="A222" s="48" t="s">
        <v>914</v>
      </c>
      <c r="B222" s="48" t="s">
        <v>11</v>
      </c>
      <c r="C222" s="48" t="s">
        <v>1521</v>
      </c>
      <c r="D222" s="48" t="s">
        <v>1455</v>
      </c>
      <c r="E222" s="48" t="s">
        <v>1522</v>
      </c>
      <c r="F222" s="48" t="s">
        <v>12</v>
      </c>
      <c r="G222" s="48" t="s">
        <v>1003</v>
      </c>
      <c r="H222" s="72">
        <v>5.2149999999999994E-4</v>
      </c>
      <c r="I222" s="72">
        <v>2.5034999999999996E-3</v>
      </c>
      <c r="J222" s="72">
        <v>5.8E-5</v>
      </c>
      <c r="K222" s="49">
        <v>0.64764681382757572</v>
      </c>
      <c r="L222" s="49">
        <v>1</v>
      </c>
      <c r="M222" s="49">
        <v>5.2149999999999994E-4</v>
      </c>
      <c r="N222" s="49">
        <v>2.5034999999999996E-3</v>
      </c>
      <c r="O222" s="49">
        <v>5.8E-5</v>
      </c>
    </row>
    <row r="223" spans="1:15" ht="14.5" hidden="1" outlineLevel="2" x14ac:dyDescent="0.35">
      <c r="A223" s="48" t="s">
        <v>914</v>
      </c>
      <c r="B223" s="48" t="s">
        <v>11</v>
      </c>
      <c r="C223" s="48" t="s">
        <v>1521</v>
      </c>
      <c r="D223" s="48" t="s">
        <v>1455</v>
      </c>
      <c r="E223" s="48" t="s">
        <v>1522</v>
      </c>
      <c r="F223" s="48" t="s">
        <v>1523</v>
      </c>
      <c r="G223" s="48" t="s">
        <v>1060</v>
      </c>
      <c r="H223" s="72">
        <v>2.99E-3</v>
      </c>
      <c r="I223" s="72">
        <v>1.3875E-2</v>
      </c>
      <c r="J223" s="72">
        <v>1.1249999999999999E-3</v>
      </c>
      <c r="K223" s="49">
        <v>0.64764681382757572</v>
      </c>
      <c r="L223" s="49">
        <v>1</v>
      </c>
      <c r="M223" s="49">
        <v>2.99E-3</v>
      </c>
      <c r="N223" s="49">
        <v>1.3875E-2</v>
      </c>
      <c r="O223" s="49">
        <v>1.1249999999999999E-3</v>
      </c>
    </row>
    <row r="224" spans="1:15" ht="14.5" outlineLevel="1" collapsed="1" x14ac:dyDescent="0.35">
      <c r="A224" s="48"/>
      <c r="B224" s="50" t="s">
        <v>434</v>
      </c>
      <c r="C224" s="48"/>
      <c r="D224" s="48"/>
      <c r="E224" s="48"/>
      <c r="F224" s="48"/>
      <c r="G224" s="48"/>
      <c r="H224" s="72">
        <f>SUBTOTAL(9,H222:H223)</f>
        <v>3.5114999999999999E-3</v>
      </c>
      <c r="I224" s="72">
        <f>SUBTOTAL(9,I222:I223)</f>
        <v>1.6378500000000001E-2</v>
      </c>
      <c r="J224" s="72">
        <f>SUBTOTAL(9,J222:J223)</f>
        <v>1.183E-3</v>
      </c>
      <c r="K224" s="49"/>
      <c r="L224" s="49"/>
      <c r="M224" s="49">
        <f>SUBTOTAL(9,M222:M223)</f>
        <v>3.5114999999999999E-3</v>
      </c>
      <c r="N224" s="49">
        <f>SUBTOTAL(9,N222:N223)</f>
        <v>1.6378500000000001E-2</v>
      </c>
      <c r="O224" s="49">
        <f>SUBTOTAL(9,O222:O223)</f>
        <v>1.183E-3</v>
      </c>
    </row>
    <row r="225" spans="1:15" ht="14.5" hidden="1" outlineLevel="2" x14ac:dyDescent="0.35">
      <c r="A225" s="48" t="s">
        <v>914</v>
      </c>
      <c r="B225" s="48" t="s">
        <v>13</v>
      </c>
      <c r="C225" s="48" t="s">
        <v>1004</v>
      </c>
      <c r="D225" s="48" t="s">
        <v>1463</v>
      </c>
      <c r="E225" s="48" t="s">
        <v>1524</v>
      </c>
      <c r="F225" s="48" t="s">
        <v>21</v>
      </c>
      <c r="G225" s="48" t="s">
        <v>945</v>
      </c>
      <c r="H225" s="72">
        <v>1.3000000000000002E-4</v>
      </c>
      <c r="I225" s="72">
        <v>1.8499999999999999E-5</v>
      </c>
      <c r="J225" s="72">
        <v>1.0000000000000001E-5</v>
      </c>
      <c r="K225" s="49">
        <v>1.1282471029164653</v>
      </c>
      <c r="L225" s="49">
        <v>1.1282471029164653</v>
      </c>
      <c r="M225" s="49">
        <v>1.4667212337914052E-4</v>
      </c>
      <c r="N225" s="49">
        <v>2.0872571403954608E-5</v>
      </c>
      <c r="O225" s="49">
        <v>1.1282471029164654E-5</v>
      </c>
    </row>
    <row r="226" spans="1:15" ht="14.5" hidden="1" outlineLevel="2" x14ac:dyDescent="0.35">
      <c r="A226" s="48" t="s">
        <v>914</v>
      </c>
      <c r="B226" s="48" t="s">
        <v>13</v>
      </c>
      <c r="C226" s="48" t="s">
        <v>1004</v>
      </c>
      <c r="D226" s="48" t="s">
        <v>1463</v>
      </c>
      <c r="E226" s="48" t="s">
        <v>1524</v>
      </c>
      <c r="F226" s="48" t="s">
        <v>14</v>
      </c>
      <c r="G226" s="48" t="s">
        <v>945</v>
      </c>
      <c r="H226" s="72">
        <v>1.55E-4</v>
      </c>
      <c r="I226" s="72">
        <v>1.85E-4</v>
      </c>
      <c r="J226" s="72">
        <v>1.0000000000000001E-5</v>
      </c>
      <c r="K226" s="49">
        <v>1.1282471029164653</v>
      </c>
      <c r="L226" s="49">
        <v>1.1282471029164653</v>
      </c>
      <c r="M226" s="49">
        <v>1.7487830095205213E-4</v>
      </c>
      <c r="N226" s="49">
        <v>2.087257140395461E-4</v>
      </c>
      <c r="O226" s="49">
        <v>1.1282471029164654E-5</v>
      </c>
    </row>
    <row r="227" spans="1:15" ht="14.5" hidden="1" outlineLevel="2" x14ac:dyDescent="0.35">
      <c r="A227" s="48" t="s">
        <v>914</v>
      </c>
      <c r="B227" s="48" t="s">
        <v>13</v>
      </c>
      <c r="C227" s="48" t="s">
        <v>1004</v>
      </c>
      <c r="D227" s="48" t="s">
        <v>1463</v>
      </c>
      <c r="E227" s="48" t="s">
        <v>1524</v>
      </c>
      <c r="F227" s="48" t="s">
        <v>15</v>
      </c>
      <c r="G227" s="48" t="s">
        <v>945</v>
      </c>
      <c r="H227" s="72">
        <v>1.55E-4</v>
      </c>
      <c r="I227" s="72">
        <v>1.85E-4</v>
      </c>
      <c r="J227" s="72">
        <v>1.0000000000000001E-5</v>
      </c>
      <c r="K227" s="49">
        <v>1.1282471029164653</v>
      </c>
      <c r="L227" s="49">
        <v>1.1282471029164653</v>
      </c>
      <c r="M227" s="49">
        <v>1.7487830095205213E-4</v>
      </c>
      <c r="N227" s="49">
        <v>2.087257140395461E-4</v>
      </c>
      <c r="O227" s="49">
        <v>1.1282471029164654E-5</v>
      </c>
    </row>
    <row r="228" spans="1:15" ht="14.5" hidden="1" outlineLevel="2" x14ac:dyDescent="0.35">
      <c r="A228" s="48" t="s">
        <v>914</v>
      </c>
      <c r="B228" s="48" t="s">
        <v>13</v>
      </c>
      <c r="C228" s="48" t="s">
        <v>1004</v>
      </c>
      <c r="D228" s="48" t="s">
        <v>1463</v>
      </c>
      <c r="E228" s="48" t="s">
        <v>1524</v>
      </c>
      <c r="F228" s="48" t="s">
        <v>16</v>
      </c>
      <c r="G228" s="48" t="s">
        <v>945</v>
      </c>
      <c r="H228" s="72">
        <v>1.7999999999999998E-4</v>
      </c>
      <c r="I228" s="72">
        <v>2.1499999999999999E-4</v>
      </c>
      <c r="J228" s="72">
        <v>1.4999999999999999E-5</v>
      </c>
      <c r="K228" s="49">
        <v>1.1282471029164653</v>
      </c>
      <c r="L228" s="49">
        <v>1.1282471029164653</v>
      </c>
      <c r="M228" s="49">
        <v>2.0308447852496374E-4</v>
      </c>
      <c r="N228" s="49">
        <v>2.4257312712704004E-4</v>
      </c>
      <c r="O228" s="49">
        <v>1.6923706543746978E-5</v>
      </c>
    </row>
    <row r="229" spans="1:15" ht="14.5" hidden="1" outlineLevel="2" x14ac:dyDescent="0.35">
      <c r="A229" s="48" t="s">
        <v>914</v>
      </c>
      <c r="B229" s="48" t="s">
        <v>13</v>
      </c>
      <c r="C229" s="48" t="s">
        <v>1004</v>
      </c>
      <c r="D229" s="48" t="s">
        <v>1463</v>
      </c>
      <c r="E229" s="48" t="s">
        <v>1524</v>
      </c>
      <c r="F229" s="48" t="s">
        <v>20</v>
      </c>
      <c r="G229" s="48" t="s">
        <v>945</v>
      </c>
      <c r="H229" s="72">
        <v>1.3000000000000002E-4</v>
      </c>
      <c r="I229" s="72">
        <v>1.8499999999999999E-5</v>
      </c>
      <c r="J229" s="72">
        <v>1.0000000000000001E-5</v>
      </c>
      <c r="K229" s="49">
        <v>1.1282471029164653</v>
      </c>
      <c r="L229" s="49">
        <v>1.1282471029164653</v>
      </c>
      <c r="M229" s="49">
        <v>1.4667212337914052E-4</v>
      </c>
      <c r="N229" s="49">
        <v>2.0872571403954608E-5</v>
      </c>
      <c r="O229" s="49">
        <v>1.1282471029164654E-5</v>
      </c>
    </row>
    <row r="230" spans="1:15" ht="14.5" hidden="1" outlineLevel="2" x14ac:dyDescent="0.35">
      <c r="A230" s="48" t="s">
        <v>914</v>
      </c>
      <c r="B230" s="48" t="s">
        <v>13</v>
      </c>
      <c r="C230" s="48" t="s">
        <v>1004</v>
      </c>
      <c r="D230" s="48" t="s">
        <v>1463</v>
      </c>
      <c r="E230" s="48" t="s">
        <v>1524</v>
      </c>
      <c r="F230" s="48" t="s">
        <v>18</v>
      </c>
      <c r="G230" s="48" t="s">
        <v>957</v>
      </c>
      <c r="H230" s="72">
        <v>1.25E-4</v>
      </c>
      <c r="I230" s="72">
        <v>4.95E-4</v>
      </c>
      <c r="J230" s="72">
        <v>1.0000000000000001E-5</v>
      </c>
      <c r="K230" s="49">
        <v>1.1282471029164653</v>
      </c>
      <c r="L230" s="49">
        <v>1.1282471029164653</v>
      </c>
      <c r="M230" s="49">
        <v>1.4103088786455818E-4</v>
      </c>
      <c r="N230" s="49">
        <v>5.5848231594365038E-4</v>
      </c>
      <c r="O230" s="49">
        <v>1.1282471029164654E-5</v>
      </c>
    </row>
    <row r="231" spans="1:15" ht="14.5" hidden="1" outlineLevel="2" x14ac:dyDescent="0.35">
      <c r="A231" s="48" t="s">
        <v>914</v>
      </c>
      <c r="B231" s="48" t="s">
        <v>13</v>
      </c>
      <c r="C231" s="48" t="s">
        <v>1004</v>
      </c>
      <c r="D231" s="48" t="s">
        <v>1463</v>
      </c>
      <c r="E231" s="48" t="s">
        <v>1524</v>
      </c>
      <c r="F231" s="48" t="s">
        <v>17</v>
      </c>
      <c r="G231" s="48" t="s">
        <v>957</v>
      </c>
      <c r="H231" s="72">
        <v>1.25E-4</v>
      </c>
      <c r="I231" s="72">
        <v>4.95E-4</v>
      </c>
      <c r="J231" s="72">
        <v>1.0000000000000001E-5</v>
      </c>
      <c r="K231" s="49">
        <v>1.1282471029164653</v>
      </c>
      <c r="L231" s="49">
        <v>1.1282471029164653</v>
      </c>
      <c r="M231" s="49">
        <v>1.4103088786455818E-4</v>
      </c>
      <c r="N231" s="49">
        <v>5.5848231594365038E-4</v>
      </c>
      <c r="O231" s="49">
        <v>1.1282471029164654E-5</v>
      </c>
    </row>
    <row r="232" spans="1:15" ht="14.5" hidden="1" outlineLevel="2" x14ac:dyDescent="0.35">
      <c r="A232" s="48" t="s">
        <v>914</v>
      </c>
      <c r="B232" s="48" t="s">
        <v>13</v>
      </c>
      <c r="C232" s="48" t="s">
        <v>1004</v>
      </c>
      <c r="D232" s="48" t="s">
        <v>1463</v>
      </c>
      <c r="E232" s="48" t="s">
        <v>1524</v>
      </c>
      <c r="F232" s="48" t="s">
        <v>19</v>
      </c>
      <c r="G232" s="48" t="s">
        <v>957</v>
      </c>
      <c r="H232" s="72">
        <v>1.25E-4</v>
      </c>
      <c r="I232" s="72">
        <v>4.95E-4</v>
      </c>
      <c r="J232" s="72">
        <v>1.0000000000000001E-5</v>
      </c>
      <c r="K232" s="49">
        <v>1.1282471029164653</v>
      </c>
      <c r="L232" s="49">
        <v>1.1282471029164653</v>
      </c>
      <c r="M232" s="49">
        <v>1.4103088786455818E-4</v>
      </c>
      <c r="N232" s="49">
        <v>5.5848231594365038E-4</v>
      </c>
      <c r="O232" s="49">
        <v>1.1282471029164654E-5</v>
      </c>
    </row>
    <row r="233" spans="1:15" ht="14.5" hidden="1" outlineLevel="2" x14ac:dyDescent="0.35">
      <c r="A233" s="48" t="s">
        <v>914</v>
      </c>
      <c r="B233" s="48" t="s">
        <v>13</v>
      </c>
      <c r="C233" s="48" t="s">
        <v>1004</v>
      </c>
      <c r="D233" s="48" t="s">
        <v>1463</v>
      </c>
      <c r="E233" s="48" t="s">
        <v>1524</v>
      </c>
      <c r="F233" s="48" t="s">
        <v>17</v>
      </c>
      <c r="G233" s="48" t="s">
        <v>1005</v>
      </c>
      <c r="H233" s="72">
        <v>6.7250000000000001E-3</v>
      </c>
      <c r="I233" s="72">
        <v>2.9399999999999999E-3</v>
      </c>
      <c r="J233" s="72">
        <v>4.4000000000000002E-4</v>
      </c>
      <c r="K233" s="49">
        <v>1.1282471029164653</v>
      </c>
      <c r="L233" s="49">
        <v>1.1282471029164653</v>
      </c>
      <c r="M233" s="49">
        <v>7.5874617671132299E-3</v>
      </c>
      <c r="N233" s="49">
        <v>3.3170464825744081E-3</v>
      </c>
      <c r="O233" s="49">
        <v>4.9642872528324474E-4</v>
      </c>
    </row>
    <row r="234" spans="1:15" ht="14.5" hidden="1" outlineLevel="2" x14ac:dyDescent="0.35">
      <c r="A234" s="48" t="s">
        <v>914</v>
      </c>
      <c r="B234" s="48" t="s">
        <v>13</v>
      </c>
      <c r="C234" s="48" t="s">
        <v>1004</v>
      </c>
      <c r="D234" s="48" t="s">
        <v>1463</v>
      </c>
      <c r="E234" s="48" t="s">
        <v>1524</v>
      </c>
      <c r="F234" s="48" t="s">
        <v>19</v>
      </c>
      <c r="G234" s="48" t="s">
        <v>1005</v>
      </c>
      <c r="H234" s="72">
        <v>6.6249999999999998E-3</v>
      </c>
      <c r="I234" s="72">
        <v>2.9399999999999999E-3</v>
      </c>
      <c r="J234" s="72">
        <v>4.4000000000000002E-4</v>
      </c>
      <c r="K234" s="49">
        <v>1.1282471029164653</v>
      </c>
      <c r="L234" s="49">
        <v>1.1282471029164653</v>
      </c>
      <c r="M234" s="49">
        <v>7.4746370568215832E-3</v>
      </c>
      <c r="N234" s="49">
        <v>3.3170464825744081E-3</v>
      </c>
      <c r="O234" s="49">
        <v>4.9642872528324474E-4</v>
      </c>
    </row>
    <row r="235" spans="1:15" ht="14.5" hidden="1" outlineLevel="2" x14ac:dyDescent="0.35">
      <c r="A235" s="48" t="s">
        <v>914</v>
      </c>
      <c r="B235" s="48" t="s">
        <v>13</v>
      </c>
      <c r="C235" s="48" t="s">
        <v>1004</v>
      </c>
      <c r="D235" s="48" t="s">
        <v>1463</v>
      </c>
      <c r="E235" s="48" t="s">
        <v>1524</v>
      </c>
      <c r="F235" s="48" t="s">
        <v>18</v>
      </c>
      <c r="G235" s="48" t="s">
        <v>1005</v>
      </c>
      <c r="H235" s="72">
        <v>6.7250000000000001E-3</v>
      </c>
      <c r="I235" s="72">
        <v>2.9399999999999999E-3</v>
      </c>
      <c r="J235" s="72">
        <v>4.4000000000000002E-4</v>
      </c>
      <c r="K235" s="49">
        <v>1.1282471029164653</v>
      </c>
      <c r="L235" s="49">
        <v>1.1282471029164653</v>
      </c>
      <c r="M235" s="49">
        <v>7.5874617671132299E-3</v>
      </c>
      <c r="N235" s="49">
        <v>3.3170464825744081E-3</v>
      </c>
      <c r="O235" s="49">
        <v>4.9642872528324474E-4</v>
      </c>
    </row>
    <row r="236" spans="1:15" ht="14.5" hidden="1" outlineLevel="2" x14ac:dyDescent="0.35">
      <c r="A236" s="48" t="s">
        <v>914</v>
      </c>
      <c r="B236" s="48" t="s">
        <v>13</v>
      </c>
      <c r="C236" s="48" t="s">
        <v>1004</v>
      </c>
      <c r="D236" s="48" t="s">
        <v>1463</v>
      </c>
      <c r="E236" s="48" t="s">
        <v>1524</v>
      </c>
      <c r="F236" s="48" t="s">
        <v>1525</v>
      </c>
      <c r="G236" s="48" t="s">
        <v>970</v>
      </c>
      <c r="H236" s="72">
        <v>9.1450000000000004E-3</v>
      </c>
      <c r="I236" s="72">
        <v>4.5190000000000001E-2</v>
      </c>
      <c r="J236" s="72">
        <v>1.8400000000000001E-3</v>
      </c>
      <c r="K236" s="49">
        <v>1.1282471029164653</v>
      </c>
      <c r="L236" s="49">
        <v>1.1282471029164653</v>
      </c>
      <c r="M236" s="49">
        <v>1.0317819756171076E-2</v>
      </c>
      <c r="N236" s="49">
        <v>5.0985486580795068E-2</v>
      </c>
      <c r="O236" s="49">
        <v>2.0759746693662963E-3</v>
      </c>
    </row>
    <row r="237" spans="1:15" ht="14.5" hidden="1" outlineLevel="2" x14ac:dyDescent="0.35">
      <c r="A237" s="48" t="s">
        <v>914</v>
      </c>
      <c r="B237" s="48" t="s">
        <v>13</v>
      </c>
      <c r="C237" s="48" t="s">
        <v>1004</v>
      </c>
      <c r="D237" s="48" t="s">
        <v>1463</v>
      </c>
      <c r="E237" s="48" t="s">
        <v>1524</v>
      </c>
      <c r="F237" s="48" t="s">
        <v>1526</v>
      </c>
      <c r="G237" s="48" t="s">
        <v>970</v>
      </c>
      <c r="H237" s="72">
        <v>9.5850000000000015E-3</v>
      </c>
      <c r="I237" s="72">
        <v>4.7365000000000004E-2</v>
      </c>
      <c r="J237" s="72">
        <v>1.9250000000000001E-3</v>
      </c>
      <c r="K237" s="49">
        <v>1.1282471029164653</v>
      </c>
      <c r="L237" s="49">
        <v>1.1282471029164653</v>
      </c>
      <c r="M237" s="49">
        <v>1.0814248481454323E-2</v>
      </c>
      <c r="N237" s="49">
        <v>5.3439424029638388E-2</v>
      </c>
      <c r="O237" s="49">
        <v>2.1718756731141957E-3</v>
      </c>
    </row>
    <row r="238" spans="1:15" ht="14.5" hidden="1" outlineLevel="2" x14ac:dyDescent="0.35">
      <c r="A238" s="48" t="s">
        <v>914</v>
      </c>
      <c r="B238" s="48" t="s">
        <v>13</v>
      </c>
      <c r="C238" s="48" t="s">
        <v>1004</v>
      </c>
      <c r="D238" s="48" t="s">
        <v>1463</v>
      </c>
      <c r="E238" s="48" t="s">
        <v>1524</v>
      </c>
      <c r="F238" s="48" t="s">
        <v>24</v>
      </c>
      <c r="G238" s="48" t="s">
        <v>970</v>
      </c>
      <c r="H238" s="72">
        <v>2.1849999999999999E-3</v>
      </c>
      <c r="I238" s="72">
        <v>2.666E-2</v>
      </c>
      <c r="J238" s="72">
        <v>5.8E-4</v>
      </c>
      <c r="K238" s="49">
        <v>1.1282471029164653</v>
      </c>
      <c r="L238" s="49">
        <v>1.1282471029164653</v>
      </c>
      <c r="M238" s="49">
        <v>2.4652199198724766E-3</v>
      </c>
      <c r="N238" s="49">
        <v>3.0079067763752965E-2</v>
      </c>
      <c r="O238" s="49">
        <v>6.5438331969154995E-4</v>
      </c>
    </row>
    <row r="239" spans="1:15" ht="14.5" hidden="1" outlineLevel="2" x14ac:dyDescent="0.35">
      <c r="A239" s="48" t="s">
        <v>914</v>
      </c>
      <c r="B239" s="48" t="s">
        <v>13</v>
      </c>
      <c r="C239" s="48" t="s">
        <v>1004</v>
      </c>
      <c r="D239" s="48" t="s">
        <v>1463</v>
      </c>
      <c r="E239" s="48" t="s">
        <v>1524</v>
      </c>
      <c r="F239" s="48" t="s">
        <v>22</v>
      </c>
      <c r="G239" s="48" t="s">
        <v>994</v>
      </c>
      <c r="H239" s="72">
        <v>1.5349999999999999E-3</v>
      </c>
      <c r="I239" s="72">
        <v>6.6950000000000004E-3</v>
      </c>
      <c r="J239" s="72">
        <v>1.7999999999999998E-4</v>
      </c>
      <c r="K239" s="49">
        <v>1.1282471029164653</v>
      </c>
      <c r="L239" s="49">
        <v>1.1282471029164653</v>
      </c>
      <c r="M239" s="49">
        <v>1.7318593029767742E-3</v>
      </c>
      <c r="N239" s="49">
        <v>7.553614354025736E-3</v>
      </c>
      <c r="O239" s="49">
        <v>2.0308447852496374E-4</v>
      </c>
    </row>
    <row r="240" spans="1:15" ht="14.5" hidden="1" outlineLevel="2" x14ac:dyDescent="0.35">
      <c r="A240" s="48" t="s">
        <v>914</v>
      </c>
      <c r="B240" s="48" t="s">
        <v>13</v>
      </c>
      <c r="C240" s="48" t="s">
        <v>1004</v>
      </c>
      <c r="D240" s="48" t="s">
        <v>1463</v>
      </c>
      <c r="E240" s="48" t="s">
        <v>1524</v>
      </c>
      <c r="F240" s="48" t="s">
        <v>23</v>
      </c>
      <c r="G240" s="48" t="s">
        <v>994</v>
      </c>
      <c r="H240" s="72">
        <v>1.635E-3</v>
      </c>
      <c r="I240" s="72">
        <v>7.1250000000000003E-3</v>
      </c>
      <c r="J240" s="72">
        <v>1.9000000000000001E-4</v>
      </c>
      <c r="K240" s="49">
        <v>1.1282471029164653</v>
      </c>
      <c r="L240" s="49">
        <v>1.1282471029164653</v>
      </c>
      <c r="M240" s="49">
        <v>1.8446840132684207E-3</v>
      </c>
      <c r="N240" s="49">
        <v>8.0387606082798161E-3</v>
      </c>
      <c r="O240" s="49">
        <v>2.1436694955412843E-4</v>
      </c>
    </row>
    <row r="241" spans="1:15" ht="14.5" outlineLevel="1" collapsed="1" x14ac:dyDescent="0.35">
      <c r="A241" s="48"/>
      <c r="B241" s="50" t="s">
        <v>435</v>
      </c>
      <c r="C241" s="48"/>
      <c r="D241" s="48"/>
      <c r="E241" s="48"/>
      <c r="F241" s="48"/>
      <c r="G241" s="48"/>
      <c r="H241" s="72">
        <f>SUBTOTAL(9,H225:H240)</f>
        <v>4.5284999999999999E-2</v>
      </c>
      <c r="I241" s="72">
        <f>SUBTOTAL(9,I225:I240)</f>
        <v>0.14396200000000001</v>
      </c>
      <c r="J241" s="72">
        <f>SUBTOTAL(9,J225:J240)</f>
        <v>6.1200000000000004E-3</v>
      </c>
      <c r="K241" s="49"/>
      <c r="L241" s="49"/>
      <c r="M241" s="49">
        <f>SUBTOTAL(9,M225:M240)</f>
        <v>5.109267005557213E-2</v>
      </c>
      <c r="N241" s="49">
        <f>SUBTOTAL(9,N225:N240)</f>
        <v>0.16242470943006018</v>
      </c>
      <c r="O241" s="49">
        <f>SUBTOTAL(9,O225:O240)</f>
        <v>6.9048722698487677E-3</v>
      </c>
    </row>
    <row r="242" spans="1:15" ht="14.5" hidden="1" outlineLevel="2" x14ac:dyDescent="0.35">
      <c r="A242" s="48" t="s">
        <v>914</v>
      </c>
      <c r="B242" s="48" t="s">
        <v>25</v>
      </c>
      <c r="C242" s="48" t="s">
        <v>1006</v>
      </c>
      <c r="D242" s="48" t="s">
        <v>1503</v>
      </c>
      <c r="E242" s="48" t="s">
        <v>1504</v>
      </c>
      <c r="F242" s="48" t="s">
        <v>30</v>
      </c>
      <c r="G242" s="48" t="s">
        <v>969</v>
      </c>
      <c r="H242" s="72">
        <v>3.0499999999999999E-2</v>
      </c>
      <c r="I242" s="72">
        <v>0.17449999999999999</v>
      </c>
      <c r="J242" s="72">
        <v>7.5000000000000002E-4</v>
      </c>
      <c r="K242" s="49">
        <v>0.98123222244867192</v>
      </c>
      <c r="L242" s="49">
        <v>1</v>
      </c>
      <c r="M242" s="49">
        <v>3.0499999999999999E-2</v>
      </c>
      <c r="N242" s="49">
        <v>0.17449999999999999</v>
      </c>
      <c r="O242" s="49">
        <v>7.5000000000000002E-4</v>
      </c>
    </row>
    <row r="243" spans="1:15" ht="14.5" hidden="1" outlineLevel="2" x14ac:dyDescent="0.35">
      <c r="A243" s="48" t="s">
        <v>914</v>
      </c>
      <c r="B243" s="48" t="s">
        <v>25</v>
      </c>
      <c r="C243" s="48" t="s">
        <v>1006</v>
      </c>
      <c r="D243" s="48" t="s">
        <v>1503</v>
      </c>
      <c r="E243" s="48" t="s">
        <v>1504</v>
      </c>
      <c r="F243" s="48" t="s">
        <v>29</v>
      </c>
      <c r="G243" s="48" t="s">
        <v>969</v>
      </c>
      <c r="H243" s="72">
        <v>3.6999999999999998E-2</v>
      </c>
      <c r="I243" s="72">
        <v>0.214</v>
      </c>
      <c r="J243" s="72">
        <v>9.5E-4</v>
      </c>
      <c r="K243" s="49">
        <v>0.98123222244867192</v>
      </c>
      <c r="L243" s="49">
        <v>1</v>
      </c>
      <c r="M243" s="49">
        <v>3.6999999999999998E-2</v>
      </c>
      <c r="N243" s="49">
        <v>0.214</v>
      </c>
      <c r="O243" s="49">
        <v>9.5E-4</v>
      </c>
    </row>
    <row r="244" spans="1:15" ht="14.5" hidden="1" outlineLevel="2" x14ac:dyDescent="0.35">
      <c r="A244" s="48" t="s">
        <v>914</v>
      </c>
      <c r="B244" s="48" t="s">
        <v>25</v>
      </c>
      <c r="C244" s="48" t="s">
        <v>1006</v>
      </c>
      <c r="D244" s="48" t="s">
        <v>1503</v>
      </c>
      <c r="E244" s="48" t="s">
        <v>1504</v>
      </c>
      <c r="F244" s="48" t="s">
        <v>28</v>
      </c>
      <c r="G244" s="48" t="s">
        <v>969</v>
      </c>
      <c r="H244" s="72">
        <v>3.6499999999999998E-2</v>
      </c>
      <c r="I244" s="72">
        <v>0.21</v>
      </c>
      <c r="J244" s="72">
        <v>9.5E-4</v>
      </c>
      <c r="K244" s="49">
        <v>0.98123222244867192</v>
      </c>
      <c r="L244" s="49">
        <v>1</v>
      </c>
      <c r="M244" s="49">
        <v>3.6499999999999998E-2</v>
      </c>
      <c r="N244" s="49">
        <v>0.21</v>
      </c>
      <c r="O244" s="49">
        <v>9.5E-4</v>
      </c>
    </row>
    <row r="245" spans="1:15" ht="14.5" hidden="1" outlineLevel="2" x14ac:dyDescent="0.35">
      <c r="A245" s="48" t="s">
        <v>914</v>
      </c>
      <c r="B245" s="48" t="s">
        <v>25</v>
      </c>
      <c r="C245" s="48" t="s">
        <v>1006</v>
      </c>
      <c r="D245" s="48" t="s">
        <v>1503</v>
      </c>
      <c r="E245" s="48" t="s">
        <v>1504</v>
      </c>
      <c r="F245" s="48" t="s">
        <v>31</v>
      </c>
      <c r="G245" s="48" t="s">
        <v>969</v>
      </c>
      <c r="H245" s="72">
        <v>3.5499999999999997E-2</v>
      </c>
      <c r="I245" s="72">
        <v>0.20349999999999999</v>
      </c>
      <c r="J245" s="72">
        <v>8.9999999999999998E-4</v>
      </c>
      <c r="K245" s="49">
        <v>0.98123222244867192</v>
      </c>
      <c r="L245" s="49">
        <v>1</v>
      </c>
      <c r="M245" s="49">
        <v>3.5499999999999997E-2</v>
      </c>
      <c r="N245" s="49">
        <v>0.20349999999999999</v>
      </c>
      <c r="O245" s="49">
        <v>8.9999999999999998E-4</v>
      </c>
    </row>
    <row r="246" spans="1:15" ht="14.5" hidden="1" outlineLevel="2" x14ac:dyDescent="0.35">
      <c r="A246" s="48" t="s">
        <v>914</v>
      </c>
      <c r="B246" s="48" t="s">
        <v>25</v>
      </c>
      <c r="C246" s="48" t="s">
        <v>1006</v>
      </c>
      <c r="D246" s="48" t="s">
        <v>1503</v>
      </c>
      <c r="E246" s="48" t="s">
        <v>1504</v>
      </c>
      <c r="F246" s="48" t="s">
        <v>26</v>
      </c>
      <c r="G246" s="48" t="s">
        <v>969</v>
      </c>
      <c r="H246" s="72">
        <v>3.3500000000000002E-2</v>
      </c>
      <c r="I246" s="72">
        <v>0.19400000000000001</v>
      </c>
      <c r="J246" s="72">
        <v>8.4999999999999995E-4</v>
      </c>
      <c r="K246" s="49">
        <v>0.98123222244867192</v>
      </c>
      <c r="L246" s="49">
        <v>1</v>
      </c>
      <c r="M246" s="49">
        <v>3.3500000000000002E-2</v>
      </c>
      <c r="N246" s="49">
        <v>0.19400000000000001</v>
      </c>
      <c r="O246" s="49">
        <v>8.4999999999999995E-4</v>
      </c>
    </row>
    <row r="247" spans="1:15" ht="14.5" hidden="1" outlineLevel="2" x14ac:dyDescent="0.35">
      <c r="A247" s="48" t="s">
        <v>914</v>
      </c>
      <c r="B247" s="48" t="s">
        <v>25</v>
      </c>
      <c r="C247" s="48" t="s">
        <v>1006</v>
      </c>
      <c r="D247" s="48" t="s">
        <v>1503</v>
      </c>
      <c r="E247" s="48" t="s">
        <v>1504</v>
      </c>
      <c r="F247" s="48" t="s">
        <v>33</v>
      </c>
      <c r="G247" s="48" t="s">
        <v>969</v>
      </c>
      <c r="H247" s="72">
        <v>3.6499999999999998E-2</v>
      </c>
      <c r="I247" s="72">
        <v>0.21049999999999999</v>
      </c>
      <c r="J247" s="72">
        <v>9.5E-4</v>
      </c>
      <c r="K247" s="49">
        <v>0.98123222244867192</v>
      </c>
      <c r="L247" s="49">
        <v>1</v>
      </c>
      <c r="M247" s="49">
        <v>3.6499999999999998E-2</v>
      </c>
      <c r="N247" s="49">
        <v>0.21049999999999999</v>
      </c>
      <c r="O247" s="49">
        <v>9.5E-4</v>
      </c>
    </row>
    <row r="248" spans="1:15" ht="14.5" hidden="1" outlineLevel="2" x14ac:dyDescent="0.35">
      <c r="A248" s="48" t="s">
        <v>914</v>
      </c>
      <c r="B248" s="48" t="s">
        <v>25</v>
      </c>
      <c r="C248" s="48" t="s">
        <v>1006</v>
      </c>
      <c r="D248" s="48" t="s">
        <v>1503</v>
      </c>
      <c r="E248" s="48" t="s">
        <v>1504</v>
      </c>
      <c r="F248" s="48" t="s">
        <v>32</v>
      </c>
      <c r="G248" s="48" t="s">
        <v>969</v>
      </c>
      <c r="H248" s="72">
        <v>3.3500000000000002E-2</v>
      </c>
      <c r="I248" s="72">
        <v>0.19350000000000001</v>
      </c>
      <c r="J248" s="72">
        <v>8.4999999999999995E-4</v>
      </c>
      <c r="K248" s="49">
        <v>0.98123222244867192</v>
      </c>
      <c r="L248" s="49">
        <v>1</v>
      </c>
      <c r="M248" s="49">
        <v>3.3500000000000002E-2</v>
      </c>
      <c r="N248" s="49">
        <v>0.19350000000000001</v>
      </c>
      <c r="O248" s="49">
        <v>8.4999999999999995E-4</v>
      </c>
    </row>
    <row r="249" spans="1:15" ht="14.5" hidden="1" outlineLevel="2" x14ac:dyDescent="0.35">
      <c r="A249" s="48" t="s">
        <v>914</v>
      </c>
      <c r="B249" s="48" t="s">
        <v>25</v>
      </c>
      <c r="C249" s="48" t="s">
        <v>1006</v>
      </c>
      <c r="D249" s="48" t="s">
        <v>1503</v>
      </c>
      <c r="E249" s="48" t="s">
        <v>1504</v>
      </c>
      <c r="F249" s="48" t="s">
        <v>27</v>
      </c>
      <c r="G249" s="48" t="s">
        <v>969</v>
      </c>
      <c r="H249" s="72">
        <v>3.7499999999999999E-2</v>
      </c>
      <c r="I249" s="72">
        <v>0.215</v>
      </c>
      <c r="J249" s="72">
        <v>9.5E-4</v>
      </c>
      <c r="K249" s="49">
        <v>0.98123222244867192</v>
      </c>
      <c r="L249" s="49">
        <v>1</v>
      </c>
      <c r="M249" s="49">
        <v>3.7499999999999999E-2</v>
      </c>
      <c r="N249" s="49">
        <v>0.215</v>
      </c>
      <c r="O249" s="49">
        <v>9.5E-4</v>
      </c>
    </row>
    <row r="250" spans="1:15" ht="14.5" outlineLevel="1" collapsed="1" x14ac:dyDescent="0.35">
      <c r="A250" s="48"/>
      <c r="B250" s="50" t="s">
        <v>436</v>
      </c>
      <c r="C250" s="48"/>
      <c r="D250" s="48"/>
      <c r="E250" s="48"/>
      <c r="F250" s="48"/>
      <c r="G250" s="48"/>
      <c r="H250" s="72">
        <f>SUBTOTAL(9,H242:H249)</f>
        <v>0.28050000000000003</v>
      </c>
      <c r="I250" s="72">
        <f>SUBTOTAL(9,I242:I249)</f>
        <v>1.615</v>
      </c>
      <c r="J250" s="72">
        <f>SUBTOTAL(9,J242:J249)</f>
        <v>7.150000000000001E-3</v>
      </c>
      <c r="K250" s="49"/>
      <c r="L250" s="49"/>
      <c r="M250" s="49">
        <f>SUBTOTAL(9,M242:M249)</f>
        <v>0.28050000000000003</v>
      </c>
      <c r="N250" s="49">
        <f>SUBTOTAL(9,N242:N249)</f>
        <v>1.615</v>
      </c>
      <c r="O250" s="49">
        <f>SUBTOTAL(9,O242:O249)</f>
        <v>7.150000000000001E-3</v>
      </c>
    </row>
    <row r="251" spans="1:15" ht="14.5" hidden="1" outlineLevel="2" x14ac:dyDescent="0.35">
      <c r="A251" s="48" t="s">
        <v>914</v>
      </c>
      <c r="B251" s="48" t="s">
        <v>34</v>
      </c>
      <c r="C251" s="48" t="s">
        <v>1007</v>
      </c>
      <c r="D251" s="48" t="s">
        <v>1503</v>
      </c>
      <c r="E251" s="48" t="s">
        <v>1527</v>
      </c>
      <c r="F251" s="48" t="s">
        <v>35</v>
      </c>
      <c r="G251" s="48" t="s">
        <v>992</v>
      </c>
      <c r="H251" s="72">
        <v>1.8500000000000001E-3</v>
      </c>
      <c r="I251" s="72">
        <v>0.39650000000000002</v>
      </c>
      <c r="J251" s="72">
        <v>2.3000000000000001E-4</v>
      </c>
      <c r="K251" s="49">
        <v>0.98123222244867192</v>
      </c>
      <c r="L251" s="49">
        <v>1</v>
      </c>
      <c r="M251" s="49">
        <v>1.8500000000000001E-3</v>
      </c>
      <c r="N251" s="49">
        <v>0.39650000000000002</v>
      </c>
      <c r="O251" s="49">
        <v>2.3000000000000001E-4</v>
      </c>
    </row>
    <row r="252" spans="1:15" ht="14.5" hidden="1" outlineLevel="2" x14ac:dyDescent="0.35">
      <c r="A252" s="48" t="s">
        <v>914</v>
      </c>
      <c r="B252" s="48" t="s">
        <v>34</v>
      </c>
      <c r="C252" s="48" t="s">
        <v>1007</v>
      </c>
      <c r="D252" s="48" t="s">
        <v>1503</v>
      </c>
      <c r="E252" s="48" t="s">
        <v>1527</v>
      </c>
      <c r="F252" s="48" t="s">
        <v>36</v>
      </c>
      <c r="G252" s="48" t="s">
        <v>992</v>
      </c>
      <c r="H252" s="72">
        <v>1.1999999999999999E-3</v>
      </c>
      <c r="I252" s="72">
        <v>0.25900000000000001</v>
      </c>
      <c r="J252" s="72">
        <v>1.4999999999999999E-4</v>
      </c>
      <c r="K252" s="49">
        <v>0.98123222244867192</v>
      </c>
      <c r="L252" s="49">
        <v>1</v>
      </c>
      <c r="M252" s="49">
        <v>1.1999999999999999E-3</v>
      </c>
      <c r="N252" s="49">
        <v>0.25900000000000001</v>
      </c>
      <c r="O252" s="49">
        <v>1.4999999999999999E-4</v>
      </c>
    </row>
    <row r="253" spans="1:15" ht="14.5" outlineLevel="1" collapsed="1" x14ac:dyDescent="0.35">
      <c r="A253" s="48"/>
      <c r="B253" s="50" t="s">
        <v>437</v>
      </c>
      <c r="C253" s="48"/>
      <c r="D253" s="48"/>
      <c r="E253" s="48"/>
      <c r="F253" s="48"/>
      <c r="G253" s="48"/>
      <c r="H253" s="72">
        <f>SUBTOTAL(9,H251:H252)</f>
        <v>3.0499999999999998E-3</v>
      </c>
      <c r="I253" s="72">
        <f>SUBTOTAL(9,I251:I252)</f>
        <v>0.65549999999999997</v>
      </c>
      <c r="J253" s="72">
        <f>SUBTOTAL(9,J251:J252)</f>
        <v>3.8000000000000002E-4</v>
      </c>
      <c r="K253" s="49"/>
      <c r="L253" s="49"/>
      <c r="M253" s="49">
        <f>SUBTOTAL(9,M251:M252)</f>
        <v>3.0499999999999998E-3</v>
      </c>
      <c r="N253" s="49">
        <f>SUBTOTAL(9,N251:N252)</f>
        <v>0.65549999999999997</v>
      </c>
      <c r="O253" s="49">
        <f>SUBTOTAL(9,O251:O252)</f>
        <v>3.8000000000000002E-4</v>
      </c>
    </row>
    <row r="254" spans="1:15" ht="14.5" hidden="1" outlineLevel="2" x14ac:dyDescent="0.35">
      <c r="A254" s="48" t="s">
        <v>914</v>
      </c>
      <c r="B254" s="48" t="s">
        <v>37</v>
      </c>
      <c r="C254" s="48" t="s">
        <v>1528</v>
      </c>
      <c r="D254" s="48" t="s">
        <v>1503</v>
      </c>
      <c r="E254" s="48" t="s">
        <v>1504</v>
      </c>
      <c r="F254" s="48" t="s">
        <v>38</v>
      </c>
      <c r="G254" s="48" t="s">
        <v>1008</v>
      </c>
      <c r="H254" s="72">
        <v>0.78</v>
      </c>
      <c r="I254" s="72">
        <v>4.16</v>
      </c>
      <c r="J254" s="72">
        <v>1.2199999999999999E-2</v>
      </c>
      <c r="K254" s="49">
        <v>0.98123222244867192</v>
      </c>
      <c r="L254" s="49">
        <v>1</v>
      </c>
      <c r="M254" s="49">
        <v>0.78</v>
      </c>
      <c r="N254" s="49">
        <v>4.16</v>
      </c>
      <c r="O254" s="49">
        <v>1.2199999999999999E-2</v>
      </c>
    </row>
    <row r="255" spans="1:15" ht="14.5" hidden="1" outlineLevel="2" x14ac:dyDescent="0.35">
      <c r="A255" s="48" t="s">
        <v>914</v>
      </c>
      <c r="B255" s="48" t="s">
        <v>37</v>
      </c>
      <c r="C255" s="48" t="s">
        <v>1528</v>
      </c>
      <c r="D255" s="48" t="s">
        <v>1503</v>
      </c>
      <c r="E255" s="48" t="s">
        <v>1504</v>
      </c>
      <c r="F255" s="48" t="s">
        <v>39</v>
      </c>
      <c r="G255" s="48" t="s">
        <v>1008</v>
      </c>
      <c r="H255" s="72">
        <v>0.80700000000000005</v>
      </c>
      <c r="I255" s="72">
        <v>3.9275000000000002</v>
      </c>
      <c r="J255" s="72">
        <v>1.035E-2</v>
      </c>
      <c r="K255" s="49">
        <v>0.98123222244867192</v>
      </c>
      <c r="L255" s="49">
        <v>1</v>
      </c>
      <c r="M255" s="49">
        <v>0.80700000000000005</v>
      </c>
      <c r="N255" s="49">
        <v>3.9275000000000002</v>
      </c>
      <c r="O255" s="49">
        <v>1.035E-2</v>
      </c>
    </row>
    <row r="256" spans="1:15" ht="14.5" hidden="1" outlineLevel="2" x14ac:dyDescent="0.35">
      <c r="A256" s="48" t="s">
        <v>914</v>
      </c>
      <c r="B256" s="48" t="s">
        <v>37</v>
      </c>
      <c r="C256" s="48" t="s">
        <v>1528</v>
      </c>
      <c r="D256" s="48" t="s">
        <v>1503</v>
      </c>
      <c r="E256" s="48" t="s">
        <v>1504</v>
      </c>
      <c r="F256" s="48" t="s">
        <v>40</v>
      </c>
      <c r="G256" s="48" t="s">
        <v>992</v>
      </c>
      <c r="H256" s="72">
        <v>1.1100000000000001E-3</v>
      </c>
      <c r="I256" s="72">
        <v>0.26650000000000001</v>
      </c>
      <c r="J256" s="72">
        <v>1.1E-4</v>
      </c>
      <c r="K256" s="49">
        <v>0.98123222244867192</v>
      </c>
      <c r="L256" s="49">
        <v>1</v>
      </c>
      <c r="M256" s="49">
        <v>1.1100000000000001E-3</v>
      </c>
      <c r="N256" s="49">
        <v>0.26650000000000001</v>
      </c>
      <c r="O256" s="49">
        <v>1.1E-4</v>
      </c>
    </row>
    <row r="257" spans="1:15" ht="14.5" hidden="1" outlineLevel="2" x14ac:dyDescent="0.35">
      <c r="A257" s="48" t="s">
        <v>914</v>
      </c>
      <c r="B257" s="48" t="s">
        <v>37</v>
      </c>
      <c r="C257" s="48" t="s">
        <v>1528</v>
      </c>
      <c r="D257" s="48" t="s">
        <v>1503</v>
      </c>
      <c r="E257" s="48" t="s">
        <v>1504</v>
      </c>
      <c r="F257" s="48" t="s">
        <v>41</v>
      </c>
      <c r="G257" s="48" t="s">
        <v>992</v>
      </c>
      <c r="H257" s="73"/>
      <c r="I257" s="72">
        <v>1E-3</v>
      </c>
      <c r="J257" s="72">
        <v>5.4999999999999999E-6</v>
      </c>
      <c r="K257" s="49">
        <v>0.98123222244867192</v>
      </c>
      <c r="L257" s="49">
        <v>1</v>
      </c>
      <c r="M257" s="73"/>
      <c r="N257" s="49">
        <v>1E-3</v>
      </c>
      <c r="O257" s="49">
        <v>5.4999999999999999E-6</v>
      </c>
    </row>
    <row r="258" spans="1:15" ht="14.5" hidden="1" outlineLevel="2" x14ac:dyDescent="0.35">
      <c r="A258" s="48" t="s">
        <v>914</v>
      </c>
      <c r="B258" s="48" t="s">
        <v>37</v>
      </c>
      <c r="C258" s="48" t="s">
        <v>1528</v>
      </c>
      <c r="D258" s="48" t="s">
        <v>1503</v>
      </c>
      <c r="E258" s="48" t="s">
        <v>1504</v>
      </c>
      <c r="F258" s="48" t="s">
        <v>42</v>
      </c>
      <c r="G258" s="48" t="s">
        <v>992</v>
      </c>
      <c r="H258" s="72">
        <v>4.9199999999999999E-3</v>
      </c>
      <c r="I258" s="72">
        <v>5.8300000000000001E-3</v>
      </c>
      <c r="J258" s="72">
        <v>3.1950000000000001E-4</v>
      </c>
      <c r="K258" s="49">
        <v>0.98123222244867192</v>
      </c>
      <c r="L258" s="49">
        <v>1</v>
      </c>
      <c r="M258" s="49">
        <v>4.9199999999999999E-3</v>
      </c>
      <c r="N258" s="49">
        <v>5.8300000000000001E-3</v>
      </c>
      <c r="O258" s="49">
        <v>3.1950000000000001E-4</v>
      </c>
    </row>
    <row r="259" spans="1:15" ht="14.5" hidden="1" outlineLevel="2" x14ac:dyDescent="0.35">
      <c r="A259" s="48" t="s">
        <v>914</v>
      </c>
      <c r="B259" s="48" t="s">
        <v>37</v>
      </c>
      <c r="C259" s="48" t="s">
        <v>1528</v>
      </c>
      <c r="D259" s="48" t="s">
        <v>1503</v>
      </c>
      <c r="E259" s="48" t="s">
        <v>1504</v>
      </c>
      <c r="F259" s="48" t="s">
        <v>1529</v>
      </c>
      <c r="G259" s="48" t="s">
        <v>959</v>
      </c>
      <c r="H259" s="72">
        <v>5.0000000000000001E-3</v>
      </c>
      <c r="I259" s="72">
        <v>0.01</v>
      </c>
      <c r="J259" s="73"/>
      <c r="K259" s="49">
        <v>0.98123222244867192</v>
      </c>
      <c r="L259" s="49">
        <v>1</v>
      </c>
      <c r="M259" s="49">
        <v>5.0000000000000001E-3</v>
      </c>
      <c r="N259" s="49">
        <v>0.01</v>
      </c>
      <c r="O259" s="73"/>
    </row>
    <row r="260" spans="1:15" ht="14.5" outlineLevel="1" collapsed="1" x14ac:dyDescent="0.35">
      <c r="A260" s="48"/>
      <c r="B260" s="50" t="s">
        <v>438</v>
      </c>
      <c r="C260" s="48"/>
      <c r="D260" s="48"/>
      <c r="E260" s="48"/>
      <c r="F260" s="48"/>
      <c r="G260" s="48"/>
      <c r="H260" s="72">
        <f>SUBTOTAL(9,H254:H259)</f>
        <v>1.5980300000000001</v>
      </c>
      <c r="I260" s="72">
        <f>SUBTOTAL(9,I254:I259)</f>
        <v>8.3708299999999998</v>
      </c>
      <c r="J260" s="73">
        <f>SUBTOTAL(9,J254:J259)</f>
        <v>2.2984999999999998E-2</v>
      </c>
      <c r="K260" s="49"/>
      <c r="L260" s="49"/>
      <c r="M260" s="49">
        <f>SUBTOTAL(9,M254:M259)</f>
        <v>1.5980300000000001</v>
      </c>
      <c r="N260" s="49">
        <f>SUBTOTAL(9,N254:N259)</f>
        <v>8.3708299999999998</v>
      </c>
      <c r="O260" s="73">
        <f>SUBTOTAL(9,O254:O259)</f>
        <v>2.2984999999999998E-2</v>
      </c>
    </row>
    <row r="261" spans="1:15" ht="14.5" hidden="1" outlineLevel="2" x14ac:dyDescent="0.35">
      <c r="A261" s="48" t="s">
        <v>914</v>
      </c>
      <c r="B261" s="48" t="s">
        <v>43</v>
      </c>
      <c r="C261" s="48" t="s">
        <v>1530</v>
      </c>
      <c r="D261" s="48" t="s">
        <v>1531</v>
      </c>
      <c r="E261" s="48" t="s">
        <v>1532</v>
      </c>
      <c r="F261" s="48" t="s">
        <v>45</v>
      </c>
      <c r="G261" s="48" t="s">
        <v>944</v>
      </c>
      <c r="H261" s="72">
        <v>6.45E-3</v>
      </c>
      <c r="I261" s="72">
        <v>7.6500000000000005E-3</v>
      </c>
      <c r="J261" s="72">
        <v>4.0000000000000002E-4</v>
      </c>
      <c r="K261" s="49">
        <v>1.0266875981161696</v>
      </c>
      <c r="L261" s="49">
        <v>1.0266875981161696</v>
      </c>
      <c r="M261" s="49">
        <v>6.6221350078492936E-3</v>
      </c>
      <c r="N261" s="49">
        <v>7.8541601255886981E-3</v>
      </c>
      <c r="O261" s="49">
        <v>4.1067503924646789E-4</v>
      </c>
    </row>
    <row r="262" spans="1:15" ht="14.5" hidden="1" outlineLevel="2" x14ac:dyDescent="0.35">
      <c r="A262" s="48" t="s">
        <v>914</v>
      </c>
      <c r="B262" s="48" t="s">
        <v>43</v>
      </c>
      <c r="C262" s="48" t="s">
        <v>1530</v>
      </c>
      <c r="D262" s="48" t="s">
        <v>1531</v>
      </c>
      <c r="E262" s="48" t="s">
        <v>1532</v>
      </c>
      <c r="F262" s="48" t="s">
        <v>44</v>
      </c>
      <c r="G262" s="48" t="s">
        <v>944</v>
      </c>
      <c r="H262" s="72">
        <v>6.0000000000000001E-3</v>
      </c>
      <c r="I262" s="72">
        <v>7.1500000000000001E-3</v>
      </c>
      <c r="J262" s="72">
        <v>4.0000000000000002E-4</v>
      </c>
      <c r="K262" s="49">
        <v>1.0266875981161696</v>
      </c>
      <c r="L262" s="49">
        <v>1.0266875981161696</v>
      </c>
      <c r="M262" s="49">
        <v>6.160125588697018E-3</v>
      </c>
      <c r="N262" s="49">
        <v>7.3408163265306125E-3</v>
      </c>
      <c r="O262" s="49">
        <v>4.1067503924646789E-4</v>
      </c>
    </row>
    <row r="263" spans="1:15" ht="14.5" hidden="1" outlineLevel="2" x14ac:dyDescent="0.35">
      <c r="A263" s="48" t="s">
        <v>914</v>
      </c>
      <c r="B263" s="48" t="s">
        <v>43</v>
      </c>
      <c r="C263" s="48" t="s">
        <v>1530</v>
      </c>
      <c r="D263" s="48" t="s">
        <v>1531</v>
      </c>
      <c r="E263" s="48" t="s">
        <v>1532</v>
      </c>
      <c r="F263" s="48" t="s">
        <v>46</v>
      </c>
      <c r="G263" s="48" t="s">
        <v>1009</v>
      </c>
      <c r="H263" s="73"/>
      <c r="I263" s="73"/>
      <c r="J263" s="72">
        <v>3.9500000000000004E-3</v>
      </c>
      <c r="K263" s="49">
        <v>1.0266875981161696</v>
      </c>
      <c r="L263" s="49">
        <v>1.0266875981161696</v>
      </c>
      <c r="M263" s="73"/>
      <c r="N263" s="73"/>
      <c r="O263" s="49">
        <v>4.0554160125588707E-3</v>
      </c>
    </row>
    <row r="264" spans="1:15" ht="14.5" hidden="1" outlineLevel="2" x14ac:dyDescent="0.35">
      <c r="A264" s="48" t="s">
        <v>914</v>
      </c>
      <c r="B264" s="48" t="s">
        <v>43</v>
      </c>
      <c r="C264" s="48" t="s">
        <v>1530</v>
      </c>
      <c r="D264" s="48" t="s">
        <v>1531</v>
      </c>
      <c r="E264" s="48" t="s">
        <v>1532</v>
      </c>
      <c r="F264" s="48" t="s">
        <v>47</v>
      </c>
      <c r="G264" s="48" t="s">
        <v>1009</v>
      </c>
      <c r="H264" s="73"/>
      <c r="I264" s="73"/>
      <c r="J264" s="72">
        <v>4.2125000000000003E-2</v>
      </c>
      <c r="K264" s="49">
        <v>1.0266875981161696</v>
      </c>
      <c r="L264" s="49">
        <v>1.0266875981161696</v>
      </c>
      <c r="M264" s="73"/>
      <c r="N264" s="73"/>
      <c r="O264" s="49">
        <v>4.3249215070643644E-2</v>
      </c>
    </row>
    <row r="265" spans="1:15" ht="14.5" hidden="1" outlineLevel="2" x14ac:dyDescent="0.35">
      <c r="A265" s="48" t="s">
        <v>914</v>
      </c>
      <c r="B265" s="48" t="s">
        <v>43</v>
      </c>
      <c r="C265" s="48" t="s">
        <v>1530</v>
      </c>
      <c r="D265" s="48" t="s">
        <v>1531</v>
      </c>
      <c r="E265" s="48" t="s">
        <v>1532</v>
      </c>
      <c r="F265" s="48" t="s">
        <v>48</v>
      </c>
      <c r="G265" s="48" t="s">
        <v>1010</v>
      </c>
      <c r="H265" s="73"/>
      <c r="I265" s="73"/>
      <c r="J265" s="72">
        <v>1.8E-3</v>
      </c>
      <c r="K265" s="49">
        <v>1.0266875981161696</v>
      </c>
      <c r="L265" s="49">
        <v>1.0266875981161696</v>
      </c>
      <c r="M265" s="73"/>
      <c r="N265" s="73"/>
      <c r="O265" s="49">
        <v>1.8480376766091052E-3</v>
      </c>
    </row>
    <row r="266" spans="1:15" ht="14.5" hidden="1" outlineLevel="2" x14ac:dyDescent="0.35">
      <c r="A266" s="48" t="s">
        <v>914</v>
      </c>
      <c r="B266" s="48" t="s">
        <v>43</v>
      </c>
      <c r="C266" s="48" t="s">
        <v>1530</v>
      </c>
      <c r="D266" s="48" t="s">
        <v>1531</v>
      </c>
      <c r="E266" s="48" t="s">
        <v>1532</v>
      </c>
      <c r="F266" s="48" t="s">
        <v>46</v>
      </c>
      <c r="G266" s="48" t="s">
        <v>1010</v>
      </c>
      <c r="H266" s="73"/>
      <c r="I266" s="73"/>
      <c r="J266" s="72">
        <v>1.15E-2</v>
      </c>
      <c r="K266" s="49">
        <v>1.0266875981161696</v>
      </c>
      <c r="L266" s="49">
        <v>1.0266875981161696</v>
      </c>
      <c r="M266" s="73"/>
      <c r="N266" s="73"/>
      <c r="O266" s="49">
        <v>1.180690737833595E-2</v>
      </c>
    </row>
    <row r="267" spans="1:15" ht="14.5" outlineLevel="1" collapsed="1" x14ac:dyDescent="0.35">
      <c r="A267" s="48"/>
      <c r="B267" s="50" t="s">
        <v>439</v>
      </c>
      <c r="C267" s="48"/>
      <c r="D267" s="48"/>
      <c r="E267" s="48"/>
      <c r="F267" s="48"/>
      <c r="G267" s="48"/>
      <c r="H267" s="73">
        <f>SUBTOTAL(9,H261:H266)</f>
        <v>1.2449999999999999E-2</v>
      </c>
      <c r="I267" s="73">
        <f>SUBTOTAL(9,I261:I266)</f>
        <v>1.4800000000000001E-2</v>
      </c>
      <c r="J267" s="72">
        <f>SUBTOTAL(9,J261:J266)</f>
        <v>6.0175000000000006E-2</v>
      </c>
      <c r="K267" s="49"/>
      <c r="L267" s="49"/>
      <c r="M267" s="73">
        <f>SUBTOTAL(9,M261:M266)</f>
        <v>1.2782260596546312E-2</v>
      </c>
      <c r="N267" s="73">
        <f>SUBTOTAL(9,N261:N266)</f>
        <v>1.519497645211931E-2</v>
      </c>
      <c r="O267" s="49">
        <f>SUBTOTAL(9,O261:O266)</f>
        <v>6.1780926216640504E-2</v>
      </c>
    </row>
    <row r="268" spans="1:15" ht="14.5" hidden="1" outlineLevel="2" x14ac:dyDescent="0.35">
      <c r="A268" s="48" t="s">
        <v>914</v>
      </c>
      <c r="B268" s="48" t="s">
        <v>49</v>
      </c>
      <c r="C268" s="48" t="s">
        <v>1533</v>
      </c>
      <c r="D268" s="48" t="s">
        <v>1534</v>
      </c>
      <c r="E268" s="48" t="s">
        <v>1535</v>
      </c>
      <c r="F268" s="48" t="s">
        <v>53</v>
      </c>
      <c r="G268" s="48" t="s">
        <v>1013</v>
      </c>
      <c r="H268" s="72">
        <v>2.0999999999999998E-4</v>
      </c>
      <c r="I268" s="72">
        <v>2.5000000000000001E-4</v>
      </c>
      <c r="J268" s="72">
        <v>1.4999999999999999E-5</v>
      </c>
      <c r="K268" s="49">
        <v>0.98429150378366725</v>
      </c>
      <c r="L268" s="49">
        <v>1</v>
      </c>
      <c r="M268" s="49">
        <v>2.0999999999999998E-4</v>
      </c>
      <c r="N268" s="49">
        <v>2.5000000000000001E-4</v>
      </c>
      <c r="O268" s="49">
        <v>1.4999999999999999E-5</v>
      </c>
    </row>
    <row r="269" spans="1:15" ht="14.5" hidden="1" outlineLevel="2" x14ac:dyDescent="0.35">
      <c r="A269" s="48" t="s">
        <v>914</v>
      </c>
      <c r="B269" s="48" t="s">
        <v>49</v>
      </c>
      <c r="C269" s="48" t="s">
        <v>1533</v>
      </c>
      <c r="D269" s="48" t="s">
        <v>1534</v>
      </c>
      <c r="E269" s="48" t="s">
        <v>1535</v>
      </c>
      <c r="F269" s="48" t="s">
        <v>52</v>
      </c>
      <c r="G269" s="48" t="s">
        <v>1013</v>
      </c>
      <c r="H269" s="72">
        <v>8.5000000000000006E-5</v>
      </c>
      <c r="I269" s="72">
        <v>1E-4</v>
      </c>
      <c r="J269" s="72">
        <v>6.2699999999999995E-3</v>
      </c>
      <c r="K269" s="49">
        <v>0.98429150378366725</v>
      </c>
      <c r="L269" s="49">
        <v>1</v>
      </c>
      <c r="M269" s="49">
        <v>8.5000000000000006E-5</v>
      </c>
      <c r="N269" s="49">
        <v>1E-4</v>
      </c>
      <c r="O269" s="49">
        <v>6.2699999999999995E-3</v>
      </c>
    </row>
    <row r="270" spans="1:15" ht="14.5" hidden="1" outlineLevel="2" x14ac:dyDescent="0.35">
      <c r="A270" s="48" t="s">
        <v>914</v>
      </c>
      <c r="B270" s="48" t="s">
        <v>49</v>
      </c>
      <c r="C270" s="48" t="s">
        <v>1533</v>
      </c>
      <c r="D270" s="48" t="s">
        <v>1534</v>
      </c>
      <c r="E270" s="48" t="s">
        <v>1535</v>
      </c>
      <c r="F270" s="48" t="s">
        <v>51</v>
      </c>
      <c r="G270" s="48" t="s">
        <v>1013</v>
      </c>
      <c r="H270" s="73"/>
      <c r="I270" s="73"/>
      <c r="J270" s="72">
        <v>6.2699999999999995E-3</v>
      </c>
      <c r="K270" s="49">
        <v>0.98429150378366725</v>
      </c>
      <c r="L270" s="49">
        <v>1</v>
      </c>
      <c r="M270" s="73"/>
      <c r="N270" s="73"/>
      <c r="O270" s="49">
        <v>6.2699999999999995E-3</v>
      </c>
    </row>
    <row r="271" spans="1:15" ht="14.5" hidden="1" outlineLevel="2" x14ac:dyDescent="0.35">
      <c r="A271" s="48" t="s">
        <v>914</v>
      </c>
      <c r="B271" s="48" t="s">
        <v>49</v>
      </c>
      <c r="C271" s="48" t="s">
        <v>1533</v>
      </c>
      <c r="D271" s="48" t="s">
        <v>1534</v>
      </c>
      <c r="E271" s="48" t="s">
        <v>1535</v>
      </c>
      <c r="F271" s="48" t="s">
        <v>54</v>
      </c>
      <c r="G271" s="48" t="s">
        <v>1013</v>
      </c>
      <c r="H271" s="72">
        <v>2.0999999999999998E-4</v>
      </c>
      <c r="I271" s="72">
        <v>2.5000000000000001E-4</v>
      </c>
      <c r="J271" s="72">
        <v>1.4999999999999999E-5</v>
      </c>
      <c r="K271" s="49">
        <v>0.98429150378366725</v>
      </c>
      <c r="L271" s="49">
        <v>1</v>
      </c>
      <c r="M271" s="49">
        <v>2.0999999999999998E-4</v>
      </c>
      <c r="N271" s="49">
        <v>2.5000000000000001E-4</v>
      </c>
      <c r="O271" s="49">
        <v>1.4999999999999999E-5</v>
      </c>
    </row>
    <row r="272" spans="1:15" ht="14.5" hidden="1" outlineLevel="2" x14ac:dyDescent="0.35">
      <c r="A272" s="48" t="s">
        <v>914</v>
      </c>
      <c r="B272" s="48" t="s">
        <v>49</v>
      </c>
      <c r="C272" s="48" t="s">
        <v>1533</v>
      </c>
      <c r="D272" s="48" t="s">
        <v>1534</v>
      </c>
      <c r="E272" s="48" t="s">
        <v>1535</v>
      </c>
      <c r="F272" s="48" t="s">
        <v>58</v>
      </c>
      <c r="G272" s="48" t="s">
        <v>1016</v>
      </c>
      <c r="H272" s="73"/>
      <c r="I272" s="73"/>
      <c r="J272" s="72">
        <v>4.7649999999999993E-3</v>
      </c>
      <c r="K272" s="49">
        <v>0.98429150378366725</v>
      </c>
      <c r="L272" s="49">
        <v>1</v>
      </c>
      <c r="M272" s="73"/>
      <c r="N272" s="73"/>
      <c r="O272" s="49">
        <v>4.7649999999999993E-3</v>
      </c>
    </row>
    <row r="273" spans="1:15" ht="14.5" hidden="1" outlineLevel="2" x14ac:dyDescent="0.35">
      <c r="A273" s="48" t="s">
        <v>914</v>
      </c>
      <c r="B273" s="48" t="s">
        <v>49</v>
      </c>
      <c r="C273" s="48" t="s">
        <v>1533</v>
      </c>
      <c r="D273" s="48" t="s">
        <v>1534</v>
      </c>
      <c r="E273" s="48" t="s">
        <v>1535</v>
      </c>
      <c r="F273" s="48" t="s">
        <v>56</v>
      </c>
      <c r="G273" s="48" t="s">
        <v>1015</v>
      </c>
      <c r="H273" s="73"/>
      <c r="I273" s="73"/>
      <c r="J273" s="72">
        <v>8.3000000000000001E-3</v>
      </c>
      <c r="K273" s="49">
        <v>0.98429150378366725</v>
      </c>
      <c r="L273" s="49">
        <v>1</v>
      </c>
      <c r="M273" s="73"/>
      <c r="N273" s="73"/>
      <c r="O273" s="49">
        <v>8.3000000000000001E-3</v>
      </c>
    </row>
    <row r="274" spans="1:15" ht="14.5" hidden="1" outlineLevel="2" x14ac:dyDescent="0.35">
      <c r="A274" s="48" t="s">
        <v>914</v>
      </c>
      <c r="B274" s="48" t="s">
        <v>49</v>
      </c>
      <c r="C274" s="48" t="s">
        <v>1533</v>
      </c>
      <c r="D274" s="48" t="s">
        <v>1534</v>
      </c>
      <c r="E274" s="48" t="s">
        <v>1535</v>
      </c>
      <c r="F274" s="48" t="s">
        <v>57</v>
      </c>
      <c r="G274" s="48" t="s">
        <v>1012</v>
      </c>
      <c r="H274" s="73"/>
      <c r="I274" s="73"/>
      <c r="J274" s="72">
        <v>3.1E-4</v>
      </c>
      <c r="K274" s="49">
        <v>0.98429150378366725</v>
      </c>
      <c r="L274" s="49">
        <v>1</v>
      </c>
      <c r="M274" s="73"/>
      <c r="N274" s="73"/>
      <c r="O274" s="49">
        <v>3.1E-4</v>
      </c>
    </row>
    <row r="275" spans="1:15" ht="14.5" hidden="1" outlineLevel="2" x14ac:dyDescent="0.35">
      <c r="A275" s="48" t="s">
        <v>914</v>
      </c>
      <c r="B275" s="48" t="s">
        <v>49</v>
      </c>
      <c r="C275" s="48" t="s">
        <v>1533</v>
      </c>
      <c r="D275" s="48" t="s">
        <v>1534</v>
      </c>
      <c r="E275" s="48" t="s">
        <v>1535</v>
      </c>
      <c r="F275" s="48" t="s">
        <v>50</v>
      </c>
      <c r="G275" s="48" t="s">
        <v>1012</v>
      </c>
      <c r="H275" s="73"/>
      <c r="I275" s="73"/>
      <c r="J275" s="72">
        <v>3.4000000000000002E-4</v>
      </c>
      <c r="K275" s="49">
        <v>0.98429150378366725</v>
      </c>
      <c r="L275" s="49">
        <v>1</v>
      </c>
      <c r="M275" s="73"/>
      <c r="N275" s="73"/>
      <c r="O275" s="49">
        <v>3.4000000000000002E-4</v>
      </c>
    </row>
    <row r="276" spans="1:15" ht="14.5" hidden="1" outlineLevel="2" x14ac:dyDescent="0.35">
      <c r="A276" s="48" t="s">
        <v>914</v>
      </c>
      <c r="B276" s="48" t="s">
        <v>49</v>
      </c>
      <c r="C276" s="48" t="s">
        <v>1533</v>
      </c>
      <c r="D276" s="48" t="s">
        <v>1534</v>
      </c>
      <c r="E276" s="48" t="s">
        <v>1535</v>
      </c>
      <c r="F276" s="48" t="s">
        <v>55</v>
      </c>
      <c r="G276" s="48" t="s">
        <v>1014</v>
      </c>
      <c r="H276" s="72">
        <v>8.5000000000000006E-5</v>
      </c>
      <c r="I276" s="72">
        <v>1E-4</v>
      </c>
      <c r="J276" s="72">
        <v>2.3829999999999997E-2</v>
      </c>
      <c r="K276" s="49">
        <v>0.98429150378366725</v>
      </c>
      <c r="L276" s="49">
        <v>1</v>
      </c>
      <c r="M276" s="49">
        <v>8.5000000000000006E-5</v>
      </c>
      <c r="N276" s="49">
        <v>1E-4</v>
      </c>
      <c r="O276" s="49">
        <v>2.3829999999999997E-2</v>
      </c>
    </row>
    <row r="277" spans="1:15" ht="14.5" hidden="1" outlineLevel="2" x14ac:dyDescent="0.35">
      <c r="A277" s="48" t="s">
        <v>914</v>
      </c>
      <c r="B277" s="48" t="s">
        <v>49</v>
      </c>
      <c r="C277" s="48" t="s">
        <v>1533</v>
      </c>
      <c r="D277" s="48" t="s">
        <v>1534</v>
      </c>
      <c r="E277" s="48" t="s">
        <v>1535</v>
      </c>
      <c r="F277" s="48" t="s">
        <v>59</v>
      </c>
      <c r="G277" s="48" t="s">
        <v>1017</v>
      </c>
      <c r="H277" s="73"/>
      <c r="I277" s="73"/>
      <c r="J277" s="72">
        <v>8.5000000000000006E-5</v>
      </c>
      <c r="K277" s="49">
        <v>0.98429150378366725</v>
      </c>
      <c r="L277" s="49">
        <v>1</v>
      </c>
      <c r="M277" s="73"/>
      <c r="N277" s="73"/>
      <c r="O277" s="49">
        <v>8.5000000000000006E-5</v>
      </c>
    </row>
    <row r="278" spans="1:15" ht="14.5" outlineLevel="1" collapsed="1" x14ac:dyDescent="0.35">
      <c r="A278" s="48"/>
      <c r="B278" s="50" t="s">
        <v>751</v>
      </c>
      <c r="C278" s="48"/>
      <c r="D278" s="48"/>
      <c r="E278" s="48"/>
      <c r="F278" s="48"/>
      <c r="G278" s="48"/>
      <c r="H278" s="73">
        <f>SUBTOTAL(9,H268:H277)</f>
        <v>5.9000000000000003E-4</v>
      </c>
      <c r="I278" s="73">
        <f>SUBTOTAL(9,I268:I277)</f>
        <v>7.000000000000001E-4</v>
      </c>
      <c r="J278" s="72">
        <f>SUBTOTAL(9,J268:J277)</f>
        <v>5.0199999999999995E-2</v>
      </c>
      <c r="K278" s="49"/>
      <c r="L278" s="49"/>
      <c r="M278" s="73">
        <f>SUBTOTAL(9,M268:M277)</f>
        <v>5.9000000000000003E-4</v>
      </c>
      <c r="N278" s="73">
        <f>SUBTOTAL(9,N268:N277)</f>
        <v>7.000000000000001E-4</v>
      </c>
      <c r="O278" s="49">
        <f>SUBTOTAL(9,O268:O277)</f>
        <v>5.0199999999999995E-2</v>
      </c>
    </row>
    <row r="279" spans="1:15" ht="14.5" hidden="1" outlineLevel="2" x14ac:dyDescent="0.35">
      <c r="A279" s="48" t="s">
        <v>914</v>
      </c>
      <c r="B279" s="48" t="s">
        <v>60</v>
      </c>
      <c r="C279" s="48" t="s">
        <v>1018</v>
      </c>
      <c r="D279" s="48" t="s">
        <v>1476</v>
      </c>
      <c r="E279" s="48" t="s">
        <v>1536</v>
      </c>
      <c r="F279" s="48" t="s">
        <v>61</v>
      </c>
      <c r="G279" s="48" t="s">
        <v>942</v>
      </c>
      <c r="H279" s="72">
        <v>4.0712999999999999E-3</v>
      </c>
      <c r="I279" s="72">
        <v>5.9319499999999992E-3</v>
      </c>
      <c r="J279" s="72">
        <v>2.6635E-4</v>
      </c>
      <c r="K279" s="49">
        <v>0.94938459410869902</v>
      </c>
      <c r="L279" s="49">
        <v>1</v>
      </c>
      <c r="M279" s="49">
        <v>4.0712999999999999E-3</v>
      </c>
      <c r="N279" s="49">
        <v>5.9319499999999992E-3</v>
      </c>
      <c r="O279" s="49">
        <v>2.6635E-4</v>
      </c>
    </row>
    <row r="280" spans="1:15" ht="14.5" hidden="1" outlineLevel="2" x14ac:dyDescent="0.35">
      <c r="A280" s="48" t="s">
        <v>914</v>
      </c>
      <c r="B280" s="48" t="s">
        <v>60</v>
      </c>
      <c r="C280" s="48" t="s">
        <v>1018</v>
      </c>
      <c r="D280" s="48" t="s">
        <v>1476</v>
      </c>
      <c r="E280" s="48" t="s">
        <v>1536</v>
      </c>
      <c r="F280" s="48" t="s">
        <v>62</v>
      </c>
      <c r="G280" s="48" t="s">
        <v>942</v>
      </c>
      <c r="H280" s="72">
        <v>4.071E-3</v>
      </c>
      <c r="I280" s="72">
        <v>4.4975500000000003E-3</v>
      </c>
      <c r="J280" s="72">
        <v>2.6655E-4</v>
      </c>
      <c r="K280" s="49">
        <v>0.94938459410869902</v>
      </c>
      <c r="L280" s="49">
        <v>1</v>
      </c>
      <c r="M280" s="49">
        <v>4.071E-3</v>
      </c>
      <c r="N280" s="49">
        <v>4.4975500000000003E-3</v>
      </c>
      <c r="O280" s="49">
        <v>2.6655E-4</v>
      </c>
    </row>
    <row r="281" spans="1:15" ht="14.5" hidden="1" outlineLevel="2" x14ac:dyDescent="0.35">
      <c r="A281" s="48" t="s">
        <v>914</v>
      </c>
      <c r="B281" s="48" t="s">
        <v>60</v>
      </c>
      <c r="C281" s="48" t="s">
        <v>1018</v>
      </c>
      <c r="D281" s="48" t="s">
        <v>1476</v>
      </c>
      <c r="E281" s="48" t="s">
        <v>1536</v>
      </c>
      <c r="F281" s="48" t="s">
        <v>1537</v>
      </c>
      <c r="G281" s="48" t="s">
        <v>953</v>
      </c>
      <c r="H281" s="73"/>
      <c r="I281" s="73"/>
      <c r="J281" s="72">
        <v>2.8000000000000003E-4</v>
      </c>
      <c r="K281" s="49">
        <v>0.94938459410869902</v>
      </c>
      <c r="L281" s="49">
        <v>1</v>
      </c>
      <c r="M281" s="73"/>
      <c r="N281" s="73"/>
      <c r="O281" s="49">
        <v>2.8000000000000003E-4</v>
      </c>
    </row>
    <row r="282" spans="1:15" ht="14.5" hidden="1" outlineLevel="2" x14ac:dyDescent="0.35">
      <c r="A282" s="48" t="s">
        <v>914</v>
      </c>
      <c r="B282" s="48" t="s">
        <v>60</v>
      </c>
      <c r="C282" s="48" t="s">
        <v>1018</v>
      </c>
      <c r="D282" s="48" t="s">
        <v>1476</v>
      </c>
      <c r="E282" s="48" t="s">
        <v>1536</v>
      </c>
      <c r="F282" s="48" t="s">
        <v>63</v>
      </c>
      <c r="G282" s="48" t="s">
        <v>953</v>
      </c>
      <c r="H282" s="73"/>
      <c r="I282" s="73"/>
      <c r="J282" s="72">
        <v>2.0799999999999997E-5</v>
      </c>
      <c r="K282" s="49">
        <v>0.94938459410869902</v>
      </c>
      <c r="L282" s="49">
        <v>1</v>
      </c>
      <c r="M282" s="73"/>
      <c r="N282" s="73"/>
      <c r="O282" s="49">
        <v>2.0799999999999997E-5</v>
      </c>
    </row>
    <row r="283" spans="1:15" ht="14.5" hidden="1" outlineLevel="2" x14ac:dyDescent="0.35">
      <c r="A283" s="48" t="s">
        <v>914</v>
      </c>
      <c r="B283" s="48" t="s">
        <v>60</v>
      </c>
      <c r="C283" s="48" t="s">
        <v>1018</v>
      </c>
      <c r="D283" s="48" t="s">
        <v>1476</v>
      </c>
      <c r="E283" s="48" t="s">
        <v>1536</v>
      </c>
      <c r="F283" s="48" t="s">
        <v>64</v>
      </c>
      <c r="G283" s="48" t="s">
        <v>953</v>
      </c>
      <c r="H283" s="73"/>
      <c r="I283" s="73"/>
      <c r="J283" s="72">
        <v>3.7599999999999999E-5</v>
      </c>
      <c r="K283" s="49">
        <v>0.94938459410869902</v>
      </c>
      <c r="L283" s="49">
        <v>1</v>
      </c>
      <c r="M283" s="73"/>
      <c r="N283" s="73"/>
      <c r="O283" s="49">
        <v>3.7599999999999999E-5</v>
      </c>
    </row>
    <row r="284" spans="1:15" ht="14.5" outlineLevel="1" collapsed="1" x14ac:dyDescent="0.35">
      <c r="A284" s="48"/>
      <c r="B284" s="50" t="s">
        <v>752</v>
      </c>
      <c r="C284" s="48"/>
      <c r="D284" s="48"/>
      <c r="E284" s="48"/>
      <c r="F284" s="48"/>
      <c r="G284" s="48"/>
      <c r="H284" s="73">
        <f>SUBTOTAL(9,H279:H283)</f>
        <v>8.1422999999999999E-3</v>
      </c>
      <c r="I284" s="73">
        <f>SUBTOTAL(9,I279:I283)</f>
        <v>1.04295E-2</v>
      </c>
      <c r="J284" s="72">
        <f>SUBTOTAL(9,J279:J283)</f>
        <v>8.7130000000000009E-4</v>
      </c>
      <c r="K284" s="49"/>
      <c r="L284" s="49"/>
      <c r="M284" s="73">
        <f>SUBTOTAL(9,M279:M283)</f>
        <v>8.1422999999999999E-3</v>
      </c>
      <c r="N284" s="73">
        <f>SUBTOTAL(9,N279:N283)</f>
        <v>1.04295E-2</v>
      </c>
      <c r="O284" s="49">
        <f>SUBTOTAL(9,O279:O283)</f>
        <v>8.7130000000000009E-4</v>
      </c>
    </row>
    <row r="285" spans="1:15" ht="14.5" hidden="1" outlineLevel="2" x14ac:dyDescent="0.35">
      <c r="A285" s="48" t="s">
        <v>914</v>
      </c>
      <c r="B285" s="48" t="s">
        <v>65</v>
      </c>
      <c r="C285" s="48" t="s">
        <v>1019</v>
      </c>
      <c r="D285" s="48" t="s">
        <v>1445</v>
      </c>
      <c r="E285" s="48" t="s">
        <v>1538</v>
      </c>
      <c r="F285" s="48" t="s">
        <v>67</v>
      </c>
      <c r="G285" s="48" t="s">
        <v>956</v>
      </c>
      <c r="H285" s="72">
        <v>1.485E-3</v>
      </c>
      <c r="I285" s="72">
        <v>1.7700000000000001E-3</v>
      </c>
      <c r="J285" s="72">
        <v>9.5000000000000005E-5</v>
      </c>
      <c r="K285" s="49">
        <v>1.110038077368797</v>
      </c>
      <c r="L285" s="49">
        <v>1.110038077368797</v>
      </c>
      <c r="M285" s="49">
        <v>1.6484065448926636E-3</v>
      </c>
      <c r="N285" s="49">
        <v>1.9647673969427708E-3</v>
      </c>
      <c r="O285" s="49">
        <v>1.0545361735003572E-4</v>
      </c>
    </row>
    <row r="286" spans="1:15" ht="14.5" hidden="1" outlineLevel="2" x14ac:dyDescent="0.35">
      <c r="A286" s="48" t="s">
        <v>914</v>
      </c>
      <c r="B286" s="48" t="s">
        <v>65</v>
      </c>
      <c r="C286" s="48" t="s">
        <v>1019</v>
      </c>
      <c r="D286" s="48" t="s">
        <v>1445</v>
      </c>
      <c r="E286" s="48" t="s">
        <v>1538</v>
      </c>
      <c r="F286" s="48" t="s">
        <v>66</v>
      </c>
      <c r="G286" s="48" t="s">
        <v>956</v>
      </c>
      <c r="H286" s="72">
        <v>1.485E-3</v>
      </c>
      <c r="I286" s="72">
        <v>1.7700000000000001E-3</v>
      </c>
      <c r="J286" s="72">
        <v>9.5000000000000005E-5</v>
      </c>
      <c r="K286" s="49">
        <v>1.110038077368797</v>
      </c>
      <c r="L286" s="49">
        <v>1.110038077368797</v>
      </c>
      <c r="M286" s="49">
        <v>1.6484065448926636E-3</v>
      </c>
      <c r="N286" s="49">
        <v>1.9647673969427708E-3</v>
      </c>
      <c r="O286" s="49">
        <v>1.0545361735003572E-4</v>
      </c>
    </row>
    <row r="287" spans="1:15" ht="14.5" hidden="1" outlineLevel="2" x14ac:dyDescent="0.35">
      <c r="A287" s="48" t="s">
        <v>914</v>
      </c>
      <c r="B287" s="48" t="s">
        <v>65</v>
      </c>
      <c r="C287" s="48" t="s">
        <v>1019</v>
      </c>
      <c r="D287" s="48" t="s">
        <v>1445</v>
      </c>
      <c r="E287" s="48" t="s">
        <v>1538</v>
      </c>
      <c r="F287" s="48" t="s">
        <v>68</v>
      </c>
      <c r="G287" s="48" t="s">
        <v>1020</v>
      </c>
      <c r="H287" s="72">
        <v>3.9100000000000003E-3</v>
      </c>
      <c r="I287" s="72">
        <v>4.6550000000000003E-3</v>
      </c>
      <c r="J287" s="72">
        <v>8.2050000000000005E-3</v>
      </c>
      <c r="K287" s="49">
        <v>1.110038077368797</v>
      </c>
      <c r="L287" s="49">
        <v>1.110038077368797</v>
      </c>
      <c r="M287" s="49">
        <v>4.3402488825119963E-3</v>
      </c>
      <c r="N287" s="49">
        <v>5.1672272501517499E-3</v>
      </c>
      <c r="O287" s="49">
        <v>9.1078624248109794E-3</v>
      </c>
    </row>
    <row r="288" spans="1:15" ht="14.5" hidden="1" outlineLevel="2" x14ac:dyDescent="0.35">
      <c r="A288" s="48" t="s">
        <v>914</v>
      </c>
      <c r="B288" s="48" t="s">
        <v>65</v>
      </c>
      <c r="C288" s="48" t="s">
        <v>1019</v>
      </c>
      <c r="D288" s="48" t="s">
        <v>1445</v>
      </c>
      <c r="E288" s="48" t="s">
        <v>1538</v>
      </c>
      <c r="F288" s="48" t="s">
        <v>69</v>
      </c>
      <c r="G288" s="48" t="s">
        <v>1020</v>
      </c>
      <c r="H288" s="72">
        <v>3.045E-3</v>
      </c>
      <c r="I288" s="72">
        <v>3.62E-3</v>
      </c>
      <c r="J288" s="72">
        <v>4.9649999999999998E-3</v>
      </c>
      <c r="K288" s="49">
        <v>1.110038077368797</v>
      </c>
      <c r="L288" s="49">
        <v>1.110038077368797</v>
      </c>
      <c r="M288" s="49">
        <v>3.3800659455879866E-3</v>
      </c>
      <c r="N288" s="49">
        <v>4.0183378400750454E-3</v>
      </c>
      <c r="O288" s="49">
        <v>5.5113390541360772E-3</v>
      </c>
    </row>
    <row r="289" spans="1:15" ht="14.5" outlineLevel="1" collapsed="1" x14ac:dyDescent="0.35">
      <c r="A289" s="48"/>
      <c r="B289" s="50" t="s">
        <v>753</v>
      </c>
      <c r="C289" s="48"/>
      <c r="D289" s="48"/>
      <c r="E289" s="48"/>
      <c r="F289" s="48"/>
      <c r="G289" s="48"/>
      <c r="H289" s="72">
        <f>SUBTOTAL(9,H285:H288)</f>
        <v>9.9249999999999998E-3</v>
      </c>
      <c r="I289" s="72">
        <f>SUBTOTAL(9,I285:I288)</f>
        <v>1.1815000000000001E-2</v>
      </c>
      <c r="J289" s="72">
        <f>SUBTOTAL(9,J285:J288)</f>
        <v>1.336E-2</v>
      </c>
      <c r="K289" s="49"/>
      <c r="L289" s="49"/>
      <c r="M289" s="49">
        <f>SUBTOTAL(9,M285:M288)</f>
        <v>1.1017127917885309E-2</v>
      </c>
      <c r="N289" s="49">
        <f>SUBTOTAL(9,N285:N288)</f>
        <v>1.3115099884112337E-2</v>
      </c>
      <c r="O289" s="49">
        <f>SUBTOTAL(9,O285:O288)</f>
        <v>1.4830108713647129E-2</v>
      </c>
    </row>
    <row r="290" spans="1:15" ht="14.5" hidden="1" outlineLevel="2" x14ac:dyDescent="0.35">
      <c r="A290" s="48" t="s">
        <v>914</v>
      </c>
      <c r="B290" s="48" t="s">
        <v>70</v>
      </c>
      <c r="C290" s="48" t="s">
        <v>1539</v>
      </c>
      <c r="D290" s="48" t="s">
        <v>1506</v>
      </c>
      <c r="E290" s="48" t="s">
        <v>1540</v>
      </c>
      <c r="F290" s="48" t="s">
        <v>71</v>
      </c>
      <c r="G290" s="48" t="s">
        <v>942</v>
      </c>
      <c r="H290" s="72">
        <v>6.6500000000000001E-4</v>
      </c>
      <c r="I290" s="72">
        <v>7.9179999999999995E-4</v>
      </c>
      <c r="J290" s="72">
        <v>4.3550000000000001E-5</v>
      </c>
      <c r="K290" s="49">
        <v>0.95783728960904146</v>
      </c>
      <c r="L290" s="49">
        <v>1</v>
      </c>
      <c r="M290" s="49">
        <v>6.6500000000000001E-4</v>
      </c>
      <c r="N290" s="49">
        <v>7.9179999999999995E-4</v>
      </c>
      <c r="O290" s="49">
        <v>4.3550000000000001E-5</v>
      </c>
    </row>
    <row r="291" spans="1:15" ht="14.5" hidden="1" outlineLevel="2" x14ac:dyDescent="0.35">
      <c r="A291" s="48" t="s">
        <v>914</v>
      </c>
      <c r="B291" s="48" t="s">
        <v>70</v>
      </c>
      <c r="C291" s="48" t="s">
        <v>1539</v>
      </c>
      <c r="D291" s="48" t="s">
        <v>1506</v>
      </c>
      <c r="E291" s="48" t="s">
        <v>1540</v>
      </c>
      <c r="F291" s="48" t="s">
        <v>72</v>
      </c>
      <c r="G291" s="48" t="s">
        <v>1021</v>
      </c>
      <c r="H291" s="72">
        <v>3.0460800000000001E-3</v>
      </c>
      <c r="I291" s="72">
        <v>1.4135999999999999E-2</v>
      </c>
      <c r="J291" s="72">
        <v>1.14E-3</v>
      </c>
      <c r="K291" s="49">
        <v>0.95783728960904146</v>
      </c>
      <c r="L291" s="49">
        <v>1</v>
      </c>
      <c r="M291" s="49">
        <v>3.0460800000000001E-3</v>
      </c>
      <c r="N291" s="49">
        <v>1.4135999999999999E-2</v>
      </c>
      <c r="O291" s="49">
        <v>1.14E-3</v>
      </c>
    </row>
    <row r="292" spans="1:15" ht="14.5" outlineLevel="1" collapsed="1" x14ac:dyDescent="0.35">
      <c r="A292" s="48"/>
      <c r="B292" s="50" t="s">
        <v>754</v>
      </c>
      <c r="C292" s="48"/>
      <c r="D292" s="48"/>
      <c r="E292" s="48"/>
      <c r="F292" s="48"/>
      <c r="G292" s="48"/>
      <c r="H292" s="72">
        <f>SUBTOTAL(9,H290:H291)</f>
        <v>3.7110800000000003E-3</v>
      </c>
      <c r="I292" s="72">
        <f>SUBTOTAL(9,I290:I291)</f>
        <v>1.49278E-2</v>
      </c>
      <c r="J292" s="72">
        <f>SUBTOTAL(9,J290:J291)</f>
        <v>1.18355E-3</v>
      </c>
      <c r="K292" s="49"/>
      <c r="L292" s="49"/>
      <c r="M292" s="49">
        <f>SUBTOTAL(9,M290:M291)</f>
        <v>3.7110800000000003E-3</v>
      </c>
      <c r="N292" s="49">
        <f>SUBTOTAL(9,N290:N291)</f>
        <v>1.49278E-2</v>
      </c>
      <c r="O292" s="49">
        <f>SUBTOTAL(9,O290:O291)</f>
        <v>1.18355E-3</v>
      </c>
    </row>
    <row r="293" spans="1:15" ht="14.5" hidden="1" outlineLevel="2" x14ac:dyDescent="0.35">
      <c r="A293" s="48" t="s">
        <v>914</v>
      </c>
      <c r="B293" s="48" t="s">
        <v>73</v>
      </c>
      <c r="C293" s="48" t="s">
        <v>1541</v>
      </c>
      <c r="D293" s="48" t="s">
        <v>1448</v>
      </c>
      <c r="E293" s="48" t="s">
        <v>1542</v>
      </c>
      <c r="F293" s="48" t="s">
        <v>1543</v>
      </c>
      <c r="G293" s="48" t="s">
        <v>944</v>
      </c>
      <c r="H293" s="72">
        <v>4.6500000000000005E-3</v>
      </c>
      <c r="I293" s="72">
        <v>5.4999999999999997E-3</v>
      </c>
      <c r="J293" s="72">
        <v>2.5000000000000001E-4</v>
      </c>
      <c r="K293" s="49">
        <v>1.0334879992226214</v>
      </c>
      <c r="L293" s="49">
        <v>1.0334879992226214</v>
      </c>
      <c r="M293" s="49">
        <v>4.8057191963851902E-3</v>
      </c>
      <c r="N293" s="49">
        <v>5.6841839957244168E-3</v>
      </c>
      <c r="O293" s="49">
        <v>2.5837199980565534E-4</v>
      </c>
    </row>
    <row r="294" spans="1:15" ht="14.5" hidden="1" outlineLevel="2" x14ac:dyDescent="0.35">
      <c r="A294" s="48" t="s">
        <v>914</v>
      </c>
      <c r="B294" s="48" t="s">
        <v>73</v>
      </c>
      <c r="C294" s="48" t="s">
        <v>1541</v>
      </c>
      <c r="D294" s="48" t="s">
        <v>1448</v>
      </c>
      <c r="E294" s="48" t="s">
        <v>1542</v>
      </c>
      <c r="F294" s="48" t="s">
        <v>76</v>
      </c>
      <c r="G294" s="48" t="s">
        <v>944</v>
      </c>
      <c r="H294" s="72">
        <v>1.9E-3</v>
      </c>
      <c r="I294" s="72">
        <v>2.3E-3</v>
      </c>
      <c r="J294" s="72">
        <v>1.4999999999999999E-4</v>
      </c>
      <c r="K294" s="49">
        <v>1.0334879992226214</v>
      </c>
      <c r="L294" s="49">
        <v>1.0334879992226214</v>
      </c>
      <c r="M294" s="49">
        <v>1.9636271985229805E-3</v>
      </c>
      <c r="N294" s="49">
        <v>2.3770223982120292E-3</v>
      </c>
      <c r="O294" s="49">
        <v>1.5502319988339319E-4</v>
      </c>
    </row>
    <row r="295" spans="1:15" ht="14.5" hidden="1" outlineLevel="2" x14ac:dyDescent="0.35">
      <c r="A295" s="48" t="s">
        <v>914</v>
      </c>
      <c r="B295" s="48" t="s">
        <v>73</v>
      </c>
      <c r="C295" s="48" t="s">
        <v>1541</v>
      </c>
      <c r="D295" s="48" t="s">
        <v>1448</v>
      </c>
      <c r="E295" s="48" t="s">
        <v>1542</v>
      </c>
      <c r="F295" s="48" t="s">
        <v>74</v>
      </c>
      <c r="G295" s="48" t="s">
        <v>944</v>
      </c>
      <c r="H295" s="72">
        <v>1.5E-3</v>
      </c>
      <c r="I295" s="72">
        <v>1.8E-3</v>
      </c>
      <c r="J295" s="72">
        <v>1E-4</v>
      </c>
      <c r="K295" s="49">
        <v>1.0334879992226214</v>
      </c>
      <c r="L295" s="49">
        <v>1.0334879992226214</v>
      </c>
      <c r="M295" s="49">
        <v>1.550231998833932E-3</v>
      </c>
      <c r="N295" s="49">
        <v>1.8602783986007183E-3</v>
      </c>
      <c r="O295" s="49">
        <v>1.0334879992226214E-4</v>
      </c>
    </row>
    <row r="296" spans="1:15" ht="14.5" hidden="1" outlineLevel="2" x14ac:dyDescent="0.35">
      <c r="A296" s="48" t="s">
        <v>914</v>
      </c>
      <c r="B296" s="48" t="s">
        <v>73</v>
      </c>
      <c r="C296" s="48" t="s">
        <v>1541</v>
      </c>
      <c r="D296" s="48" t="s">
        <v>1448</v>
      </c>
      <c r="E296" s="48" t="s">
        <v>1542</v>
      </c>
      <c r="F296" s="48" t="s">
        <v>75</v>
      </c>
      <c r="G296" s="48" t="s">
        <v>944</v>
      </c>
      <c r="H296" s="72">
        <v>1.5E-3</v>
      </c>
      <c r="I296" s="72">
        <v>1.8E-3</v>
      </c>
      <c r="J296" s="72">
        <v>1E-4</v>
      </c>
      <c r="K296" s="49">
        <v>1.0334879992226214</v>
      </c>
      <c r="L296" s="49">
        <v>1.0334879992226214</v>
      </c>
      <c r="M296" s="49">
        <v>1.550231998833932E-3</v>
      </c>
      <c r="N296" s="49">
        <v>1.8602783986007183E-3</v>
      </c>
      <c r="O296" s="49">
        <v>1.0334879992226214E-4</v>
      </c>
    </row>
    <row r="297" spans="1:15" ht="14.5" hidden="1" outlineLevel="2" x14ac:dyDescent="0.35">
      <c r="A297" s="48" t="s">
        <v>914</v>
      </c>
      <c r="B297" s="48" t="s">
        <v>73</v>
      </c>
      <c r="C297" s="48" t="s">
        <v>1541</v>
      </c>
      <c r="D297" s="48" t="s">
        <v>1448</v>
      </c>
      <c r="E297" s="48" t="s">
        <v>1542</v>
      </c>
      <c r="F297" s="48" t="s">
        <v>1544</v>
      </c>
      <c r="G297" s="48" t="s">
        <v>945</v>
      </c>
      <c r="H297" s="72">
        <v>5.0000000000000001E-4</v>
      </c>
      <c r="I297" s="72">
        <v>5.0000000000000001E-4</v>
      </c>
      <c r="J297" s="72">
        <v>5.0000000000000001E-4</v>
      </c>
      <c r="K297" s="49">
        <v>1.0334879992226214</v>
      </c>
      <c r="L297" s="49">
        <v>1.0334879992226214</v>
      </c>
      <c r="M297" s="49">
        <v>5.1674399961131067E-4</v>
      </c>
      <c r="N297" s="49">
        <v>5.1674399961131067E-4</v>
      </c>
      <c r="O297" s="49">
        <v>5.1674399961131067E-4</v>
      </c>
    </row>
    <row r="298" spans="1:15" ht="14.5" hidden="1" outlineLevel="2" x14ac:dyDescent="0.35">
      <c r="A298" s="48" t="s">
        <v>914</v>
      </c>
      <c r="B298" s="48" t="s">
        <v>73</v>
      </c>
      <c r="C298" s="48" t="s">
        <v>1541</v>
      </c>
      <c r="D298" s="48" t="s">
        <v>1448</v>
      </c>
      <c r="E298" s="48" t="s">
        <v>1542</v>
      </c>
      <c r="F298" s="48" t="s">
        <v>77</v>
      </c>
      <c r="G298" s="48" t="s">
        <v>945</v>
      </c>
      <c r="H298" s="72">
        <v>1E-4</v>
      </c>
      <c r="I298" s="72">
        <v>1E-4</v>
      </c>
      <c r="J298" s="73"/>
      <c r="K298" s="49">
        <v>1.0334879992226214</v>
      </c>
      <c r="L298" s="49">
        <v>1.0334879992226214</v>
      </c>
      <c r="M298" s="49">
        <v>1.0334879992226214E-4</v>
      </c>
      <c r="N298" s="49">
        <v>1.0334879992226214E-4</v>
      </c>
      <c r="O298" s="73"/>
    </row>
    <row r="299" spans="1:15" ht="14.5" hidden="1" outlineLevel="2" x14ac:dyDescent="0.35">
      <c r="A299" s="48" t="s">
        <v>914</v>
      </c>
      <c r="B299" s="48" t="s">
        <v>73</v>
      </c>
      <c r="C299" s="48" t="s">
        <v>1541</v>
      </c>
      <c r="D299" s="48" t="s">
        <v>1448</v>
      </c>
      <c r="E299" s="48" t="s">
        <v>1542</v>
      </c>
      <c r="F299" s="48" t="s">
        <v>1545</v>
      </c>
      <c r="G299" s="48" t="s">
        <v>945</v>
      </c>
      <c r="H299" s="72">
        <v>5.0000000000000001E-4</v>
      </c>
      <c r="I299" s="72">
        <v>5.0000000000000001E-4</v>
      </c>
      <c r="J299" s="72">
        <v>5.0000000000000001E-4</v>
      </c>
      <c r="K299" s="49">
        <v>1.0334879992226214</v>
      </c>
      <c r="L299" s="49">
        <v>1.0334879992226214</v>
      </c>
      <c r="M299" s="49">
        <v>5.1674399961131067E-4</v>
      </c>
      <c r="N299" s="49">
        <v>5.1674399961131067E-4</v>
      </c>
      <c r="O299" s="49">
        <v>5.1674399961131067E-4</v>
      </c>
    </row>
    <row r="300" spans="1:15" ht="14.5" hidden="1" outlineLevel="2" x14ac:dyDescent="0.35">
      <c r="A300" s="48" t="s">
        <v>914</v>
      </c>
      <c r="B300" s="48" t="s">
        <v>73</v>
      </c>
      <c r="C300" s="48" t="s">
        <v>1541</v>
      </c>
      <c r="D300" s="48" t="s">
        <v>1448</v>
      </c>
      <c r="E300" s="48" t="s">
        <v>1542</v>
      </c>
      <c r="F300" s="48" t="s">
        <v>78</v>
      </c>
      <c r="G300" s="48" t="s">
        <v>945</v>
      </c>
      <c r="H300" s="72">
        <v>1E-4</v>
      </c>
      <c r="I300" s="72">
        <v>1.4999999999999999E-4</v>
      </c>
      <c r="J300" s="73"/>
      <c r="K300" s="49">
        <v>1.0334879992226214</v>
      </c>
      <c r="L300" s="49">
        <v>1.0334879992226214</v>
      </c>
      <c r="M300" s="49">
        <v>1.0334879992226214E-4</v>
      </c>
      <c r="N300" s="49">
        <v>1.5502319988339319E-4</v>
      </c>
      <c r="O300" s="73"/>
    </row>
    <row r="301" spans="1:15" ht="14.5" hidden="1" outlineLevel="2" x14ac:dyDescent="0.35">
      <c r="A301" s="48" t="s">
        <v>914</v>
      </c>
      <c r="B301" s="48" t="s">
        <v>73</v>
      </c>
      <c r="C301" s="48" t="s">
        <v>1541</v>
      </c>
      <c r="D301" s="48" t="s">
        <v>1448</v>
      </c>
      <c r="E301" s="48" t="s">
        <v>1542</v>
      </c>
      <c r="F301" s="48" t="s">
        <v>81</v>
      </c>
      <c r="G301" s="48" t="s">
        <v>982</v>
      </c>
      <c r="H301" s="72">
        <v>2.1000000000000003E-3</v>
      </c>
      <c r="I301" s="72">
        <v>1.1599999999999999E-2</v>
      </c>
      <c r="J301" s="72">
        <v>5.5000000000000003E-4</v>
      </c>
      <c r="K301" s="49">
        <v>1.0334879992226214</v>
      </c>
      <c r="L301" s="49">
        <v>1.0334879992226214</v>
      </c>
      <c r="M301" s="49">
        <v>2.1703247983675053E-3</v>
      </c>
      <c r="N301" s="49">
        <v>1.1988460790982407E-2</v>
      </c>
      <c r="O301" s="49">
        <v>5.6841839957244176E-4</v>
      </c>
    </row>
    <row r="302" spans="1:15" ht="14.5" hidden="1" outlineLevel="2" x14ac:dyDescent="0.35">
      <c r="A302" s="48" t="s">
        <v>914</v>
      </c>
      <c r="B302" s="48" t="s">
        <v>73</v>
      </c>
      <c r="C302" s="48" t="s">
        <v>1541</v>
      </c>
      <c r="D302" s="48" t="s">
        <v>1448</v>
      </c>
      <c r="E302" s="48" t="s">
        <v>1542</v>
      </c>
      <c r="F302" s="48" t="s">
        <v>1546</v>
      </c>
      <c r="G302" s="48" t="s">
        <v>1002</v>
      </c>
      <c r="H302" s="72">
        <v>5.0000000000000001E-4</v>
      </c>
      <c r="I302" s="72">
        <v>1.8E-3</v>
      </c>
      <c r="J302" s="73"/>
      <c r="K302" s="49">
        <v>1.0334879992226214</v>
      </c>
      <c r="L302" s="49">
        <v>1.0334879992226214</v>
      </c>
      <c r="M302" s="49">
        <v>5.1674399961131067E-4</v>
      </c>
      <c r="N302" s="49">
        <v>1.8602783986007183E-3</v>
      </c>
      <c r="O302" s="73"/>
    </row>
    <row r="303" spans="1:15" ht="14.5" hidden="1" outlineLevel="2" x14ac:dyDescent="0.35">
      <c r="A303" s="48" t="s">
        <v>914</v>
      </c>
      <c r="B303" s="48" t="s">
        <v>73</v>
      </c>
      <c r="C303" s="48" t="s">
        <v>1541</v>
      </c>
      <c r="D303" s="48" t="s">
        <v>1448</v>
      </c>
      <c r="E303" s="48" t="s">
        <v>1542</v>
      </c>
      <c r="F303" s="48" t="s">
        <v>1547</v>
      </c>
      <c r="G303" s="48" t="s">
        <v>1002</v>
      </c>
      <c r="H303" s="72">
        <v>2.15E-3</v>
      </c>
      <c r="I303" s="72">
        <v>1.0749999999999999E-2</v>
      </c>
      <c r="J303" s="72">
        <v>8.0000000000000004E-4</v>
      </c>
      <c r="K303" s="49">
        <v>1.0334879992226214</v>
      </c>
      <c r="L303" s="49">
        <v>1.0334879992226214</v>
      </c>
      <c r="M303" s="49">
        <v>2.2219991983286357E-3</v>
      </c>
      <c r="N303" s="49">
        <v>1.1109995991643178E-2</v>
      </c>
      <c r="O303" s="49">
        <v>8.267903993780971E-4</v>
      </c>
    </row>
    <row r="304" spans="1:15" ht="14.5" hidden="1" outlineLevel="2" x14ac:dyDescent="0.35">
      <c r="A304" s="48" t="s">
        <v>914</v>
      </c>
      <c r="B304" s="48" t="s">
        <v>73</v>
      </c>
      <c r="C304" s="48" t="s">
        <v>1541</v>
      </c>
      <c r="D304" s="48" t="s">
        <v>1448</v>
      </c>
      <c r="E304" s="48" t="s">
        <v>1542</v>
      </c>
      <c r="F304" s="48" t="s">
        <v>80</v>
      </c>
      <c r="G304" s="48" t="s">
        <v>983</v>
      </c>
      <c r="H304" s="72">
        <v>3.3999999999999998E-3</v>
      </c>
      <c r="I304" s="72">
        <v>1.5699999999999999E-2</v>
      </c>
      <c r="J304" s="72">
        <v>8.9999999999999998E-4</v>
      </c>
      <c r="K304" s="49">
        <v>1.0334879992226214</v>
      </c>
      <c r="L304" s="49">
        <v>1.0334879992226214</v>
      </c>
      <c r="M304" s="49">
        <v>3.5138591973569123E-3</v>
      </c>
      <c r="N304" s="49">
        <v>1.6225761587795155E-2</v>
      </c>
      <c r="O304" s="49">
        <v>9.3013919930035917E-4</v>
      </c>
    </row>
    <row r="305" spans="1:15" ht="14.5" hidden="1" outlineLevel="2" x14ac:dyDescent="0.35">
      <c r="A305" s="48" t="s">
        <v>914</v>
      </c>
      <c r="B305" s="48" t="s">
        <v>73</v>
      </c>
      <c r="C305" s="48" t="s">
        <v>1541</v>
      </c>
      <c r="D305" s="48" t="s">
        <v>1448</v>
      </c>
      <c r="E305" s="48" t="s">
        <v>1542</v>
      </c>
      <c r="F305" s="48" t="s">
        <v>82</v>
      </c>
      <c r="G305" s="48" t="s">
        <v>1023</v>
      </c>
      <c r="H305" s="72">
        <v>3.5499999999999998E-3</v>
      </c>
      <c r="I305" s="72">
        <v>1.585E-2</v>
      </c>
      <c r="J305" s="72">
        <v>1E-3</v>
      </c>
      <c r="K305" s="49">
        <v>1.0334879992226214</v>
      </c>
      <c r="L305" s="49">
        <v>1.0334879992226214</v>
      </c>
      <c r="M305" s="49">
        <v>3.6688823972403054E-3</v>
      </c>
      <c r="N305" s="49">
        <v>1.6380784787678546E-2</v>
      </c>
      <c r="O305" s="49">
        <v>1.0334879992226213E-3</v>
      </c>
    </row>
    <row r="306" spans="1:15" ht="14.5" hidden="1" outlineLevel="2" x14ac:dyDescent="0.35">
      <c r="A306" s="48" t="s">
        <v>914</v>
      </c>
      <c r="B306" s="48" t="s">
        <v>73</v>
      </c>
      <c r="C306" s="48" t="s">
        <v>1541</v>
      </c>
      <c r="D306" s="48" t="s">
        <v>1448</v>
      </c>
      <c r="E306" s="48" t="s">
        <v>1542</v>
      </c>
      <c r="F306" s="48" t="s">
        <v>79</v>
      </c>
      <c r="G306" s="48" t="s">
        <v>958</v>
      </c>
      <c r="H306" s="73"/>
      <c r="I306" s="73"/>
      <c r="J306" s="72">
        <v>2.9999999999999997E-4</v>
      </c>
      <c r="K306" s="49">
        <v>1.0334879992226214</v>
      </c>
      <c r="L306" s="49">
        <v>1.0334879992226214</v>
      </c>
      <c r="M306" s="73"/>
      <c r="N306" s="73"/>
      <c r="O306" s="49">
        <v>3.1004639976678637E-4</v>
      </c>
    </row>
    <row r="307" spans="1:15" ht="14.5" outlineLevel="1" collapsed="1" x14ac:dyDescent="0.35">
      <c r="A307" s="48"/>
      <c r="B307" s="50" t="s">
        <v>755</v>
      </c>
      <c r="C307" s="48"/>
      <c r="D307" s="48"/>
      <c r="E307" s="48"/>
      <c r="F307" s="48"/>
      <c r="G307" s="48"/>
      <c r="H307" s="73">
        <f>SUBTOTAL(9,H293:H306)</f>
        <v>2.2450000000000001E-2</v>
      </c>
      <c r="I307" s="73">
        <f>SUBTOTAL(9,I293:I306)</f>
        <v>6.8349999999999994E-2</v>
      </c>
      <c r="J307" s="72">
        <f>SUBTOTAL(9,J293:J306)</f>
        <v>5.1500000000000001E-3</v>
      </c>
      <c r="K307" s="49"/>
      <c r="L307" s="49"/>
      <c r="M307" s="73">
        <f>SUBTOTAL(9,M293:M306)</f>
        <v>2.3201805582547849E-2</v>
      </c>
      <c r="N307" s="73">
        <f>SUBTOTAL(9,N293:N306)</f>
        <v>7.0638904746866155E-2</v>
      </c>
      <c r="O307" s="49">
        <f>SUBTOTAL(9,O293:O306)</f>
        <v>5.3224631959964989E-3</v>
      </c>
    </row>
    <row r="308" spans="1:15" ht="14.5" hidden="1" outlineLevel="2" x14ac:dyDescent="0.35">
      <c r="A308" s="48" t="s">
        <v>914</v>
      </c>
      <c r="B308" s="48" t="s">
        <v>83</v>
      </c>
      <c r="C308" s="48" t="s">
        <v>1548</v>
      </c>
      <c r="D308" s="48" t="s">
        <v>1549</v>
      </c>
      <c r="E308" s="48" t="s">
        <v>1550</v>
      </c>
      <c r="F308" s="48" t="s">
        <v>84</v>
      </c>
      <c r="G308" s="48" t="s">
        <v>1024</v>
      </c>
      <c r="H308" s="73"/>
      <c r="I308" s="73"/>
      <c r="J308" s="72">
        <v>0.12215000000000001</v>
      </c>
      <c r="K308" s="49">
        <v>1.109848110441173</v>
      </c>
      <c r="L308" s="49">
        <v>1.109848110441173</v>
      </c>
      <c r="M308" s="73"/>
      <c r="N308" s="73"/>
      <c r="O308" s="49">
        <v>0.1355679466903893</v>
      </c>
    </row>
    <row r="309" spans="1:15" ht="14.5" hidden="1" outlineLevel="2" x14ac:dyDescent="0.35">
      <c r="A309" s="48" t="s">
        <v>914</v>
      </c>
      <c r="B309" s="48" t="s">
        <v>83</v>
      </c>
      <c r="C309" s="48" t="s">
        <v>1548</v>
      </c>
      <c r="D309" s="48" t="s">
        <v>1549</v>
      </c>
      <c r="E309" s="48" t="s">
        <v>1550</v>
      </c>
      <c r="F309" s="48" t="s">
        <v>85</v>
      </c>
      <c r="G309" s="48" t="s">
        <v>1025</v>
      </c>
      <c r="H309" s="73"/>
      <c r="I309" s="73"/>
      <c r="J309" s="72">
        <v>6.6500000000000001E-4</v>
      </c>
      <c r="K309" s="49">
        <v>1.109848110441173</v>
      </c>
      <c r="L309" s="49">
        <v>1.109848110441173</v>
      </c>
      <c r="M309" s="73"/>
      <c r="N309" s="73"/>
      <c r="O309" s="49">
        <v>7.3804899344338012E-4</v>
      </c>
    </row>
    <row r="310" spans="1:15" ht="14.5" outlineLevel="1" collapsed="1" x14ac:dyDescent="0.35">
      <c r="A310" s="48"/>
      <c r="B310" s="50" t="s">
        <v>756</v>
      </c>
      <c r="C310" s="48"/>
      <c r="D310" s="48"/>
      <c r="E310" s="48"/>
      <c r="F310" s="48"/>
      <c r="G310" s="48"/>
      <c r="H310" s="73">
        <f>SUBTOTAL(9,H308:H309)</f>
        <v>0</v>
      </c>
      <c r="I310" s="73">
        <f>SUBTOTAL(9,I308:I309)</f>
        <v>0</v>
      </c>
      <c r="J310" s="72">
        <f>SUBTOTAL(9,J308:J309)</f>
        <v>0.12281500000000001</v>
      </c>
      <c r="K310" s="49"/>
      <c r="L310" s="49"/>
      <c r="M310" s="73">
        <f>SUBTOTAL(9,M308:M309)</f>
        <v>0</v>
      </c>
      <c r="N310" s="73">
        <f>SUBTOTAL(9,N308:N309)</f>
        <v>0</v>
      </c>
      <c r="O310" s="49">
        <f>SUBTOTAL(9,O308:O309)</f>
        <v>0.13630599568383267</v>
      </c>
    </row>
    <row r="311" spans="1:15" ht="14.5" hidden="1" outlineLevel="2" x14ac:dyDescent="0.35">
      <c r="A311" s="48" t="s">
        <v>914</v>
      </c>
      <c r="B311" s="48" t="s">
        <v>86</v>
      </c>
      <c r="C311" s="48" t="s">
        <v>1551</v>
      </c>
      <c r="D311" s="48" t="s">
        <v>1463</v>
      </c>
      <c r="E311" s="48" t="s">
        <v>1524</v>
      </c>
      <c r="F311" s="48" t="s">
        <v>87</v>
      </c>
      <c r="G311" s="48" t="s">
        <v>944</v>
      </c>
      <c r="H311" s="72">
        <v>6.3349999999999995E-3</v>
      </c>
      <c r="I311" s="72">
        <v>6.7599999999999995E-3</v>
      </c>
      <c r="J311" s="72">
        <v>4.15E-4</v>
      </c>
      <c r="K311" s="49">
        <v>1.1282471029164653</v>
      </c>
      <c r="L311" s="49">
        <v>1.1282471029164653</v>
      </c>
      <c r="M311" s="49">
        <v>7.1474453969758078E-3</v>
      </c>
      <c r="N311" s="49">
        <v>7.6269504157153055E-3</v>
      </c>
      <c r="O311" s="49">
        <v>4.6822254771033311E-4</v>
      </c>
    </row>
    <row r="312" spans="1:15" ht="14.5" hidden="1" outlineLevel="2" x14ac:dyDescent="0.35">
      <c r="A312" s="48" t="s">
        <v>914</v>
      </c>
      <c r="B312" s="48" t="s">
        <v>86</v>
      </c>
      <c r="C312" s="48" t="s">
        <v>1551</v>
      </c>
      <c r="D312" s="48" t="s">
        <v>1463</v>
      </c>
      <c r="E312" s="48" t="s">
        <v>1524</v>
      </c>
      <c r="F312" s="48" t="s">
        <v>88</v>
      </c>
      <c r="G312" s="48" t="s">
        <v>944</v>
      </c>
      <c r="H312" s="72">
        <v>6.3349999999999995E-3</v>
      </c>
      <c r="I312" s="72">
        <v>6.7599999999999995E-3</v>
      </c>
      <c r="J312" s="72">
        <v>4.15E-4</v>
      </c>
      <c r="K312" s="49">
        <v>1.1282471029164653</v>
      </c>
      <c r="L312" s="49">
        <v>1.1282471029164653</v>
      </c>
      <c r="M312" s="49">
        <v>7.1474453969758078E-3</v>
      </c>
      <c r="N312" s="49">
        <v>7.6269504157153055E-3</v>
      </c>
      <c r="O312" s="49">
        <v>4.6822254771033311E-4</v>
      </c>
    </row>
    <row r="313" spans="1:15" ht="14.5" hidden="1" outlineLevel="2" x14ac:dyDescent="0.35">
      <c r="A313" s="48" t="s">
        <v>914</v>
      </c>
      <c r="B313" s="48" t="s">
        <v>86</v>
      </c>
      <c r="C313" s="48" t="s">
        <v>1551</v>
      </c>
      <c r="D313" s="48" t="s">
        <v>1463</v>
      </c>
      <c r="E313" s="48" t="s">
        <v>1524</v>
      </c>
      <c r="F313" s="48" t="s">
        <v>89</v>
      </c>
      <c r="G313" s="48" t="s">
        <v>944</v>
      </c>
      <c r="H313" s="72">
        <v>6.3349999999999995E-3</v>
      </c>
      <c r="I313" s="72">
        <v>6.7599999999999995E-3</v>
      </c>
      <c r="J313" s="72">
        <v>4.15E-4</v>
      </c>
      <c r="K313" s="49">
        <v>1.1282471029164653</v>
      </c>
      <c r="L313" s="49">
        <v>1.1282471029164653</v>
      </c>
      <c r="M313" s="49">
        <v>7.1474453969758078E-3</v>
      </c>
      <c r="N313" s="49">
        <v>7.6269504157153055E-3</v>
      </c>
      <c r="O313" s="49">
        <v>4.6822254771033311E-4</v>
      </c>
    </row>
    <row r="314" spans="1:15" ht="14.5" hidden="1" outlineLevel="2" x14ac:dyDescent="0.35">
      <c r="A314" s="48" t="s">
        <v>914</v>
      </c>
      <c r="B314" s="48" t="s">
        <v>86</v>
      </c>
      <c r="C314" s="48" t="s">
        <v>1551</v>
      </c>
      <c r="D314" s="48" t="s">
        <v>1463</v>
      </c>
      <c r="E314" s="48" t="s">
        <v>1524</v>
      </c>
      <c r="F314" s="48" t="s">
        <v>92</v>
      </c>
      <c r="G314" s="48" t="s">
        <v>959</v>
      </c>
      <c r="H314" s="72">
        <v>3.3149999999999998E-3</v>
      </c>
      <c r="I314" s="72">
        <v>4.0475000000000004E-2</v>
      </c>
      <c r="J314" s="72">
        <v>8.8000000000000003E-4</v>
      </c>
      <c r="K314" s="49">
        <v>1.1282471029164653</v>
      </c>
      <c r="L314" s="49">
        <v>1.1282471029164653</v>
      </c>
      <c r="M314" s="49">
        <v>3.7401391461680824E-3</v>
      </c>
      <c r="N314" s="49">
        <v>4.5665801490543938E-2</v>
      </c>
      <c r="O314" s="49">
        <v>9.9285745056648948E-4</v>
      </c>
    </row>
    <row r="315" spans="1:15" ht="14.5" hidden="1" outlineLevel="2" x14ac:dyDescent="0.35">
      <c r="A315" s="48" t="s">
        <v>914</v>
      </c>
      <c r="B315" s="48" t="s">
        <v>86</v>
      </c>
      <c r="C315" s="48" t="s">
        <v>1551</v>
      </c>
      <c r="D315" s="48" t="s">
        <v>1463</v>
      </c>
      <c r="E315" s="48" t="s">
        <v>1524</v>
      </c>
      <c r="F315" s="48" t="s">
        <v>91</v>
      </c>
      <c r="G315" s="48" t="s">
        <v>959</v>
      </c>
      <c r="H315" s="72">
        <v>2.7299999999999998E-3</v>
      </c>
      <c r="I315" s="72">
        <v>3.3320000000000002E-2</v>
      </c>
      <c r="J315" s="72">
        <v>7.2499999999999995E-4</v>
      </c>
      <c r="K315" s="49">
        <v>1.1282471029164653</v>
      </c>
      <c r="L315" s="49">
        <v>1.1282471029164653</v>
      </c>
      <c r="M315" s="49">
        <v>3.0801145909619501E-3</v>
      </c>
      <c r="N315" s="49">
        <v>3.7593193469176625E-2</v>
      </c>
      <c r="O315" s="49">
        <v>8.179791496144373E-4</v>
      </c>
    </row>
    <row r="316" spans="1:15" ht="14.5" hidden="1" outlineLevel="2" x14ac:dyDescent="0.35">
      <c r="A316" s="48" t="s">
        <v>914</v>
      </c>
      <c r="B316" s="48" t="s">
        <v>86</v>
      </c>
      <c r="C316" s="48" t="s">
        <v>1551</v>
      </c>
      <c r="D316" s="48" t="s">
        <v>1463</v>
      </c>
      <c r="E316" s="48" t="s">
        <v>1524</v>
      </c>
      <c r="F316" s="48" t="s">
        <v>90</v>
      </c>
      <c r="G316" s="48" t="s">
        <v>959</v>
      </c>
      <c r="H316" s="72">
        <v>1.9299999999999999E-3</v>
      </c>
      <c r="I316" s="72">
        <v>2.3550000000000001E-2</v>
      </c>
      <c r="J316" s="72">
        <v>5.1000000000000004E-4</v>
      </c>
      <c r="K316" s="49">
        <v>1.1282471029164653</v>
      </c>
      <c r="L316" s="49">
        <v>1.1282471029164653</v>
      </c>
      <c r="M316" s="49">
        <v>2.1775169086287781E-3</v>
      </c>
      <c r="N316" s="49">
        <v>2.657021927368276E-2</v>
      </c>
      <c r="O316" s="49">
        <v>5.7540602248739735E-4</v>
      </c>
    </row>
    <row r="317" spans="1:15" ht="14.5" outlineLevel="1" collapsed="1" x14ac:dyDescent="0.35">
      <c r="A317" s="48"/>
      <c r="B317" s="50" t="s">
        <v>757</v>
      </c>
      <c r="C317" s="48"/>
      <c r="D317" s="48"/>
      <c r="E317" s="48"/>
      <c r="F317" s="48"/>
      <c r="G317" s="48"/>
      <c r="H317" s="72">
        <f>SUBTOTAL(9,H311:H316)</f>
        <v>2.6979999999999997E-2</v>
      </c>
      <c r="I317" s="72">
        <f>SUBTOTAL(9,I311:I316)</f>
        <v>0.11762500000000001</v>
      </c>
      <c r="J317" s="72">
        <f>SUBTOTAL(9,J311:J316)</f>
        <v>3.3600000000000001E-3</v>
      </c>
      <c r="K317" s="49"/>
      <c r="L317" s="49"/>
      <c r="M317" s="49">
        <f>SUBTOTAL(9,M311:M316)</f>
        <v>3.0440106836686232E-2</v>
      </c>
      <c r="N317" s="49">
        <f>SUBTOTAL(9,N311:N316)</f>
        <v>0.13271006548054923</v>
      </c>
      <c r="O317" s="49">
        <f>SUBTOTAL(9,O311:O316)</f>
        <v>3.7909102657993237E-3</v>
      </c>
    </row>
    <row r="318" spans="1:15" ht="14.5" hidden="1" outlineLevel="2" x14ac:dyDescent="0.35">
      <c r="A318" s="48" t="s">
        <v>914</v>
      </c>
      <c r="B318" s="48" t="s">
        <v>93</v>
      </c>
      <c r="C318" s="48" t="s">
        <v>1026</v>
      </c>
      <c r="D318" s="48" t="s">
        <v>1503</v>
      </c>
      <c r="E318" s="48" t="s">
        <v>1552</v>
      </c>
      <c r="F318" s="48" t="s">
        <v>94</v>
      </c>
      <c r="G318" s="48" t="s">
        <v>944</v>
      </c>
      <c r="H318" s="72">
        <v>6.4229999999999999E-3</v>
      </c>
      <c r="I318" s="72">
        <v>7.6464999999999997E-3</v>
      </c>
      <c r="J318" s="72">
        <v>4.2049999999999998E-4</v>
      </c>
      <c r="K318" s="49">
        <v>0.98123222244867192</v>
      </c>
      <c r="L318" s="49">
        <v>1</v>
      </c>
      <c r="M318" s="49">
        <v>6.4229999999999999E-3</v>
      </c>
      <c r="N318" s="49">
        <v>7.6464999999999997E-3</v>
      </c>
      <c r="O318" s="49">
        <v>4.2049999999999998E-4</v>
      </c>
    </row>
    <row r="319" spans="1:15" ht="14.5" hidden="1" outlineLevel="2" x14ac:dyDescent="0.35">
      <c r="A319" s="48" t="s">
        <v>914</v>
      </c>
      <c r="B319" s="48" t="s">
        <v>93</v>
      </c>
      <c r="C319" s="48" t="s">
        <v>1026</v>
      </c>
      <c r="D319" s="48" t="s">
        <v>1503</v>
      </c>
      <c r="E319" s="48" t="s">
        <v>1552</v>
      </c>
      <c r="F319" s="48" t="s">
        <v>96</v>
      </c>
      <c r="G319" s="48" t="s">
        <v>1027</v>
      </c>
      <c r="H319" s="72">
        <v>9.5999999999999992E-4</v>
      </c>
      <c r="I319" s="72">
        <v>3.8399999999999997E-3</v>
      </c>
      <c r="J319" s="72">
        <v>6.5500000000000006E-5</v>
      </c>
      <c r="K319" s="49">
        <v>0.98123222244867192</v>
      </c>
      <c r="L319" s="49">
        <v>1</v>
      </c>
      <c r="M319" s="49">
        <v>9.5999999999999992E-4</v>
      </c>
      <c r="N319" s="49">
        <v>3.8399999999999997E-3</v>
      </c>
      <c r="O319" s="49">
        <v>6.5500000000000006E-5</v>
      </c>
    </row>
    <row r="320" spans="1:15" ht="14.5" hidden="1" outlineLevel="2" x14ac:dyDescent="0.35">
      <c r="A320" s="48" t="s">
        <v>914</v>
      </c>
      <c r="B320" s="48" t="s">
        <v>93</v>
      </c>
      <c r="C320" s="48" t="s">
        <v>1026</v>
      </c>
      <c r="D320" s="48" t="s">
        <v>1503</v>
      </c>
      <c r="E320" s="48" t="s">
        <v>1552</v>
      </c>
      <c r="F320" s="48" t="s">
        <v>95</v>
      </c>
      <c r="G320" s="48" t="s">
        <v>1027</v>
      </c>
      <c r="H320" s="72">
        <v>1.115E-4</v>
      </c>
      <c r="I320" s="72">
        <v>1.325E-4</v>
      </c>
      <c r="J320" s="72">
        <v>7.4999999999999993E-6</v>
      </c>
      <c r="K320" s="49">
        <v>0.98123222244867192</v>
      </c>
      <c r="L320" s="49">
        <v>1</v>
      </c>
      <c r="M320" s="49">
        <v>1.115E-4</v>
      </c>
      <c r="N320" s="49">
        <v>1.325E-4</v>
      </c>
      <c r="O320" s="49">
        <v>7.4999999999999993E-6</v>
      </c>
    </row>
    <row r="321" spans="1:15" ht="14.5" hidden="1" outlineLevel="2" x14ac:dyDescent="0.35">
      <c r="A321" s="48" t="s">
        <v>914</v>
      </c>
      <c r="B321" s="48" t="s">
        <v>93</v>
      </c>
      <c r="C321" s="48" t="s">
        <v>1026</v>
      </c>
      <c r="D321" s="48" t="s">
        <v>1503</v>
      </c>
      <c r="E321" s="48" t="s">
        <v>1552</v>
      </c>
      <c r="F321" s="48" t="s">
        <v>100</v>
      </c>
      <c r="G321" s="48" t="s">
        <v>1029</v>
      </c>
      <c r="H321" s="72">
        <v>6.7830000000000001E-2</v>
      </c>
      <c r="I321" s="72">
        <v>1.9615500000000001E-2</v>
      </c>
      <c r="J321" s="72">
        <v>1.4534999999999999E-2</v>
      </c>
      <c r="K321" s="49">
        <v>0.98123222244867192</v>
      </c>
      <c r="L321" s="49">
        <v>1</v>
      </c>
      <c r="M321" s="49">
        <v>6.7830000000000001E-2</v>
      </c>
      <c r="N321" s="49">
        <v>1.9615500000000001E-2</v>
      </c>
      <c r="O321" s="49">
        <v>1.4534999999999999E-2</v>
      </c>
    </row>
    <row r="322" spans="1:15" ht="14.5" hidden="1" outlineLevel="2" x14ac:dyDescent="0.35">
      <c r="A322" s="48" t="s">
        <v>914</v>
      </c>
      <c r="B322" s="48" t="s">
        <v>93</v>
      </c>
      <c r="C322" s="48" t="s">
        <v>1026</v>
      </c>
      <c r="D322" s="48" t="s">
        <v>1503</v>
      </c>
      <c r="E322" s="48" t="s">
        <v>1552</v>
      </c>
      <c r="F322" s="48" t="s">
        <v>98</v>
      </c>
      <c r="G322" s="48" t="s">
        <v>1029</v>
      </c>
      <c r="H322" s="72">
        <v>7.2410000000000002E-2</v>
      </c>
      <c r="I322" s="72">
        <v>2.094E-2</v>
      </c>
      <c r="J322" s="72">
        <v>1.5516500000000001E-2</v>
      </c>
      <c r="K322" s="49">
        <v>0.98123222244867192</v>
      </c>
      <c r="L322" s="49">
        <v>1</v>
      </c>
      <c r="M322" s="49">
        <v>7.2410000000000002E-2</v>
      </c>
      <c r="N322" s="49">
        <v>2.094E-2</v>
      </c>
      <c r="O322" s="49">
        <v>1.5516500000000001E-2</v>
      </c>
    </row>
    <row r="323" spans="1:15" ht="14.5" hidden="1" outlineLevel="2" x14ac:dyDescent="0.35">
      <c r="A323" s="48" t="s">
        <v>914</v>
      </c>
      <c r="B323" s="48" t="s">
        <v>93</v>
      </c>
      <c r="C323" s="48" t="s">
        <v>1026</v>
      </c>
      <c r="D323" s="48" t="s">
        <v>1503</v>
      </c>
      <c r="E323" s="48" t="s">
        <v>1552</v>
      </c>
      <c r="F323" s="48" t="s">
        <v>99</v>
      </c>
      <c r="G323" s="48" t="s">
        <v>1029</v>
      </c>
      <c r="H323" s="72">
        <v>7.177E-2</v>
      </c>
      <c r="I323" s="72">
        <v>2.0754999999999999E-2</v>
      </c>
      <c r="J323" s="72">
        <v>1.5379500000000001E-2</v>
      </c>
      <c r="K323" s="49">
        <v>0.98123222244867192</v>
      </c>
      <c r="L323" s="49">
        <v>1</v>
      </c>
      <c r="M323" s="49">
        <v>7.177E-2</v>
      </c>
      <c r="N323" s="49">
        <v>2.0754999999999999E-2</v>
      </c>
      <c r="O323" s="49">
        <v>1.5379500000000001E-2</v>
      </c>
    </row>
    <row r="324" spans="1:15" ht="14.5" hidden="1" outlineLevel="2" x14ac:dyDescent="0.35">
      <c r="A324" s="48" t="s">
        <v>914</v>
      </c>
      <c r="B324" s="48" t="s">
        <v>93</v>
      </c>
      <c r="C324" s="48" t="s">
        <v>1026</v>
      </c>
      <c r="D324" s="48" t="s">
        <v>1503</v>
      </c>
      <c r="E324" s="48" t="s">
        <v>1552</v>
      </c>
      <c r="F324" s="48" t="s">
        <v>97</v>
      </c>
      <c r="G324" s="48" t="s">
        <v>1028</v>
      </c>
      <c r="H324" s="73"/>
      <c r="I324" s="73"/>
      <c r="J324" s="72">
        <v>6.8369999999999993E-3</v>
      </c>
      <c r="K324" s="49">
        <v>0.98123222244867192</v>
      </c>
      <c r="L324" s="49">
        <v>1</v>
      </c>
      <c r="M324" s="73"/>
      <c r="N324" s="73"/>
      <c r="O324" s="49">
        <v>6.8369999999999993E-3</v>
      </c>
    </row>
    <row r="325" spans="1:15" ht="14.5" outlineLevel="1" collapsed="1" x14ac:dyDescent="0.35">
      <c r="A325" s="48"/>
      <c r="B325" s="50" t="s">
        <v>758</v>
      </c>
      <c r="C325" s="48"/>
      <c r="D325" s="48"/>
      <c r="E325" s="48"/>
      <c r="F325" s="48"/>
      <c r="G325" s="48"/>
      <c r="H325" s="73">
        <f>SUBTOTAL(9,H318:H324)</f>
        <v>0.21950449999999999</v>
      </c>
      <c r="I325" s="73">
        <f>SUBTOTAL(9,I318:I324)</f>
        <v>7.2929499999999994E-2</v>
      </c>
      <c r="J325" s="72">
        <f>SUBTOTAL(9,J318:J324)</f>
        <v>5.2761500000000003E-2</v>
      </c>
      <c r="K325" s="49"/>
      <c r="L325" s="49"/>
      <c r="M325" s="73">
        <f>SUBTOTAL(9,M318:M324)</f>
        <v>0.21950449999999999</v>
      </c>
      <c r="N325" s="73">
        <f>SUBTOTAL(9,N318:N324)</f>
        <v>7.2929499999999994E-2</v>
      </c>
      <c r="O325" s="49">
        <f>SUBTOTAL(9,O318:O324)</f>
        <v>5.2761500000000003E-2</v>
      </c>
    </row>
    <row r="326" spans="1:15" ht="14.5" hidden="1" outlineLevel="2" x14ac:dyDescent="0.35">
      <c r="A326" s="48" t="s">
        <v>914</v>
      </c>
      <c r="B326" s="48" t="s">
        <v>101</v>
      </c>
      <c r="C326" s="48" t="s">
        <v>1030</v>
      </c>
      <c r="D326" s="48" t="s">
        <v>1445</v>
      </c>
      <c r="E326" s="48" t="s">
        <v>1553</v>
      </c>
      <c r="F326" s="48" t="s">
        <v>102</v>
      </c>
      <c r="G326" s="48" t="s">
        <v>1011</v>
      </c>
      <c r="H326" s="72">
        <v>3.7400000000000003E-3</v>
      </c>
      <c r="I326" s="72">
        <v>2.225E-3</v>
      </c>
      <c r="J326" s="72">
        <v>2.4499999999999999E-4</v>
      </c>
      <c r="K326" s="49">
        <v>1.110038077368797</v>
      </c>
      <c r="L326" s="49">
        <v>1.110038077368797</v>
      </c>
      <c r="M326" s="49">
        <v>4.1515424093593011E-3</v>
      </c>
      <c r="N326" s="49">
        <v>2.4698347221455731E-3</v>
      </c>
      <c r="O326" s="49">
        <v>2.7195932895535525E-4</v>
      </c>
    </row>
    <row r="327" spans="1:15" ht="14.5" hidden="1" outlineLevel="2" x14ac:dyDescent="0.35">
      <c r="A327" s="48" t="s">
        <v>914</v>
      </c>
      <c r="B327" s="48" t="s">
        <v>101</v>
      </c>
      <c r="C327" s="48" t="s">
        <v>1030</v>
      </c>
      <c r="D327" s="48" t="s">
        <v>1445</v>
      </c>
      <c r="E327" s="48" t="s">
        <v>1553</v>
      </c>
      <c r="F327" s="48" t="s">
        <v>103</v>
      </c>
      <c r="G327" s="48" t="s">
        <v>974</v>
      </c>
      <c r="H327" s="72">
        <v>2.0400000000000001E-3</v>
      </c>
      <c r="I327" s="72">
        <v>8.1600000000000006E-3</v>
      </c>
      <c r="J327" s="72">
        <v>1.4000000000000001E-4</v>
      </c>
      <c r="K327" s="49">
        <v>1.110038077368797</v>
      </c>
      <c r="L327" s="49">
        <v>1.110038077368797</v>
      </c>
      <c r="M327" s="49">
        <v>2.2644776778323462E-3</v>
      </c>
      <c r="N327" s="49">
        <v>9.0579107113293849E-3</v>
      </c>
      <c r="O327" s="49">
        <v>1.554053308316316E-4</v>
      </c>
    </row>
    <row r="328" spans="1:15" ht="14.5" hidden="1" outlineLevel="2" x14ac:dyDescent="0.35">
      <c r="A328" s="48" t="s">
        <v>914</v>
      </c>
      <c r="B328" s="48" t="s">
        <v>101</v>
      </c>
      <c r="C328" s="48" t="s">
        <v>1030</v>
      </c>
      <c r="D328" s="48" t="s">
        <v>1445</v>
      </c>
      <c r="E328" s="48" t="s">
        <v>1553</v>
      </c>
      <c r="F328" s="48" t="s">
        <v>103</v>
      </c>
      <c r="G328" s="48" t="s">
        <v>945</v>
      </c>
      <c r="H328" s="72">
        <v>3.2850000000000002E-3</v>
      </c>
      <c r="I328" s="72">
        <v>1.9550000000000001E-3</v>
      </c>
      <c r="J328" s="72">
        <v>2.1499999999999999E-4</v>
      </c>
      <c r="K328" s="49">
        <v>1.110038077368797</v>
      </c>
      <c r="L328" s="49">
        <v>1.110038077368797</v>
      </c>
      <c r="M328" s="49">
        <v>3.6464750841564983E-3</v>
      </c>
      <c r="N328" s="49">
        <v>2.1701244412559982E-3</v>
      </c>
      <c r="O328" s="49">
        <v>2.3865818663429135E-4</v>
      </c>
    </row>
    <row r="329" spans="1:15" ht="14.5" hidden="1" outlineLevel="2" x14ac:dyDescent="0.35">
      <c r="A329" s="48" t="s">
        <v>914</v>
      </c>
      <c r="B329" s="48" t="s">
        <v>101</v>
      </c>
      <c r="C329" s="48" t="s">
        <v>1030</v>
      </c>
      <c r="D329" s="48" t="s">
        <v>1445</v>
      </c>
      <c r="E329" s="48" t="s">
        <v>1553</v>
      </c>
      <c r="F329" s="48" t="s">
        <v>1554</v>
      </c>
      <c r="G329" s="48" t="s">
        <v>1029</v>
      </c>
      <c r="H329" s="72">
        <v>3.7400000000000003E-3</v>
      </c>
      <c r="I329" s="72">
        <v>5.9999999999999995E-5</v>
      </c>
      <c r="J329" s="73"/>
      <c r="K329" s="49">
        <v>1.110038077368797</v>
      </c>
      <c r="L329" s="49">
        <v>1.110038077368797</v>
      </c>
      <c r="M329" s="49">
        <v>4.1515424093593011E-3</v>
      </c>
      <c r="N329" s="49">
        <v>6.6602284642127817E-5</v>
      </c>
      <c r="O329" s="73"/>
    </row>
    <row r="330" spans="1:15" ht="14.5" hidden="1" outlineLevel="2" x14ac:dyDescent="0.35">
      <c r="A330" s="48" t="s">
        <v>914</v>
      </c>
      <c r="B330" s="48" t="s">
        <v>101</v>
      </c>
      <c r="C330" s="48" t="s">
        <v>1030</v>
      </c>
      <c r="D330" s="48" t="s">
        <v>1445</v>
      </c>
      <c r="E330" s="48" t="s">
        <v>1553</v>
      </c>
      <c r="F330" s="48" t="s">
        <v>107</v>
      </c>
      <c r="G330" s="48" t="s">
        <v>1031</v>
      </c>
      <c r="H330" s="73"/>
      <c r="I330" s="73"/>
      <c r="J330" s="72">
        <v>1.6050000000000002E-2</v>
      </c>
      <c r="K330" s="49">
        <v>1.110038077368797</v>
      </c>
      <c r="L330" s="49">
        <v>1.110038077368797</v>
      </c>
      <c r="M330" s="73"/>
      <c r="N330" s="73"/>
      <c r="O330" s="49">
        <v>1.7816111141769193E-2</v>
      </c>
    </row>
    <row r="331" spans="1:15" ht="14.5" hidden="1" outlineLevel="2" x14ac:dyDescent="0.35">
      <c r="A331" s="48" t="s">
        <v>914</v>
      </c>
      <c r="B331" s="48" t="s">
        <v>101</v>
      </c>
      <c r="C331" s="48" t="s">
        <v>1030</v>
      </c>
      <c r="D331" s="48" t="s">
        <v>1445</v>
      </c>
      <c r="E331" s="48" t="s">
        <v>1553</v>
      </c>
      <c r="F331" s="48" t="s">
        <v>108</v>
      </c>
      <c r="G331" s="48" t="s">
        <v>1031</v>
      </c>
      <c r="H331" s="73"/>
      <c r="I331" s="73"/>
      <c r="J331" s="72">
        <v>1.482E-2</v>
      </c>
      <c r="K331" s="49">
        <v>1.110038077368797</v>
      </c>
      <c r="L331" s="49">
        <v>1.110038077368797</v>
      </c>
      <c r="M331" s="73"/>
      <c r="N331" s="73"/>
      <c r="O331" s="49">
        <v>1.645076430660557E-2</v>
      </c>
    </row>
    <row r="332" spans="1:15" ht="14.5" hidden="1" outlineLevel="2" x14ac:dyDescent="0.35">
      <c r="A332" s="48" t="s">
        <v>914</v>
      </c>
      <c r="B332" s="48" t="s">
        <v>101</v>
      </c>
      <c r="C332" s="48" t="s">
        <v>1030</v>
      </c>
      <c r="D332" s="48" t="s">
        <v>1445</v>
      </c>
      <c r="E332" s="48" t="s">
        <v>1553</v>
      </c>
      <c r="F332" s="48" t="s">
        <v>105</v>
      </c>
      <c r="G332" s="48" t="s">
        <v>1031</v>
      </c>
      <c r="H332" s="73"/>
      <c r="I332" s="73"/>
      <c r="J332" s="72">
        <v>1.6504999999999999E-2</v>
      </c>
      <c r="K332" s="49">
        <v>1.110038077368797</v>
      </c>
      <c r="L332" s="49">
        <v>1.110038077368797</v>
      </c>
      <c r="M332" s="73"/>
      <c r="N332" s="73"/>
      <c r="O332" s="49">
        <v>1.8321178466971993E-2</v>
      </c>
    </row>
    <row r="333" spans="1:15" ht="14.5" hidden="1" outlineLevel="2" x14ac:dyDescent="0.35">
      <c r="A333" s="48" t="s">
        <v>914</v>
      </c>
      <c r="B333" s="48" t="s">
        <v>101</v>
      </c>
      <c r="C333" s="48" t="s">
        <v>1030</v>
      </c>
      <c r="D333" s="48" t="s">
        <v>1445</v>
      </c>
      <c r="E333" s="48" t="s">
        <v>1553</v>
      </c>
      <c r="F333" s="48" t="s">
        <v>104</v>
      </c>
      <c r="G333" s="48" t="s">
        <v>1031</v>
      </c>
      <c r="H333" s="73"/>
      <c r="I333" s="73"/>
      <c r="J333" s="72">
        <v>2.6165000000000001E-2</v>
      </c>
      <c r="K333" s="49">
        <v>1.110038077368797</v>
      </c>
      <c r="L333" s="49">
        <v>1.110038077368797</v>
      </c>
      <c r="M333" s="73"/>
      <c r="N333" s="73"/>
      <c r="O333" s="49">
        <v>2.9044146294354575E-2</v>
      </c>
    </row>
    <row r="334" spans="1:15" ht="14.5" hidden="1" outlineLevel="2" x14ac:dyDescent="0.35">
      <c r="A334" s="48" t="s">
        <v>914</v>
      </c>
      <c r="B334" s="48" t="s">
        <v>101</v>
      </c>
      <c r="C334" s="48" t="s">
        <v>1030</v>
      </c>
      <c r="D334" s="48" t="s">
        <v>1445</v>
      </c>
      <c r="E334" s="48" t="s">
        <v>1553</v>
      </c>
      <c r="F334" s="48" t="s">
        <v>106</v>
      </c>
      <c r="G334" s="48" t="s">
        <v>1031</v>
      </c>
      <c r="H334" s="73"/>
      <c r="I334" s="73"/>
      <c r="J334" s="72">
        <v>1.447E-2</v>
      </c>
      <c r="K334" s="49">
        <v>1.110038077368797</v>
      </c>
      <c r="L334" s="49">
        <v>1.110038077368797</v>
      </c>
      <c r="M334" s="73"/>
      <c r="N334" s="73"/>
      <c r="O334" s="49">
        <v>1.6062250979526491E-2</v>
      </c>
    </row>
    <row r="335" spans="1:15" ht="14.5" hidden="1" outlineLevel="2" x14ac:dyDescent="0.35">
      <c r="A335" s="48" t="s">
        <v>914</v>
      </c>
      <c r="B335" s="48" t="s">
        <v>101</v>
      </c>
      <c r="C335" s="48" t="s">
        <v>1030</v>
      </c>
      <c r="D335" s="48" t="s">
        <v>1445</v>
      </c>
      <c r="E335" s="48" t="s">
        <v>1553</v>
      </c>
      <c r="F335" s="48" t="s">
        <v>109</v>
      </c>
      <c r="G335" s="48" t="s">
        <v>1032</v>
      </c>
      <c r="H335" s="72">
        <v>5.9950000000000003E-3</v>
      </c>
      <c r="I335" s="72">
        <v>3.5699999999999998E-3</v>
      </c>
      <c r="J335" s="72">
        <v>3.9500000000000001E-4</v>
      </c>
      <c r="K335" s="49">
        <v>1.110038077368797</v>
      </c>
      <c r="L335" s="49">
        <v>1.110038077368797</v>
      </c>
      <c r="M335" s="49">
        <v>6.6546782738259383E-3</v>
      </c>
      <c r="N335" s="49">
        <v>3.9628359362066049E-3</v>
      </c>
      <c r="O335" s="49">
        <v>4.384650405606748E-4</v>
      </c>
    </row>
    <row r="336" spans="1:15" ht="14.5" outlineLevel="1" collapsed="1" x14ac:dyDescent="0.35">
      <c r="A336" s="48"/>
      <c r="B336" s="50" t="s">
        <v>759</v>
      </c>
      <c r="C336" s="48"/>
      <c r="D336" s="48"/>
      <c r="E336" s="48"/>
      <c r="F336" s="48"/>
      <c r="G336" s="48"/>
      <c r="H336" s="74">
        <f>SUBTOTAL(9,H326:H335)</f>
        <v>1.8800000000000001E-2</v>
      </c>
      <c r="I336" s="74">
        <f>SUBTOTAL(9,I326:I335)</f>
        <v>1.5969999999999998E-2</v>
      </c>
      <c r="J336" s="72">
        <f>SUBTOTAL(9,J326:J335)</f>
        <v>8.9005000000000001E-2</v>
      </c>
      <c r="K336" s="49"/>
      <c r="L336" s="49"/>
      <c r="M336" s="51">
        <f>SUBTOTAL(9,M326:M335)</f>
        <v>2.0868715854533385E-2</v>
      </c>
      <c r="N336" s="51">
        <f>SUBTOTAL(9,N326:N335)</f>
        <v>1.7727308095579687E-2</v>
      </c>
      <c r="O336" s="49">
        <f>SUBTOTAL(9,O326:O335)</f>
        <v>9.8798939076209777E-2</v>
      </c>
    </row>
    <row r="337" spans="1:15" ht="14.5" hidden="1" outlineLevel="2" x14ac:dyDescent="0.35">
      <c r="A337" s="48" t="s">
        <v>914</v>
      </c>
      <c r="B337" s="48" t="s">
        <v>110</v>
      </c>
      <c r="C337" s="48" t="s">
        <v>1033</v>
      </c>
      <c r="D337" s="48" t="s">
        <v>1555</v>
      </c>
      <c r="E337" s="48" t="s">
        <v>1556</v>
      </c>
      <c r="F337" s="48" t="s">
        <v>116</v>
      </c>
      <c r="G337" s="48" t="s">
        <v>1035</v>
      </c>
      <c r="H337" s="73"/>
      <c r="I337" s="73"/>
      <c r="J337" s="72">
        <v>8.4650000000000003E-3</v>
      </c>
      <c r="K337" s="49">
        <v>0.88460842828721287</v>
      </c>
      <c r="L337" s="49">
        <v>1</v>
      </c>
      <c r="M337" s="73"/>
      <c r="N337" s="73"/>
      <c r="O337" s="49">
        <v>8.4650000000000003E-3</v>
      </c>
    </row>
    <row r="338" spans="1:15" ht="14.5" hidden="1" outlineLevel="2" x14ac:dyDescent="0.35">
      <c r="A338" s="48" t="s">
        <v>914</v>
      </c>
      <c r="B338" s="48" t="s">
        <v>110</v>
      </c>
      <c r="C338" s="48" t="s">
        <v>1033</v>
      </c>
      <c r="D338" s="48" t="s">
        <v>1555</v>
      </c>
      <c r="E338" s="48" t="s">
        <v>1556</v>
      </c>
      <c r="F338" s="48" t="s">
        <v>118</v>
      </c>
      <c r="G338" s="48" t="s">
        <v>1035</v>
      </c>
      <c r="H338" s="73"/>
      <c r="I338" s="73"/>
      <c r="J338" s="72">
        <v>9.7249999999999993E-3</v>
      </c>
      <c r="K338" s="49">
        <v>0.88460842828721287</v>
      </c>
      <c r="L338" s="49">
        <v>1</v>
      </c>
      <c r="M338" s="73"/>
      <c r="N338" s="73"/>
      <c r="O338" s="49">
        <v>9.7249999999999993E-3</v>
      </c>
    </row>
    <row r="339" spans="1:15" ht="14.5" hidden="1" outlineLevel="2" x14ac:dyDescent="0.35">
      <c r="A339" s="48" t="s">
        <v>914</v>
      </c>
      <c r="B339" s="48" t="s">
        <v>110</v>
      </c>
      <c r="C339" s="48" t="s">
        <v>1033</v>
      </c>
      <c r="D339" s="48" t="s">
        <v>1555</v>
      </c>
      <c r="E339" s="48" t="s">
        <v>1556</v>
      </c>
      <c r="F339" s="48" t="s">
        <v>1557</v>
      </c>
      <c r="G339" s="48" t="s">
        <v>1035</v>
      </c>
      <c r="H339" s="73"/>
      <c r="I339" s="73"/>
      <c r="J339" s="72">
        <v>9.0550000000000005E-3</v>
      </c>
      <c r="K339" s="49">
        <v>0.88460842828721287</v>
      </c>
      <c r="L339" s="49">
        <v>1</v>
      </c>
      <c r="M339" s="73"/>
      <c r="N339" s="73"/>
      <c r="O339" s="49">
        <v>9.0550000000000005E-3</v>
      </c>
    </row>
    <row r="340" spans="1:15" ht="14.5" hidden="1" outlineLevel="2" x14ac:dyDescent="0.35">
      <c r="A340" s="48" t="s">
        <v>914</v>
      </c>
      <c r="B340" s="48" t="s">
        <v>110</v>
      </c>
      <c r="C340" s="48" t="s">
        <v>1033</v>
      </c>
      <c r="D340" s="48" t="s">
        <v>1555</v>
      </c>
      <c r="E340" s="48" t="s">
        <v>1556</v>
      </c>
      <c r="F340" s="48" t="s">
        <v>114</v>
      </c>
      <c r="G340" s="48" t="s">
        <v>1034</v>
      </c>
      <c r="H340" s="73"/>
      <c r="I340" s="73"/>
      <c r="J340" s="72">
        <v>1.6539999999999999E-2</v>
      </c>
      <c r="K340" s="49">
        <v>0.88460842828721287</v>
      </c>
      <c r="L340" s="49">
        <v>1</v>
      </c>
      <c r="M340" s="73"/>
      <c r="N340" s="73"/>
      <c r="O340" s="49">
        <v>1.6539999999999999E-2</v>
      </c>
    </row>
    <row r="341" spans="1:15" ht="14.5" hidden="1" outlineLevel="2" x14ac:dyDescent="0.35">
      <c r="A341" s="48" t="s">
        <v>914</v>
      </c>
      <c r="B341" s="48" t="s">
        <v>110</v>
      </c>
      <c r="C341" s="48" t="s">
        <v>1033</v>
      </c>
      <c r="D341" s="48" t="s">
        <v>1555</v>
      </c>
      <c r="E341" s="48" t="s">
        <v>1556</v>
      </c>
      <c r="F341" s="48" t="s">
        <v>112</v>
      </c>
      <c r="G341" s="48" t="s">
        <v>1034</v>
      </c>
      <c r="H341" s="73"/>
      <c r="I341" s="73"/>
      <c r="J341" s="72">
        <v>3.875E-3</v>
      </c>
      <c r="K341" s="49">
        <v>0.88460842828721287</v>
      </c>
      <c r="L341" s="49">
        <v>1</v>
      </c>
      <c r="M341" s="73"/>
      <c r="N341" s="73"/>
      <c r="O341" s="49">
        <v>3.875E-3</v>
      </c>
    </row>
    <row r="342" spans="1:15" ht="14.5" hidden="1" outlineLevel="2" x14ac:dyDescent="0.35">
      <c r="A342" s="48" t="s">
        <v>914</v>
      </c>
      <c r="B342" s="48" t="s">
        <v>110</v>
      </c>
      <c r="C342" s="48" t="s">
        <v>1033</v>
      </c>
      <c r="D342" s="48" t="s">
        <v>1555</v>
      </c>
      <c r="E342" s="48" t="s">
        <v>1556</v>
      </c>
      <c r="F342" s="48" t="s">
        <v>113</v>
      </c>
      <c r="G342" s="48" t="s">
        <v>1034</v>
      </c>
      <c r="H342" s="73"/>
      <c r="I342" s="73"/>
      <c r="J342" s="72">
        <v>5.0699999999999999E-3</v>
      </c>
      <c r="K342" s="49">
        <v>0.88460842828721287</v>
      </c>
      <c r="L342" s="49">
        <v>1</v>
      </c>
      <c r="M342" s="73"/>
      <c r="N342" s="73"/>
      <c r="O342" s="49">
        <v>5.0699999999999999E-3</v>
      </c>
    </row>
    <row r="343" spans="1:15" ht="14.5" hidden="1" outlineLevel="2" x14ac:dyDescent="0.35">
      <c r="A343" s="48" t="s">
        <v>914</v>
      </c>
      <c r="B343" s="48" t="s">
        <v>110</v>
      </c>
      <c r="C343" s="48" t="s">
        <v>1033</v>
      </c>
      <c r="D343" s="48" t="s">
        <v>1555</v>
      </c>
      <c r="E343" s="48" t="s">
        <v>1556</v>
      </c>
      <c r="F343" s="48" t="s">
        <v>1558</v>
      </c>
      <c r="G343" s="48" t="s">
        <v>1034</v>
      </c>
      <c r="H343" s="73"/>
      <c r="I343" s="73"/>
      <c r="J343" s="72">
        <v>1.4664999999999999E-2</v>
      </c>
      <c r="K343" s="49">
        <v>0.88460842828721287</v>
      </c>
      <c r="L343" s="49">
        <v>1</v>
      </c>
      <c r="M343" s="73"/>
      <c r="N343" s="73"/>
      <c r="O343" s="49">
        <v>1.4664999999999999E-2</v>
      </c>
    </row>
    <row r="344" spans="1:15" ht="14.5" hidden="1" outlineLevel="2" x14ac:dyDescent="0.35">
      <c r="A344" s="48" t="s">
        <v>914</v>
      </c>
      <c r="B344" s="48" t="s">
        <v>110</v>
      </c>
      <c r="C344" s="48" t="s">
        <v>1033</v>
      </c>
      <c r="D344" s="48" t="s">
        <v>1555</v>
      </c>
      <c r="E344" s="48" t="s">
        <v>1556</v>
      </c>
      <c r="F344" s="48" t="s">
        <v>111</v>
      </c>
      <c r="G344" s="48" t="s">
        <v>1034</v>
      </c>
      <c r="H344" s="73"/>
      <c r="I344" s="73"/>
      <c r="J344" s="72">
        <v>1.6744999999999999E-2</v>
      </c>
      <c r="K344" s="49">
        <v>0.88460842828721287</v>
      </c>
      <c r="L344" s="49">
        <v>1</v>
      </c>
      <c r="M344" s="73"/>
      <c r="N344" s="73"/>
      <c r="O344" s="49">
        <v>1.6744999999999999E-2</v>
      </c>
    </row>
    <row r="345" spans="1:15" ht="14.5" hidden="1" outlineLevel="2" x14ac:dyDescent="0.35">
      <c r="A345" s="48" t="s">
        <v>914</v>
      </c>
      <c r="B345" s="48" t="s">
        <v>110</v>
      </c>
      <c r="C345" s="48" t="s">
        <v>1033</v>
      </c>
      <c r="D345" s="48" t="s">
        <v>1555</v>
      </c>
      <c r="E345" s="48" t="s">
        <v>1556</v>
      </c>
      <c r="F345" s="48" t="s">
        <v>115</v>
      </c>
      <c r="G345" s="48" t="s">
        <v>1036</v>
      </c>
      <c r="H345" s="73"/>
      <c r="I345" s="73"/>
      <c r="J345" s="72">
        <v>4.7450000000000001E-3</v>
      </c>
      <c r="K345" s="49">
        <v>0.88460842828721287</v>
      </c>
      <c r="L345" s="49">
        <v>1</v>
      </c>
      <c r="M345" s="73"/>
      <c r="N345" s="73"/>
      <c r="O345" s="49">
        <v>4.7450000000000001E-3</v>
      </c>
    </row>
    <row r="346" spans="1:15" ht="14.5" hidden="1" outlineLevel="2" x14ac:dyDescent="0.35">
      <c r="A346" s="48" t="s">
        <v>914</v>
      </c>
      <c r="B346" s="48" t="s">
        <v>110</v>
      </c>
      <c r="C346" s="48" t="s">
        <v>1033</v>
      </c>
      <c r="D346" s="48" t="s">
        <v>1555</v>
      </c>
      <c r="E346" s="48" t="s">
        <v>1556</v>
      </c>
      <c r="F346" s="48" t="s">
        <v>119</v>
      </c>
      <c r="G346" s="48" t="s">
        <v>1037</v>
      </c>
      <c r="H346" s="72">
        <v>4.4999999999999996E-5</v>
      </c>
      <c r="I346" s="72">
        <v>5.3499999999999999E-4</v>
      </c>
      <c r="J346" s="72">
        <v>1.5125E-2</v>
      </c>
      <c r="K346" s="49">
        <v>0.88460842828721287</v>
      </c>
      <c r="L346" s="49">
        <v>1</v>
      </c>
      <c r="M346" s="49">
        <v>4.4999999999999996E-5</v>
      </c>
      <c r="N346" s="49">
        <v>5.3499999999999999E-4</v>
      </c>
      <c r="O346" s="49">
        <v>1.5125E-2</v>
      </c>
    </row>
    <row r="347" spans="1:15" ht="14.5" hidden="1" outlineLevel="2" x14ac:dyDescent="0.35">
      <c r="A347" s="48" t="s">
        <v>914</v>
      </c>
      <c r="B347" s="48" t="s">
        <v>110</v>
      </c>
      <c r="C347" s="48" t="s">
        <v>1033</v>
      </c>
      <c r="D347" s="48" t="s">
        <v>1555</v>
      </c>
      <c r="E347" s="48" t="s">
        <v>1556</v>
      </c>
      <c r="F347" s="48" t="s">
        <v>117</v>
      </c>
      <c r="G347" s="48" t="s">
        <v>1017</v>
      </c>
      <c r="H347" s="73"/>
      <c r="I347" s="73"/>
      <c r="J347" s="72">
        <v>2.1949999999999999E-3</v>
      </c>
      <c r="K347" s="49">
        <v>0.88460842828721287</v>
      </c>
      <c r="L347" s="49">
        <v>1</v>
      </c>
      <c r="M347" s="73"/>
      <c r="N347" s="73"/>
      <c r="O347" s="49">
        <v>2.1949999999999999E-3</v>
      </c>
    </row>
    <row r="348" spans="1:15" ht="14.5" outlineLevel="1" collapsed="1" x14ac:dyDescent="0.35">
      <c r="A348" s="48"/>
      <c r="B348" s="50" t="s">
        <v>760</v>
      </c>
      <c r="C348" s="48"/>
      <c r="D348" s="48"/>
      <c r="E348" s="48"/>
      <c r="F348" s="48"/>
      <c r="G348" s="48"/>
      <c r="H348" s="73">
        <f>SUBTOTAL(9,H337:H347)</f>
        <v>4.4999999999999996E-5</v>
      </c>
      <c r="I348" s="73">
        <f>SUBTOTAL(9,I337:I347)</f>
        <v>5.3499999999999999E-4</v>
      </c>
      <c r="J348" s="72">
        <f>SUBTOTAL(9,J337:J347)</f>
        <v>0.10620499999999999</v>
      </c>
      <c r="K348" s="49"/>
      <c r="L348" s="49"/>
      <c r="M348" s="73">
        <f>SUBTOTAL(9,M337:M347)</f>
        <v>4.4999999999999996E-5</v>
      </c>
      <c r="N348" s="73">
        <f>SUBTOTAL(9,N337:N347)</f>
        <v>5.3499999999999999E-4</v>
      </c>
      <c r="O348" s="49">
        <f>SUBTOTAL(9,O337:O347)</f>
        <v>0.10620499999999999</v>
      </c>
    </row>
    <row r="349" spans="1:15" ht="14.5" hidden="1" outlineLevel="2" x14ac:dyDescent="0.35">
      <c r="A349" s="48" t="s">
        <v>914</v>
      </c>
      <c r="B349" s="48" t="s">
        <v>120</v>
      </c>
      <c r="C349" s="48" t="s">
        <v>1038</v>
      </c>
      <c r="D349" s="48" t="s">
        <v>1506</v>
      </c>
      <c r="E349" s="48" t="s">
        <v>1559</v>
      </c>
      <c r="F349" s="48" t="s">
        <v>121</v>
      </c>
      <c r="G349" s="48" t="s">
        <v>1039</v>
      </c>
      <c r="H349" s="72">
        <v>2.0983499999999999E-2</v>
      </c>
      <c r="I349" s="72">
        <v>2.4979999999999999E-2</v>
      </c>
      <c r="J349" s="72">
        <v>1.5449999999999999E-3</v>
      </c>
      <c r="K349" s="49">
        <v>0.95783728960904146</v>
      </c>
      <c r="L349" s="49">
        <v>1</v>
      </c>
      <c r="M349" s="49">
        <v>2.0983499999999999E-2</v>
      </c>
      <c r="N349" s="49">
        <v>2.4979999999999999E-2</v>
      </c>
      <c r="O349" s="49">
        <v>1.5449999999999999E-3</v>
      </c>
    </row>
    <row r="350" spans="1:15" ht="14.5" outlineLevel="1" collapsed="1" x14ac:dyDescent="0.35">
      <c r="A350" s="48"/>
      <c r="B350" s="50" t="s">
        <v>761</v>
      </c>
      <c r="C350" s="48"/>
      <c r="D350" s="48"/>
      <c r="E350" s="48"/>
      <c r="F350" s="48"/>
      <c r="G350" s="48"/>
      <c r="H350" s="72">
        <f>SUBTOTAL(9,H349:H349)</f>
        <v>2.0983499999999999E-2</v>
      </c>
      <c r="I350" s="72">
        <f>SUBTOTAL(9,I349:I349)</f>
        <v>2.4979999999999999E-2</v>
      </c>
      <c r="J350" s="72">
        <f>SUBTOTAL(9,J349:J349)</f>
        <v>1.5449999999999999E-3</v>
      </c>
      <c r="K350" s="49"/>
      <c r="L350" s="49"/>
      <c r="M350" s="49">
        <f>SUBTOTAL(9,M349:M349)</f>
        <v>2.0983499999999999E-2</v>
      </c>
      <c r="N350" s="49">
        <f>SUBTOTAL(9,N349:N349)</f>
        <v>2.4979999999999999E-2</v>
      </c>
      <c r="O350" s="49">
        <f>SUBTOTAL(9,O349:O349)</f>
        <v>1.5449999999999999E-3</v>
      </c>
    </row>
    <row r="351" spans="1:15" ht="14.5" hidden="1" outlineLevel="2" x14ac:dyDescent="0.35">
      <c r="A351" s="48" t="s">
        <v>914</v>
      </c>
      <c r="B351" s="48" t="s">
        <v>122</v>
      </c>
      <c r="C351" s="48" t="s">
        <v>1560</v>
      </c>
      <c r="D351" s="48" t="s">
        <v>1452</v>
      </c>
      <c r="E351" s="48" t="s">
        <v>1453</v>
      </c>
      <c r="F351" s="48" t="s">
        <v>1561</v>
      </c>
      <c r="G351" s="48" t="s">
        <v>956</v>
      </c>
      <c r="H351" s="72">
        <v>1.9199999999999998E-3</v>
      </c>
      <c r="I351" s="72">
        <v>2.2854999999999998E-3</v>
      </c>
      <c r="J351" s="72">
        <v>1.2549999999999999E-4</v>
      </c>
      <c r="K351" s="49">
        <v>0.94959176428824954</v>
      </c>
      <c r="L351" s="49">
        <v>1</v>
      </c>
      <c r="M351" s="49">
        <v>1.9199999999999998E-3</v>
      </c>
      <c r="N351" s="49">
        <v>2.2854999999999998E-3</v>
      </c>
      <c r="O351" s="49">
        <v>1.2549999999999999E-4</v>
      </c>
    </row>
    <row r="352" spans="1:15" ht="14.5" hidden="1" outlineLevel="2" x14ac:dyDescent="0.35">
      <c r="A352" s="48" t="s">
        <v>914</v>
      </c>
      <c r="B352" s="48" t="s">
        <v>122</v>
      </c>
      <c r="C352" s="48" t="s">
        <v>1560</v>
      </c>
      <c r="D352" s="48" t="s">
        <v>1452</v>
      </c>
      <c r="E352" s="48" t="s">
        <v>1453</v>
      </c>
      <c r="F352" s="48" t="s">
        <v>123</v>
      </c>
      <c r="G352" s="48" t="s">
        <v>950</v>
      </c>
      <c r="H352" s="72">
        <v>8.5999999999999993E-2</v>
      </c>
      <c r="I352" s="72">
        <v>1.72E-2</v>
      </c>
      <c r="J352" s="72">
        <v>2.1149999999999999E-2</v>
      </c>
      <c r="K352" s="49">
        <v>0.94959176428824954</v>
      </c>
      <c r="L352" s="49">
        <v>1</v>
      </c>
      <c r="M352" s="49">
        <v>8.5999999999999993E-2</v>
      </c>
      <c r="N352" s="49">
        <v>1.72E-2</v>
      </c>
      <c r="O352" s="49">
        <v>2.1149999999999999E-2</v>
      </c>
    </row>
    <row r="353" spans="1:15" ht="14.5" hidden="1" outlineLevel="2" x14ac:dyDescent="0.35">
      <c r="A353" s="48" t="s">
        <v>914</v>
      </c>
      <c r="B353" s="48" t="s">
        <v>122</v>
      </c>
      <c r="C353" s="48" t="s">
        <v>1560</v>
      </c>
      <c r="D353" s="48" t="s">
        <v>1452</v>
      </c>
      <c r="E353" s="48" t="s">
        <v>1453</v>
      </c>
      <c r="F353" s="48" t="s">
        <v>124</v>
      </c>
      <c r="G353" s="48" t="s">
        <v>1000</v>
      </c>
      <c r="H353" s="72">
        <v>6.2300000000000003E-3</v>
      </c>
      <c r="I353" s="72">
        <v>9.3350000000000013E-3</v>
      </c>
      <c r="J353" s="72">
        <v>2.1549999999999998E-3</v>
      </c>
      <c r="K353" s="49">
        <v>0.94959176428824954</v>
      </c>
      <c r="L353" s="49">
        <v>1</v>
      </c>
      <c r="M353" s="49">
        <v>6.2300000000000003E-3</v>
      </c>
      <c r="N353" s="49">
        <v>9.3350000000000013E-3</v>
      </c>
      <c r="O353" s="49">
        <v>2.1549999999999998E-3</v>
      </c>
    </row>
    <row r="354" spans="1:15" ht="14.5" outlineLevel="1" collapsed="1" x14ac:dyDescent="0.35">
      <c r="A354" s="48"/>
      <c r="B354" s="50" t="s">
        <v>762</v>
      </c>
      <c r="C354" s="48"/>
      <c r="D354" s="48"/>
      <c r="E354" s="48"/>
      <c r="F354" s="48"/>
      <c r="G354" s="48"/>
      <c r="H354" s="72">
        <f>SUBTOTAL(9,H351:H353)</f>
        <v>9.4149999999999998E-2</v>
      </c>
      <c r="I354" s="72">
        <f>SUBTOTAL(9,I351:I353)</f>
        <v>2.8820499999999999E-2</v>
      </c>
      <c r="J354" s="72">
        <f>SUBTOTAL(9,J351:J353)</f>
        <v>2.34305E-2</v>
      </c>
      <c r="K354" s="49"/>
      <c r="L354" s="49"/>
      <c r="M354" s="49">
        <f>SUBTOTAL(9,M351:M353)</f>
        <v>9.4149999999999998E-2</v>
      </c>
      <c r="N354" s="49">
        <f>SUBTOTAL(9,N351:N353)</f>
        <v>2.8820499999999999E-2</v>
      </c>
      <c r="O354" s="49">
        <f>SUBTOTAL(9,O351:O353)</f>
        <v>2.34305E-2</v>
      </c>
    </row>
    <row r="355" spans="1:15" ht="14.5" hidden="1" outlineLevel="2" x14ac:dyDescent="0.35">
      <c r="A355" s="48" t="s">
        <v>914</v>
      </c>
      <c r="B355" s="48" t="s">
        <v>125</v>
      </c>
      <c r="C355" s="48" t="s">
        <v>1562</v>
      </c>
      <c r="D355" s="48" t="s">
        <v>1512</v>
      </c>
      <c r="E355" s="48" t="s">
        <v>1513</v>
      </c>
      <c r="F355" s="48" t="s">
        <v>1563</v>
      </c>
      <c r="G355" s="48" t="s">
        <v>994</v>
      </c>
      <c r="H355" s="72">
        <v>1.09E-3</v>
      </c>
      <c r="I355" s="72">
        <v>7.4850000000000003E-3</v>
      </c>
      <c r="J355" s="72">
        <v>1.6000000000000001E-4</v>
      </c>
      <c r="K355" s="49">
        <v>1.0361184378456572</v>
      </c>
      <c r="L355" s="49">
        <v>1.0361184378456572</v>
      </c>
      <c r="M355" s="49">
        <v>1.1293690972517664E-3</v>
      </c>
      <c r="N355" s="49">
        <v>7.7553465072747445E-3</v>
      </c>
      <c r="O355" s="49">
        <v>1.6577895005530515E-4</v>
      </c>
    </row>
    <row r="356" spans="1:15" ht="14.5" hidden="1" outlineLevel="2" x14ac:dyDescent="0.35">
      <c r="A356" s="48" t="s">
        <v>914</v>
      </c>
      <c r="B356" s="48" t="s">
        <v>125</v>
      </c>
      <c r="C356" s="48" t="s">
        <v>1562</v>
      </c>
      <c r="D356" s="48" t="s">
        <v>1512</v>
      </c>
      <c r="E356" s="48" t="s">
        <v>1513</v>
      </c>
      <c r="F356" s="48" t="s">
        <v>128</v>
      </c>
      <c r="G356" s="48" t="s">
        <v>954</v>
      </c>
      <c r="H356" s="73"/>
      <c r="I356" s="73"/>
      <c r="J356" s="72">
        <v>1.745E-3</v>
      </c>
      <c r="K356" s="49">
        <v>1.0361184378456572</v>
      </c>
      <c r="L356" s="49">
        <v>1.0361184378456572</v>
      </c>
      <c r="M356" s="73"/>
      <c r="N356" s="73"/>
      <c r="O356" s="49">
        <v>1.8080266740406717E-3</v>
      </c>
    </row>
    <row r="357" spans="1:15" ht="14.5" hidden="1" outlineLevel="2" x14ac:dyDescent="0.35">
      <c r="A357" s="48" t="s">
        <v>914</v>
      </c>
      <c r="B357" s="48" t="s">
        <v>125</v>
      </c>
      <c r="C357" s="48" t="s">
        <v>1562</v>
      </c>
      <c r="D357" s="48" t="s">
        <v>1512</v>
      </c>
      <c r="E357" s="48" t="s">
        <v>1513</v>
      </c>
      <c r="F357" s="48" t="s">
        <v>127</v>
      </c>
      <c r="G357" s="48" t="s">
        <v>1564</v>
      </c>
      <c r="H357" s="73"/>
      <c r="I357" s="73"/>
      <c r="J357" s="72">
        <v>1.7165E-2</v>
      </c>
      <c r="K357" s="49">
        <v>1.0361184378456572</v>
      </c>
      <c r="L357" s="49">
        <v>1.0361184378456572</v>
      </c>
      <c r="M357" s="73"/>
      <c r="N357" s="73"/>
      <c r="O357" s="49">
        <v>1.7784972985620706E-2</v>
      </c>
    </row>
    <row r="358" spans="1:15" ht="14.5" hidden="1" outlineLevel="2" x14ac:dyDescent="0.35">
      <c r="A358" s="48" t="s">
        <v>914</v>
      </c>
      <c r="B358" s="48" t="s">
        <v>125</v>
      </c>
      <c r="C358" s="48" t="s">
        <v>1562</v>
      </c>
      <c r="D358" s="48" t="s">
        <v>1512</v>
      </c>
      <c r="E358" s="48" t="s">
        <v>1513</v>
      </c>
      <c r="F358" s="48" t="s">
        <v>126</v>
      </c>
      <c r="G358" s="48" t="s">
        <v>986</v>
      </c>
      <c r="H358" s="72">
        <v>2.6114999999999999E-2</v>
      </c>
      <c r="I358" s="72">
        <v>7.835E-3</v>
      </c>
      <c r="J358" s="72">
        <v>6.6500000000000001E-4</v>
      </c>
      <c r="K358" s="49">
        <v>1.0361184378456572</v>
      </c>
      <c r="L358" s="49">
        <v>1.0361184378456572</v>
      </c>
      <c r="M358" s="49">
        <v>2.7058233004339335E-2</v>
      </c>
      <c r="N358" s="49">
        <v>8.1179879605207238E-3</v>
      </c>
      <c r="O358" s="49">
        <v>6.89018761167362E-4</v>
      </c>
    </row>
    <row r="359" spans="1:15" ht="14.5" outlineLevel="1" collapsed="1" x14ac:dyDescent="0.35">
      <c r="A359" s="48"/>
      <c r="B359" s="50" t="s">
        <v>763</v>
      </c>
      <c r="C359" s="48"/>
      <c r="D359" s="48"/>
      <c r="E359" s="48"/>
      <c r="F359" s="48"/>
      <c r="G359" s="48"/>
      <c r="H359" s="72">
        <f>SUBTOTAL(9,H355:H358)</f>
        <v>2.7205E-2</v>
      </c>
      <c r="I359" s="72">
        <f>SUBTOTAL(9,I355:I358)</f>
        <v>1.532E-2</v>
      </c>
      <c r="J359" s="72">
        <f>SUBTOTAL(9,J355:J358)</f>
        <v>1.9734999999999999E-2</v>
      </c>
      <c r="K359" s="49"/>
      <c r="L359" s="49"/>
      <c r="M359" s="49">
        <f>SUBTOTAL(9,M355:M358)</f>
        <v>2.8187602101591103E-2</v>
      </c>
      <c r="N359" s="49">
        <f>SUBTOTAL(9,N355:N358)</f>
        <v>1.5873334467795468E-2</v>
      </c>
      <c r="O359" s="49">
        <f>SUBTOTAL(9,O355:O358)</f>
        <v>2.0447797370884046E-2</v>
      </c>
    </row>
    <row r="360" spans="1:15" ht="14.5" hidden="1" outlineLevel="2" x14ac:dyDescent="0.35">
      <c r="A360" s="48" t="s">
        <v>914</v>
      </c>
      <c r="B360" s="48" t="s">
        <v>129</v>
      </c>
      <c r="C360" s="48" t="s">
        <v>1040</v>
      </c>
      <c r="D360" s="48" t="s">
        <v>1512</v>
      </c>
      <c r="E360" s="48" t="s">
        <v>1565</v>
      </c>
      <c r="F360" s="48" t="s">
        <v>130</v>
      </c>
      <c r="G360" s="48" t="s">
        <v>1041</v>
      </c>
      <c r="H360" s="72">
        <v>1.7649999999999999E-2</v>
      </c>
      <c r="I360" s="72">
        <v>1.0505E-2</v>
      </c>
      <c r="J360" s="72">
        <v>1.155E-3</v>
      </c>
      <c r="K360" s="49">
        <v>1.0361184378456572</v>
      </c>
      <c r="L360" s="49">
        <v>1.0361184378456572</v>
      </c>
      <c r="M360" s="49">
        <v>1.8287490427975849E-2</v>
      </c>
      <c r="N360" s="49">
        <v>1.0884424189568628E-2</v>
      </c>
      <c r="O360" s="49">
        <v>1.1967167957117339E-3</v>
      </c>
    </row>
    <row r="361" spans="1:15" ht="14.5" outlineLevel="1" collapsed="1" x14ac:dyDescent="0.35">
      <c r="A361" s="48"/>
      <c r="B361" s="50" t="s">
        <v>764</v>
      </c>
      <c r="C361" s="48"/>
      <c r="D361" s="48"/>
      <c r="E361" s="48"/>
      <c r="F361" s="48"/>
      <c r="G361" s="48"/>
      <c r="H361" s="72">
        <f>SUBTOTAL(9,H360:H360)</f>
        <v>1.7649999999999999E-2</v>
      </c>
      <c r="I361" s="72">
        <f>SUBTOTAL(9,I360:I360)</f>
        <v>1.0505E-2</v>
      </c>
      <c r="J361" s="72">
        <f>SUBTOTAL(9,J360:J360)</f>
        <v>1.155E-3</v>
      </c>
      <c r="K361" s="49"/>
      <c r="L361" s="49"/>
      <c r="M361" s="49">
        <f>SUBTOTAL(9,M360:M360)</f>
        <v>1.8287490427975849E-2</v>
      </c>
      <c r="N361" s="49">
        <f>SUBTOTAL(9,N360:N360)</f>
        <v>1.0884424189568628E-2</v>
      </c>
      <c r="O361" s="49">
        <f>SUBTOTAL(9,O360:O360)</f>
        <v>1.1967167957117339E-3</v>
      </c>
    </row>
    <row r="362" spans="1:15" ht="14.5" hidden="1" outlineLevel="2" x14ac:dyDescent="0.35">
      <c r="A362" s="48" t="s">
        <v>914</v>
      </c>
      <c r="B362" s="48" t="s">
        <v>131</v>
      </c>
      <c r="C362" s="48" t="s">
        <v>1042</v>
      </c>
      <c r="D362" s="48" t="s">
        <v>1555</v>
      </c>
      <c r="E362" s="48" t="s">
        <v>1556</v>
      </c>
      <c r="F362" s="48" t="s">
        <v>133</v>
      </c>
      <c r="G362" s="48" t="s">
        <v>1034</v>
      </c>
      <c r="H362" s="72">
        <v>4.3590000000000002E-4</v>
      </c>
      <c r="I362" s="72">
        <v>5.1900000000000004E-4</v>
      </c>
      <c r="J362" s="72">
        <v>8.5800000000000008E-3</v>
      </c>
      <c r="K362" s="49">
        <v>0.88460842828721287</v>
      </c>
      <c r="L362" s="49">
        <v>1</v>
      </c>
      <c r="M362" s="49">
        <v>4.3590000000000002E-4</v>
      </c>
      <c r="N362" s="49">
        <v>5.1900000000000004E-4</v>
      </c>
      <c r="O362" s="49">
        <v>8.5800000000000008E-3</v>
      </c>
    </row>
    <row r="363" spans="1:15" ht="14.5" hidden="1" outlineLevel="2" x14ac:dyDescent="0.35">
      <c r="A363" s="48" t="s">
        <v>914</v>
      </c>
      <c r="B363" s="48" t="s">
        <v>131</v>
      </c>
      <c r="C363" s="48" t="s">
        <v>1042</v>
      </c>
      <c r="D363" s="48" t="s">
        <v>1555</v>
      </c>
      <c r="E363" s="48" t="s">
        <v>1556</v>
      </c>
      <c r="F363" s="48" t="s">
        <v>132</v>
      </c>
      <c r="G363" s="48" t="s">
        <v>1043</v>
      </c>
      <c r="H363" s="72">
        <v>4.306E-4</v>
      </c>
      <c r="I363" s="72">
        <v>5.1249999999999993E-4</v>
      </c>
      <c r="J363" s="72">
        <v>8.4799999999999997E-3</v>
      </c>
      <c r="K363" s="49">
        <v>0.88460842828721287</v>
      </c>
      <c r="L363" s="49">
        <v>1</v>
      </c>
      <c r="M363" s="49">
        <v>4.306E-4</v>
      </c>
      <c r="N363" s="49">
        <v>5.1249999999999993E-4</v>
      </c>
      <c r="O363" s="49">
        <v>8.4799999999999997E-3</v>
      </c>
    </row>
    <row r="364" spans="1:15" ht="14.5" outlineLevel="1" collapsed="1" x14ac:dyDescent="0.35">
      <c r="A364" s="48"/>
      <c r="B364" s="50" t="s">
        <v>765</v>
      </c>
      <c r="C364" s="48"/>
      <c r="D364" s="48"/>
      <c r="E364" s="48"/>
      <c r="F364" s="48"/>
      <c r="G364" s="48"/>
      <c r="H364" s="72">
        <f>SUBTOTAL(9,H362:H363)</f>
        <v>8.6650000000000008E-4</v>
      </c>
      <c r="I364" s="72">
        <f>SUBTOTAL(9,I362:I363)</f>
        <v>1.0314999999999999E-3</v>
      </c>
      <c r="J364" s="72">
        <f>SUBTOTAL(9,J362:J363)</f>
        <v>1.7059999999999999E-2</v>
      </c>
      <c r="K364" s="49"/>
      <c r="L364" s="49"/>
      <c r="M364" s="49">
        <f>SUBTOTAL(9,M362:M363)</f>
        <v>8.6650000000000008E-4</v>
      </c>
      <c r="N364" s="49">
        <f>SUBTOTAL(9,N362:N363)</f>
        <v>1.0314999999999999E-3</v>
      </c>
      <c r="O364" s="49">
        <f>SUBTOTAL(9,O362:O363)</f>
        <v>1.7059999999999999E-2</v>
      </c>
    </row>
    <row r="365" spans="1:15" ht="14.5" hidden="1" outlineLevel="2" x14ac:dyDescent="0.35">
      <c r="A365" s="48" t="s">
        <v>914</v>
      </c>
      <c r="B365" s="48" t="s">
        <v>134</v>
      </c>
      <c r="C365" s="48" t="s">
        <v>1566</v>
      </c>
      <c r="D365" s="48" t="s">
        <v>1512</v>
      </c>
      <c r="E365" s="48" t="s">
        <v>1565</v>
      </c>
      <c r="F365" s="48" t="s">
        <v>135</v>
      </c>
      <c r="G365" s="48" t="s">
        <v>1044</v>
      </c>
      <c r="H365" s="72">
        <v>3.9550000000000002E-3</v>
      </c>
      <c r="I365" s="72">
        <v>2.2329999999999999E-2</v>
      </c>
      <c r="J365" s="72">
        <v>1.5E-3</v>
      </c>
      <c r="K365" s="49">
        <v>1.0361184378456572</v>
      </c>
      <c r="L365" s="49">
        <v>1.0361184378456572</v>
      </c>
      <c r="M365" s="49">
        <v>4.0978484216795744E-3</v>
      </c>
      <c r="N365" s="49">
        <v>2.3136524717093522E-2</v>
      </c>
      <c r="O365" s="49">
        <v>1.5541776567684859E-3</v>
      </c>
    </row>
    <row r="366" spans="1:15" ht="14.5" hidden="1" outlineLevel="2" x14ac:dyDescent="0.35">
      <c r="A366" s="48" t="s">
        <v>914</v>
      </c>
      <c r="B366" s="48" t="s">
        <v>134</v>
      </c>
      <c r="C366" s="48" t="s">
        <v>1566</v>
      </c>
      <c r="D366" s="48" t="s">
        <v>1512</v>
      </c>
      <c r="E366" s="48" t="s">
        <v>1565</v>
      </c>
      <c r="F366" s="48" t="s">
        <v>136</v>
      </c>
      <c r="G366" s="48" t="s">
        <v>986</v>
      </c>
      <c r="H366" s="72">
        <v>7.75E-5</v>
      </c>
      <c r="I366" s="73"/>
      <c r="J366" s="73"/>
      <c r="K366" s="49">
        <v>1.0361184378456572</v>
      </c>
      <c r="L366" s="49">
        <v>1.0361184378456572</v>
      </c>
      <c r="M366" s="49">
        <v>8.0299178933038428E-5</v>
      </c>
      <c r="N366" s="73"/>
      <c r="O366" s="73"/>
    </row>
    <row r="367" spans="1:15" ht="14.5" outlineLevel="1" collapsed="1" x14ac:dyDescent="0.35">
      <c r="A367" s="48"/>
      <c r="B367" s="50" t="s">
        <v>766</v>
      </c>
      <c r="C367" s="48"/>
      <c r="D367" s="48"/>
      <c r="E367" s="48"/>
      <c r="F367" s="48"/>
      <c r="G367" s="48"/>
      <c r="H367" s="72">
        <f>SUBTOTAL(9,H365:H366)</f>
        <v>4.0325000000000005E-3</v>
      </c>
      <c r="I367" s="73">
        <f>SUBTOTAL(9,I365:I366)</f>
        <v>2.2329999999999999E-2</v>
      </c>
      <c r="J367" s="73">
        <f>SUBTOTAL(9,J365:J366)</f>
        <v>1.5E-3</v>
      </c>
      <c r="K367" s="49"/>
      <c r="L367" s="49"/>
      <c r="M367" s="49">
        <f>SUBTOTAL(9,M365:M366)</f>
        <v>4.1781476006126127E-3</v>
      </c>
      <c r="N367" s="73">
        <f>SUBTOTAL(9,N365:N366)</f>
        <v>2.3136524717093522E-2</v>
      </c>
      <c r="O367" s="73">
        <f>SUBTOTAL(9,O365:O366)</f>
        <v>1.5541776567684859E-3</v>
      </c>
    </row>
    <row r="368" spans="1:15" ht="14.5" hidden="1" outlineLevel="2" x14ac:dyDescent="0.35">
      <c r="A368" s="48" t="s">
        <v>914</v>
      </c>
      <c r="B368" s="48" t="s">
        <v>137</v>
      </c>
      <c r="C368" s="48" t="s">
        <v>1045</v>
      </c>
      <c r="D368" s="48" t="s">
        <v>1459</v>
      </c>
      <c r="E368" s="48" t="s">
        <v>1567</v>
      </c>
      <c r="F368" s="48" t="s">
        <v>138</v>
      </c>
      <c r="G368" s="48" t="s">
        <v>956</v>
      </c>
      <c r="H368" s="72">
        <v>8.0000000000000004E-4</v>
      </c>
      <c r="I368" s="72">
        <v>9.5E-4</v>
      </c>
      <c r="J368" s="72">
        <v>5.0000000000000002E-5</v>
      </c>
      <c r="K368" s="49">
        <v>0.87654562338106812</v>
      </c>
      <c r="L368" s="49">
        <v>1</v>
      </c>
      <c r="M368" s="49">
        <v>8.0000000000000004E-4</v>
      </c>
      <c r="N368" s="49">
        <v>9.5E-4</v>
      </c>
      <c r="O368" s="49">
        <v>5.0000000000000002E-5</v>
      </c>
    </row>
    <row r="369" spans="1:15" ht="14.5" hidden="1" outlineLevel="2" x14ac:dyDescent="0.35">
      <c r="A369" s="48" t="s">
        <v>914</v>
      </c>
      <c r="B369" s="48" t="s">
        <v>137</v>
      </c>
      <c r="C369" s="48" t="s">
        <v>1045</v>
      </c>
      <c r="D369" s="48" t="s">
        <v>1459</v>
      </c>
      <c r="E369" s="48" t="s">
        <v>1567</v>
      </c>
      <c r="F369" s="48" t="s">
        <v>139</v>
      </c>
      <c r="G369" s="48" t="s">
        <v>956</v>
      </c>
      <c r="H369" s="72">
        <v>8.0000000000000004E-4</v>
      </c>
      <c r="I369" s="72">
        <v>9.5E-4</v>
      </c>
      <c r="J369" s="72">
        <v>5.0000000000000002E-5</v>
      </c>
      <c r="K369" s="49">
        <v>0.87654562338106812</v>
      </c>
      <c r="L369" s="49">
        <v>1</v>
      </c>
      <c r="M369" s="49">
        <v>8.0000000000000004E-4</v>
      </c>
      <c r="N369" s="49">
        <v>9.5E-4</v>
      </c>
      <c r="O369" s="49">
        <v>5.0000000000000002E-5</v>
      </c>
    </row>
    <row r="370" spans="1:15" ht="14.5" hidden="1" outlineLevel="2" x14ac:dyDescent="0.35">
      <c r="A370" s="48" t="s">
        <v>914</v>
      </c>
      <c r="B370" s="48" t="s">
        <v>137</v>
      </c>
      <c r="C370" s="48" t="s">
        <v>1045</v>
      </c>
      <c r="D370" s="48" t="s">
        <v>1459</v>
      </c>
      <c r="E370" s="48" t="s">
        <v>1567</v>
      </c>
      <c r="F370" s="48" t="s">
        <v>140</v>
      </c>
      <c r="G370" s="48" t="s">
        <v>1046</v>
      </c>
      <c r="H370" s="73"/>
      <c r="I370" s="73"/>
      <c r="J370" s="72">
        <v>0.105435</v>
      </c>
      <c r="K370" s="49">
        <v>0.87654562338106812</v>
      </c>
      <c r="L370" s="49">
        <v>1</v>
      </c>
      <c r="M370" s="73"/>
      <c r="N370" s="73"/>
      <c r="O370" s="49">
        <v>0.105435</v>
      </c>
    </row>
    <row r="371" spans="1:15" ht="14.5" outlineLevel="1" collapsed="1" x14ac:dyDescent="0.35">
      <c r="A371" s="48"/>
      <c r="B371" s="50" t="s">
        <v>767</v>
      </c>
      <c r="C371" s="48"/>
      <c r="D371" s="48"/>
      <c r="E371" s="48"/>
      <c r="F371" s="48"/>
      <c r="G371" s="48"/>
      <c r="H371" s="73">
        <f>SUBTOTAL(9,H368:H370)</f>
        <v>1.6000000000000001E-3</v>
      </c>
      <c r="I371" s="73">
        <f>SUBTOTAL(9,I368:I370)</f>
        <v>1.9E-3</v>
      </c>
      <c r="J371" s="72">
        <f>SUBTOTAL(9,J368:J370)</f>
        <v>0.105535</v>
      </c>
      <c r="K371" s="49"/>
      <c r="L371" s="49"/>
      <c r="M371" s="73">
        <f>SUBTOTAL(9,M368:M370)</f>
        <v>1.6000000000000001E-3</v>
      </c>
      <c r="N371" s="73">
        <f>SUBTOTAL(9,N368:N370)</f>
        <v>1.9E-3</v>
      </c>
      <c r="O371" s="49">
        <f>SUBTOTAL(9,O368:O370)</f>
        <v>0.105535</v>
      </c>
    </row>
    <row r="372" spans="1:15" ht="14.5" hidden="1" outlineLevel="2" x14ac:dyDescent="0.35">
      <c r="A372" s="48" t="s">
        <v>914</v>
      </c>
      <c r="B372" s="48" t="s">
        <v>141</v>
      </c>
      <c r="C372" s="48" t="s">
        <v>1568</v>
      </c>
      <c r="D372" s="48" t="s">
        <v>1455</v>
      </c>
      <c r="E372" s="48" t="s">
        <v>1569</v>
      </c>
      <c r="F372" s="48" t="s">
        <v>1570</v>
      </c>
      <c r="G372" s="48" t="s">
        <v>942</v>
      </c>
      <c r="H372" s="72">
        <v>1.2995E-2</v>
      </c>
      <c r="I372" s="72">
        <v>1.5470000000000001E-2</v>
      </c>
      <c r="J372" s="72">
        <v>8.4999999999999995E-4</v>
      </c>
      <c r="K372" s="49">
        <v>0.64764681382757572</v>
      </c>
      <c r="L372" s="49">
        <v>1</v>
      </c>
      <c r="M372" s="49">
        <v>1.2995E-2</v>
      </c>
      <c r="N372" s="49">
        <v>1.5470000000000001E-2</v>
      </c>
      <c r="O372" s="49">
        <v>8.4999999999999995E-4</v>
      </c>
    </row>
    <row r="373" spans="1:15" ht="14.5" hidden="1" outlineLevel="2" x14ac:dyDescent="0.35">
      <c r="A373" s="48" t="s">
        <v>914</v>
      </c>
      <c r="B373" s="48" t="s">
        <v>141</v>
      </c>
      <c r="C373" s="48" t="s">
        <v>1568</v>
      </c>
      <c r="D373" s="48" t="s">
        <v>1455</v>
      </c>
      <c r="E373" s="48" t="s">
        <v>1569</v>
      </c>
      <c r="F373" s="48" t="s">
        <v>144</v>
      </c>
      <c r="G373" s="48" t="s">
        <v>1022</v>
      </c>
      <c r="H373" s="72">
        <v>2.9649999999999998E-3</v>
      </c>
      <c r="I373" s="72">
        <v>3.5299999999999997E-3</v>
      </c>
      <c r="J373" s="72">
        <v>1.94E-4</v>
      </c>
      <c r="K373" s="49">
        <v>0.64764681382757572</v>
      </c>
      <c r="L373" s="49">
        <v>1</v>
      </c>
      <c r="M373" s="49">
        <v>2.9649999999999998E-3</v>
      </c>
      <c r="N373" s="49">
        <v>3.5299999999999997E-3</v>
      </c>
      <c r="O373" s="49">
        <v>1.94E-4</v>
      </c>
    </row>
    <row r="374" spans="1:15" ht="14.5" hidden="1" outlineLevel="2" x14ac:dyDescent="0.35">
      <c r="A374" s="48" t="s">
        <v>914</v>
      </c>
      <c r="B374" s="48" t="s">
        <v>141</v>
      </c>
      <c r="C374" s="48" t="s">
        <v>1568</v>
      </c>
      <c r="D374" s="48" t="s">
        <v>1455</v>
      </c>
      <c r="E374" s="48" t="s">
        <v>1569</v>
      </c>
      <c r="F374" s="48" t="s">
        <v>142</v>
      </c>
      <c r="G374" s="48" t="s">
        <v>1047</v>
      </c>
      <c r="H374" s="72">
        <v>4.9499999999999995E-3</v>
      </c>
      <c r="I374" s="72">
        <v>1.1224999999999999E-2</v>
      </c>
      <c r="J374" s="72">
        <v>8.0999999999999996E-4</v>
      </c>
      <c r="K374" s="49">
        <v>0.64764681382757572</v>
      </c>
      <c r="L374" s="49">
        <v>1</v>
      </c>
      <c r="M374" s="49">
        <v>4.9499999999999995E-3</v>
      </c>
      <c r="N374" s="49">
        <v>1.1224999999999999E-2</v>
      </c>
      <c r="O374" s="49">
        <v>8.0999999999999996E-4</v>
      </c>
    </row>
    <row r="375" spans="1:15" ht="14.5" hidden="1" outlineLevel="2" x14ac:dyDescent="0.35">
      <c r="A375" s="48" t="s">
        <v>914</v>
      </c>
      <c r="B375" s="48" t="s">
        <v>141</v>
      </c>
      <c r="C375" s="48" t="s">
        <v>1568</v>
      </c>
      <c r="D375" s="48" t="s">
        <v>1455</v>
      </c>
      <c r="E375" s="48" t="s">
        <v>1569</v>
      </c>
      <c r="F375" s="48" t="s">
        <v>143</v>
      </c>
      <c r="G375" s="48" t="s">
        <v>1048</v>
      </c>
      <c r="H375" s="72">
        <v>2.0754999999999999E-2</v>
      </c>
      <c r="I375" s="72">
        <v>2.4704999999999998E-2</v>
      </c>
      <c r="J375" s="72">
        <v>1.3600000000000001E-3</v>
      </c>
      <c r="K375" s="49">
        <v>0.64764681382757572</v>
      </c>
      <c r="L375" s="49">
        <v>1</v>
      </c>
      <c r="M375" s="49">
        <v>2.0754999999999999E-2</v>
      </c>
      <c r="N375" s="49">
        <v>2.4704999999999998E-2</v>
      </c>
      <c r="O375" s="49">
        <v>1.3600000000000001E-3</v>
      </c>
    </row>
    <row r="376" spans="1:15" ht="14.5" outlineLevel="1" collapsed="1" x14ac:dyDescent="0.35">
      <c r="A376" s="48"/>
      <c r="B376" s="50" t="s">
        <v>768</v>
      </c>
      <c r="C376" s="48"/>
      <c r="D376" s="48"/>
      <c r="E376" s="48"/>
      <c r="F376" s="48"/>
      <c r="G376" s="48"/>
      <c r="H376" s="72">
        <f>SUBTOTAL(9,H372:H375)</f>
        <v>4.1664999999999994E-2</v>
      </c>
      <c r="I376" s="72">
        <f>SUBTOTAL(9,I372:I375)</f>
        <v>5.4929999999999993E-2</v>
      </c>
      <c r="J376" s="72">
        <f>SUBTOTAL(9,J372:J375)</f>
        <v>3.2139999999999998E-3</v>
      </c>
      <c r="K376" s="49"/>
      <c r="L376" s="49"/>
      <c r="M376" s="49">
        <f>SUBTOTAL(9,M372:M375)</f>
        <v>4.1664999999999994E-2</v>
      </c>
      <c r="N376" s="49">
        <f>SUBTOTAL(9,N372:N375)</f>
        <v>5.4929999999999993E-2</v>
      </c>
      <c r="O376" s="49">
        <f>SUBTOTAL(9,O372:O375)</f>
        <v>3.2139999999999998E-3</v>
      </c>
    </row>
    <row r="377" spans="1:15" ht="14.5" hidden="1" outlineLevel="2" x14ac:dyDescent="0.35">
      <c r="A377" s="48" t="s">
        <v>914</v>
      </c>
      <c r="B377" s="48" t="s">
        <v>145</v>
      </c>
      <c r="C377" s="48" t="s">
        <v>1049</v>
      </c>
      <c r="D377" s="48" t="s">
        <v>1549</v>
      </c>
      <c r="E377" s="48" t="s">
        <v>1571</v>
      </c>
      <c r="F377" s="48" t="s">
        <v>1572</v>
      </c>
      <c r="G377" s="48" t="s">
        <v>945</v>
      </c>
      <c r="H377" s="72">
        <v>5.6499999999999996E-4</v>
      </c>
      <c r="I377" s="72">
        <v>6.7000000000000002E-4</v>
      </c>
      <c r="J377" s="72">
        <v>3.6999999999999998E-5</v>
      </c>
      <c r="K377" s="49">
        <v>1.109848110441173</v>
      </c>
      <c r="L377" s="49">
        <v>1.109848110441173</v>
      </c>
      <c r="M377" s="49">
        <v>6.2706418239926278E-4</v>
      </c>
      <c r="N377" s="49">
        <v>7.4359823399558597E-4</v>
      </c>
      <c r="O377" s="49">
        <v>4.1064380086323402E-5</v>
      </c>
    </row>
    <row r="378" spans="1:15" ht="14.5" hidden="1" outlineLevel="2" x14ac:dyDescent="0.35">
      <c r="A378" s="48" t="s">
        <v>914</v>
      </c>
      <c r="B378" s="48" t="s">
        <v>145</v>
      </c>
      <c r="C378" s="48" t="s">
        <v>1049</v>
      </c>
      <c r="D378" s="48" t="s">
        <v>1549</v>
      </c>
      <c r="E378" s="48" t="s">
        <v>1571</v>
      </c>
      <c r="F378" s="48" t="s">
        <v>1573</v>
      </c>
      <c r="G378" s="48" t="s">
        <v>945</v>
      </c>
      <c r="H378" s="72">
        <v>8.9999999999999992E-5</v>
      </c>
      <c r="I378" s="72">
        <v>1.0499999999999999E-4</v>
      </c>
      <c r="J378" s="72">
        <v>6.0000000000000002E-6</v>
      </c>
      <c r="K378" s="49">
        <v>1.109848110441173</v>
      </c>
      <c r="L378" s="49">
        <v>1.109848110441173</v>
      </c>
      <c r="M378" s="49">
        <v>9.988632993970556E-5</v>
      </c>
      <c r="N378" s="49">
        <v>1.1653405159632315E-4</v>
      </c>
      <c r="O378" s="49">
        <v>6.6590886626470384E-6</v>
      </c>
    </row>
    <row r="379" spans="1:15" ht="14.5" hidden="1" outlineLevel="2" x14ac:dyDescent="0.35">
      <c r="A379" s="48" t="s">
        <v>914</v>
      </c>
      <c r="B379" s="48" t="s">
        <v>145</v>
      </c>
      <c r="C379" s="48" t="s">
        <v>1049</v>
      </c>
      <c r="D379" s="48" t="s">
        <v>1549</v>
      </c>
      <c r="E379" s="48" t="s">
        <v>1571</v>
      </c>
      <c r="F379" s="48" t="s">
        <v>1574</v>
      </c>
      <c r="G379" s="48" t="s">
        <v>945</v>
      </c>
      <c r="H379" s="72">
        <v>5.6499999999999996E-4</v>
      </c>
      <c r="I379" s="72">
        <v>6.7000000000000002E-4</v>
      </c>
      <c r="J379" s="72">
        <v>3.6999999999999998E-5</v>
      </c>
      <c r="K379" s="49">
        <v>1.109848110441173</v>
      </c>
      <c r="L379" s="49">
        <v>1.109848110441173</v>
      </c>
      <c r="M379" s="49">
        <v>6.2706418239926278E-4</v>
      </c>
      <c r="N379" s="49">
        <v>7.4359823399558597E-4</v>
      </c>
      <c r="O379" s="49">
        <v>4.1064380086323402E-5</v>
      </c>
    </row>
    <row r="380" spans="1:15" ht="14.5" hidden="1" outlineLevel="2" x14ac:dyDescent="0.35">
      <c r="A380" s="48" t="s">
        <v>914</v>
      </c>
      <c r="B380" s="48" t="s">
        <v>145</v>
      </c>
      <c r="C380" s="48" t="s">
        <v>1049</v>
      </c>
      <c r="D380" s="48" t="s">
        <v>1549</v>
      </c>
      <c r="E380" s="48" t="s">
        <v>1571</v>
      </c>
      <c r="F380" s="48" t="s">
        <v>1575</v>
      </c>
      <c r="G380" s="48" t="s">
        <v>945</v>
      </c>
      <c r="H380" s="72">
        <v>8.9999999999999992E-5</v>
      </c>
      <c r="I380" s="72">
        <v>1.0499999999999999E-4</v>
      </c>
      <c r="J380" s="72">
        <v>6.0000000000000002E-6</v>
      </c>
      <c r="K380" s="49">
        <v>1.109848110441173</v>
      </c>
      <c r="L380" s="49">
        <v>1.109848110441173</v>
      </c>
      <c r="M380" s="49">
        <v>9.988632993970556E-5</v>
      </c>
      <c r="N380" s="49">
        <v>1.1653405159632315E-4</v>
      </c>
      <c r="O380" s="49">
        <v>6.6590886626470384E-6</v>
      </c>
    </row>
    <row r="381" spans="1:15" ht="14.5" hidden="1" outlineLevel="2" x14ac:dyDescent="0.35">
      <c r="A381" s="48" t="s">
        <v>914</v>
      </c>
      <c r="B381" s="48" t="s">
        <v>145</v>
      </c>
      <c r="C381" s="48" t="s">
        <v>1049</v>
      </c>
      <c r="D381" s="48" t="s">
        <v>1549</v>
      </c>
      <c r="E381" s="48" t="s">
        <v>1571</v>
      </c>
      <c r="F381" s="48" t="s">
        <v>1576</v>
      </c>
      <c r="G381" s="48" t="s">
        <v>945</v>
      </c>
      <c r="H381" s="72">
        <v>4.4500000000000003E-4</v>
      </c>
      <c r="I381" s="72">
        <v>5.2500000000000008E-4</v>
      </c>
      <c r="J381" s="72">
        <v>2.9E-5</v>
      </c>
      <c r="K381" s="49">
        <v>1.109848110441173</v>
      </c>
      <c r="L381" s="49">
        <v>1.109848110441173</v>
      </c>
      <c r="M381" s="49">
        <v>4.9388240914632203E-4</v>
      </c>
      <c r="N381" s="49">
        <v>5.8267025798161597E-4</v>
      </c>
      <c r="O381" s="49">
        <v>3.2185595202794018E-5</v>
      </c>
    </row>
    <row r="382" spans="1:15" ht="14.5" hidden="1" outlineLevel="2" x14ac:dyDescent="0.35">
      <c r="A382" s="48" t="s">
        <v>914</v>
      </c>
      <c r="B382" s="48" t="s">
        <v>145</v>
      </c>
      <c r="C382" s="48" t="s">
        <v>1049</v>
      </c>
      <c r="D382" s="48" t="s">
        <v>1549</v>
      </c>
      <c r="E382" s="48" t="s">
        <v>1571</v>
      </c>
      <c r="F382" s="48" t="s">
        <v>1577</v>
      </c>
      <c r="G382" s="48" t="s">
        <v>945</v>
      </c>
      <c r="H382" s="72">
        <v>5.6499999999999996E-4</v>
      </c>
      <c r="I382" s="72">
        <v>6.7000000000000002E-4</v>
      </c>
      <c r="J382" s="72">
        <v>3.6999999999999998E-5</v>
      </c>
      <c r="K382" s="49">
        <v>1.109848110441173</v>
      </c>
      <c r="L382" s="49">
        <v>1.109848110441173</v>
      </c>
      <c r="M382" s="49">
        <v>6.2706418239926278E-4</v>
      </c>
      <c r="N382" s="49">
        <v>7.4359823399558597E-4</v>
      </c>
      <c r="O382" s="49">
        <v>4.1064380086323402E-5</v>
      </c>
    </row>
    <row r="383" spans="1:15" ht="14.5" hidden="1" outlineLevel="2" x14ac:dyDescent="0.35">
      <c r="A383" s="48" t="s">
        <v>914</v>
      </c>
      <c r="B383" s="48" t="s">
        <v>145</v>
      </c>
      <c r="C383" s="48" t="s">
        <v>1049</v>
      </c>
      <c r="D383" s="48" t="s">
        <v>1549</v>
      </c>
      <c r="E383" s="48" t="s">
        <v>1571</v>
      </c>
      <c r="F383" s="48" t="s">
        <v>146</v>
      </c>
      <c r="G383" s="48" t="s">
        <v>945</v>
      </c>
      <c r="H383" s="72">
        <v>4.535E-3</v>
      </c>
      <c r="I383" s="72">
        <v>5.3949999999999996E-3</v>
      </c>
      <c r="J383" s="72">
        <v>2.9499999999999996E-4</v>
      </c>
      <c r="K383" s="49">
        <v>1.109848110441173</v>
      </c>
      <c r="L383" s="49">
        <v>1.109848110441173</v>
      </c>
      <c r="M383" s="49">
        <v>5.0331611808507194E-3</v>
      </c>
      <c r="N383" s="49">
        <v>5.9876305558301283E-3</v>
      </c>
      <c r="O383" s="49">
        <v>3.2740519258014602E-4</v>
      </c>
    </row>
    <row r="384" spans="1:15" ht="14.5" hidden="1" outlineLevel="2" x14ac:dyDescent="0.35">
      <c r="A384" s="48" t="s">
        <v>914</v>
      </c>
      <c r="B384" s="48" t="s">
        <v>145</v>
      </c>
      <c r="C384" s="48" t="s">
        <v>1049</v>
      </c>
      <c r="D384" s="48" t="s">
        <v>1549</v>
      </c>
      <c r="E384" s="48" t="s">
        <v>1571</v>
      </c>
      <c r="F384" s="48" t="s">
        <v>1578</v>
      </c>
      <c r="G384" s="48" t="s">
        <v>945</v>
      </c>
      <c r="H384" s="72">
        <v>8.9999999999999992E-5</v>
      </c>
      <c r="I384" s="72">
        <v>1.0499999999999999E-4</v>
      </c>
      <c r="J384" s="72">
        <v>6.0000000000000002E-6</v>
      </c>
      <c r="K384" s="49">
        <v>1.109848110441173</v>
      </c>
      <c r="L384" s="49">
        <v>1.109848110441173</v>
      </c>
      <c r="M384" s="49">
        <v>9.988632993970556E-5</v>
      </c>
      <c r="N384" s="49">
        <v>1.1653405159632315E-4</v>
      </c>
      <c r="O384" s="49">
        <v>6.6590886626470384E-6</v>
      </c>
    </row>
    <row r="385" spans="1:15" ht="14.5" hidden="1" outlineLevel="2" x14ac:dyDescent="0.35">
      <c r="A385" s="48" t="s">
        <v>914</v>
      </c>
      <c r="B385" s="48" t="s">
        <v>145</v>
      </c>
      <c r="C385" s="48" t="s">
        <v>1049</v>
      </c>
      <c r="D385" s="48" t="s">
        <v>1549</v>
      </c>
      <c r="E385" s="48" t="s">
        <v>1571</v>
      </c>
      <c r="F385" s="48" t="s">
        <v>1579</v>
      </c>
      <c r="G385" s="48" t="s">
        <v>945</v>
      </c>
      <c r="H385" s="72">
        <v>8.9999999999999992E-5</v>
      </c>
      <c r="I385" s="72">
        <v>1.0499999999999999E-4</v>
      </c>
      <c r="J385" s="72">
        <v>6.0000000000000002E-6</v>
      </c>
      <c r="K385" s="49">
        <v>1.109848110441173</v>
      </c>
      <c r="L385" s="49">
        <v>1.109848110441173</v>
      </c>
      <c r="M385" s="49">
        <v>9.988632993970556E-5</v>
      </c>
      <c r="N385" s="49">
        <v>1.1653405159632315E-4</v>
      </c>
      <c r="O385" s="49">
        <v>6.6590886626470384E-6</v>
      </c>
    </row>
    <row r="386" spans="1:15" ht="14.5" hidden="1" outlineLevel="2" x14ac:dyDescent="0.35">
      <c r="A386" s="48" t="s">
        <v>914</v>
      </c>
      <c r="B386" s="48" t="s">
        <v>145</v>
      </c>
      <c r="C386" s="48" t="s">
        <v>1049</v>
      </c>
      <c r="D386" s="48" t="s">
        <v>1549</v>
      </c>
      <c r="E386" s="48" t="s">
        <v>1571</v>
      </c>
      <c r="F386" s="48" t="s">
        <v>1580</v>
      </c>
      <c r="G386" s="48" t="s">
        <v>945</v>
      </c>
      <c r="H386" s="72">
        <v>2.6499999999999999E-4</v>
      </c>
      <c r="I386" s="72">
        <v>3.1500000000000001E-4</v>
      </c>
      <c r="J386" s="72">
        <v>1.7500000000000002E-5</v>
      </c>
      <c r="K386" s="49">
        <v>1.109848110441173</v>
      </c>
      <c r="L386" s="49">
        <v>1.109848110441173</v>
      </c>
      <c r="M386" s="49">
        <v>2.9410974926691086E-4</v>
      </c>
      <c r="N386" s="49">
        <v>3.4960215478896953E-4</v>
      </c>
      <c r="O386" s="49">
        <v>1.9422341932720529E-5</v>
      </c>
    </row>
    <row r="387" spans="1:15" ht="14.5" hidden="1" outlineLevel="2" x14ac:dyDescent="0.35">
      <c r="A387" s="48" t="s">
        <v>914</v>
      </c>
      <c r="B387" s="48" t="s">
        <v>145</v>
      </c>
      <c r="C387" s="48" t="s">
        <v>1049</v>
      </c>
      <c r="D387" s="48" t="s">
        <v>1549</v>
      </c>
      <c r="E387" s="48" t="s">
        <v>1571</v>
      </c>
      <c r="F387" s="48" t="s">
        <v>1581</v>
      </c>
      <c r="G387" s="48" t="s">
        <v>945</v>
      </c>
      <c r="H387" s="72">
        <v>5.6000000000000006E-4</v>
      </c>
      <c r="I387" s="72">
        <v>6.7000000000000002E-4</v>
      </c>
      <c r="J387" s="72">
        <v>3.6999999999999998E-5</v>
      </c>
      <c r="K387" s="49">
        <v>1.109848110441173</v>
      </c>
      <c r="L387" s="49">
        <v>1.109848110441173</v>
      </c>
      <c r="M387" s="49">
        <v>6.2151494184705693E-4</v>
      </c>
      <c r="N387" s="49">
        <v>7.4359823399558597E-4</v>
      </c>
      <c r="O387" s="49">
        <v>4.1064380086323402E-5</v>
      </c>
    </row>
    <row r="388" spans="1:15" ht="14.5" hidden="1" outlineLevel="2" x14ac:dyDescent="0.35">
      <c r="A388" s="48" t="s">
        <v>914</v>
      </c>
      <c r="B388" s="48" t="s">
        <v>145</v>
      </c>
      <c r="C388" s="48" t="s">
        <v>1049</v>
      </c>
      <c r="D388" s="48" t="s">
        <v>1549</v>
      </c>
      <c r="E388" s="48" t="s">
        <v>1571</v>
      </c>
      <c r="F388" s="48" t="s">
        <v>1582</v>
      </c>
      <c r="G388" s="48" t="s">
        <v>945</v>
      </c>
      <c r="H388" s="72">
        <v>1.75E-4</v>
      </c>
      <c r="I388" s="72">
        <v>2.0999999999999998E-4</v>
      </c>
      <c r="J388" s="72">
        <v>1.15E-5</v>
      </c>
      <c r="K388" s="49">
        <v>1.109848110441173</v>
      </c>
      <c r="L388" s="49">
        <v>1.109848110441173</v>
      </c>
      <c r="M388" s="49">
        <v>1.9422341932720527E-4</v>
      </c>
      <c r="N388" s="49">
        <v>2.3306810319264631E-4</v>
      </c>
      <c r="O388" s="49">
        <v>1.2763253270073491E-5</v>
      </c>
    </row>
    <row r="389" spans="1:15" ht="14.5" hidden="1" outlineLevel="2" x14ac:dyDescent="0.35">
      <c r="A389" s="48" t="s">
        <v>914</v>
      </c>
      <c r="B389" s="48" t="s">
        <v>145</v>
      </c>
      <c r="C389" s="48" t="s">
        <v>1049</v>
      </c>
      <c r="D389" s="48" t="s">
        <v>1549</v>
      </c>
      <c r="E389" s="48" t="s">
        <v>1571</v>
      </c>
      <c r="F389" s="48" t="s">
        <v>1583</v>
      </c>
      <c r="G389" s="48" t="s">
        <v>945</v>
      </c>
      <c r="H389" s="72">
        <v>5.6499999999999996E-4</v>
      </c>
      <c r="I389" s="72">
        <v>6.7500000000000004E-4</v>
      </c>
      <c r="J389" s="72">
        <v>3.6999999999999998E-5</v>
      </c>
      <c r="K389" s="49">
        <v>1.109848110441173</v>
      </c>
      <c r="L389" s="49">
        <v>1.109848110441173</v>
      </c>
      <c r="M389" s="49">
        <v>6.2706418239926278E-4</v>
      </c>
      <c r="N389" s="49">
        <v>7.4914747454779182E-4</v>
      </c>
      <c r="O389" s="49">
        <v>4.1064380086323402E-5</v>
      </c>
    </row>
    <row r="390" spans="1:15" ht="14.5" hidden="1" outlineLevel="2" x14ac:dyDescent="0.35">
      <c r="A390" s="48" t="s">
        <v>914</v>
      </c>
      <c r="B390" s="48" t="s">
        <v>145</v>
      </c>
      <c r="C390" s="48" t="s">
        <v>1049</v>
      </c>
      <c r="D390" s="48" t="s">
        <v>1549</v>
      </c>
      <c r="E390" s="48" t="s">
        <v>1571</v>
      </c>
      <c r="F390" s="48" t="s">
        <v>1584</v>
      </c>
      <c r="G390" s="48" t="s">
        <v>945</v>
      </c>
      <c r="H390" s="72">
        <v>7.0999999999999991E-4</v>
      </c>
      <c r="I390" s="72">
        <v>8.4499999999999994E-4</v>
      </c>
      <c r="J390" s="72">
        <v>4.6499999999999999E-5</v>
      </c>
      <c r="K390" s="49">
        <v>1.109848110441173</v>
      </c>
      <c r="L390" s="49">
        <v>1.109848110441173</v>
      </c>
      <c r="M390" s="49">
        <v>7.8799215841323278E-4</v>
      </c>
      <c r="N390" s="49">
        <v>9.3782165332279119E-4</v>
      </c>
      <c r="O390" s="49">
        <v>5.1607937135514544E-5</v>
      </c>
    </row>
    <row r="391" spans="1:15" ht="14.5" hidden="1" outlineLevel="2" x14ac:dyDescent="0.35">
      <c r="A391" s="48" t="s">
        <v>914</v>
      </c>
      <c r="B391" s="48" t="s">
        <v>145</v>
      </c>
      <c r="C391" s="48" t="s">
        <v>1049</v>
      </c>
      <c r="D391" s="48" t="s">
        <v>1549</v>
      </c>
      <c r="E391" s="48" t="s">
        <v>1571</v>
      </c>
      <c r="F391" s="48" t="s">
        <v>1585</v>
      </c>
      <c r="G391" s="48" t="s">
        <v>945</v>
      </c>
      <c r="H391" s="72">
        <v>2.6499999999999999E-4</v>
      </c>
      <c r="I391" s="72">
        <v>3.1500000000000001E-4</v>
      </c>
      <c r="J391" s="72">
        <v>1.7500000000000002E-5</v>
      </c>
      <c r="K391" s="49">
        <v>1.109848110441173</v>
      </c>
      <c r="L391" s="49">
        <v>1.109848110441173</v>
      </c>
      <c r="M391" s="49">
        <v>2.9410974926691086E-4</v>
      </c>
      <c r="N391" s="49">
        <v>3.4960215478896953E-4</v>
      </c>
      <c r="O391" s="49">
        <v>1.9422341932720529E-5</v>
      </c>
    </row>
    <row r="392" spans="1:15" ht="14.5" hidden="1" outlineLevel="2" x14ac:dyDescent="0.35">
      <c r="A392" s="48" t="s">
        <v>914</v>
      </c>
      <c r="B392" s="48" t="s">
        <v>145</v>
      </c>
      <c r="C392" s="48" t="s">
        <v>1049</v>
      </c>
      <c r="D392" s="48" t="s">
        <v>1549</v>
      </c>
      <c r="E392" s="48" t="s">
        <v>1571</v>
      </c>
      <c r="F392" s="48" t="s">
        <v>148</v>
      </c>
      <c r="G392" s="48" t="s">
        <v>1155</v>
      </c>
      <c r="H392" s="73"/>
      <c r="I392" s="73"/>
      <c r="J392" s="72">
        <v>1.1999999999999999E-4</v>
      </c>
      <c r="K392" s="49">
        <v>1.109848110441173</v>
      </c>
      <c r="L392" s="49">
        <v>1.109848110441173</v>
      </c>
      <c r="M392" s="73"/>
      <c r="N392" s="73"/>
      <c r="O392" s="49">
        <v>1.3318177325294075E-4</v>
      </c>
    </row>
    <row r="393" spans="1:15" ht="14.5" hidden="1" outlineLevel="2" x14ac:dyDescent="0.35">
      <c r="A393" s="48" t="s">
        <v>914</v>
      </c>
      <c r="B393" s="48" t="s">
        <v>145</v>
      </c>
      <c r="C393" s="48" t="s">
        <v>1049</v>
      </c>
      <c r="D393" s="48" t="s">
        <v>1549</v>
      </c>
      <c r="E393" s="48" t="s">
        <v>1571</v>
      </c>
      <c r="F393" s="48" t="s">
        <v>149</v>
      </c>
      <c r="G393" s="48" t="s">
        <v>1051</v>
      </c>
      <c r="H393" s="72">
        <v>1.35E-4</v>
      </c>
      <c r="I393" s="72">
        <v>1.6000000000000001E-4</v>
      </c>
      <c r="J393" s="72">
        <v>4.6999999999999999E-4</v>
      </c>
      <c r="K393" s="49">
        <v>1.109848110441173</v>
      </c>
      <c r="L393" s="49">
        <v>1.109848110441173</v>
      </c>
      <c r="M393" s="49">
        <v>1.4982949490955835E-4</v>
      </c>
      <c r="N393" s="49">
        <v>1.7757569767058769E-4</v>
      </c>
      <c r="O393" s="49">
        <v>5.2162861190735129E-4</v>
      </c>
    </row>
    <row r="394" spans="1:15" ht="14.5" hidden="1" outlineLevel="2" x14ac:dyDescent="0.35">
      <c r="A394" s="48" t="s">
        <v>914</v>
      </c>
      <c r="B394" s="48" t="s">
        <v>145</v>
      </c>
      <c r="C394" s="48" t="s">
        <v>1049</v>
      </c>
      <c r="D394" s="48" t="s">
        <v>1549</v>
      </c>
      <c r="E394" s="48" t="s">
        <v>1571</v>
      </c>
      <c r="F394" s="48" t="s">
        <v>153</v>
      </c>
      <c r="G394" s="48" t="s">
        <v>1051</v>
      </c>
      <c r="H394" s="72">
        <v>3.1500000000000001E-4</v>
      </c>
      <c r="I394" s="72">
        <v>3.7500000000000001E-4</v>
      </c>
      <c r="J394" s="72">
        <v>4.8499999999999997E-4</v>
      </c>
      <c r="K394" s="49">
        <v>1.109848110441173</v>
      </c>
      <c r="L394" s="49">
        <v>1.109848110441173</v>
      </c>
      <c r="M394" s="49">
        <v>3.4960215478896953E-4</v>
      </c>
      <c r="N394" s="49">
        <v>4.161930414154399E-4</v>
      </c>
      <c r="O394" s="49">
        <v>5.3827633356396884E-4</v>
      </c>
    </row>
    <row r="395" spans="1:15" ht="14.5" hidden="1" outlineLevel="2" x14ac:dyDescent="0.35">
      <c r="A395" s="48" t="s">
        <v>914</v>
      </c>
      <c r="B395" s="48" t="s">
        <v>145</v>
      </c>
      <c r="C395" s="48" t="s">
        <v>1049</v>
      </c>
      <c r="D395" s="48" t="s">
        <v>1549</v>
      </c>
      <c r="E395" s="48" t="s">
        <v>1571</v>
      </c>
      <c r="F395" s="48" t="s">
        <v>154</v>
      </c>
      <c r="G395" s="48" t="s">
        <v>963</v>
      </c>
      <c r="H395" s="72">
        <v>1.8450000000000001E-3</v>
      </c>
      <c r="I395" s="72">
        <v>2.1949999999999999E-3</v>
      </c>
      <c r="J395" s="72">
        <v>4.0300000000000006E-3</v>
      </c>
      <c r="K395" s="49">
        <v>1.109848110441173</v>
      </c>
      <c r="L395" s="49">
        <v>1.109848110441173</v>
      </c>
      <c r="M395" s="49">
        <v>2.0476697637639642E-3</v>
      </c>
      <c r="N395" s="49">
        <v>2.4361166024183746E-3</v>
      </c>
      <c r="O395" s="49">
        <v>4.472687885077928E-3</v>
      </c>
    </row>
    <row r="396" spans="1:15" ht="14.5" hidden="1" outlineLevel="2" x14ac:dyDescent="0.35">
      <c r="A396" s="48" t="s">
        <v>914</v>
      </c>
      <c r="B396" s="48" t="s">
        <v>145</v>
      </c>
      <c r="C396" s="48" t="s">
        <v>1049</v>
      </c>
      <c r="D396" s="48" t="s">
        <v>1549</v>
      </c>
      <c r="E396" s="48" t="s">
        <v>1571</v>
      </c>
      <c r="F396" s="48" t="s">
        <v>147</v>
      </c>
      <c r="G396" s="48" t="s">
        <v>963</v>
      </c>
      <c r="H396" s="73"/>
      <c r="I396" s="73"/>
      <c r="J396" s="72">
        <v>3.8500000000000003E-4</v>
      </c>
      <c r="K396" s="49">
        <v>1.109848110441173</v>
      </c>
      <c r="L396" s="49">
        <v>1.109848110441173</v>
      </c>
      <c r="M396" s="73"/>
      <c r="N396" s="73"/>
      <c r="O396" s="49">
        <v>4.2729152251985166E-4</v>
      </c>
    </row>
    <row r="397" spans="1:15" ht="14.5" hidden="1" outlineLevel="2" x14ac:dyDescent="0.35">
      <c r="A397" s="48" t="s">
        <v>914</v>
      </c>
      <c r="B397" s="48" t="s">
        <v>145</v>
      </c>
      <c r="C397" s="48" t="s">
        <v>1049</v>
      </c>
      <c r="D397" s="48" t="s">
        <v>1549</v>
      </c>
      <c r="E397" s="48" t="s">
        <v>1571</v>
      </c>
      <c r="F397" s="48" t="s">
        <v>151</v>
      </c>
      <c r="G397" s="48" t="s">
        <v>964</v>
      </c>
      <c r="H397" s="73"/>
      <c r="I397" s="73"/>
      <c r="J397" s="72">
        <v>2.103E-2</v>
      </c>
      <c r="K397" s="49">
        <v>1.109848110441173</v>
      </c>
      <c r="L397" s="49">
        <v>1.109848110441173</v>
      </c>
      <c r="M397" s="73"/>
      <c r="N397" s="73"/>
      <c r="O397" s="49">
        <v>2.3340105762577869E-2</v>
      </c>
    </row>
    <row r="398" spans="1:15" ht="14.5" hidden="1" outlineLevel="2" x14ac:dyDescent="0.35">
      <c r="A398" s="48" t="s">
        <v>914</v>
      </c>
      <c r="B398" s="48" t="s">
        <v>145</v>
      </c>
      <c r="C398" s="48" t="s">
        <v>1049</v>
      </c>
      <c r="D398" s="48" t="s">
        <v>1549</v>
      </c>
      <c r="E398" s="48" t="s">
        <v>1571</v>
      </c>
      <c r="F398" s="48" t="s">
        <v>150</v>
      </c>
      <c r="G398" s="48" t="s">
        <v>1050</v>
      </c>
      <c r="H398" s="73"/>
      <c r="I398" s="73"/>
      <c r="J398" s="72">
        <v>1.5449999999999999E-3</v>
      </c>
      <c r="K398" s="49">
        <v>1.109848110441173</v>
      </c>
      <c r="L398" s="49">
        <v>1.109848110441173</v>
      </c>
      <c r="M398" s="73"/>
      <c r="N398" s="73"/>
      <c r="O398" s="49">
        <v>1.7147153306316123E-3</v>
      </c>
    </row>
    <row r="399" spans="1:15" ht="14.5" hidden="1" outlineLevel="2" x14ac:dyDescent="0.35">
      <c r="A399" s="48" t="s">
        <v>914</v>
      </c>
      <c r="B399" s="48" t="s">
        <v>145</v>
      </c>
      <c r="C399" s="48" t="s">
        <v>1049</v>
      </c>
      <c r="D399" s="48" t="s">
        <v>1549</v>
      </c>
      <c r="E399" s="48" t="s">
        <v>1571</v>
      </c>
      <c r="F399" s="48" t="s">
        <v>152</v>
      </c>
      <c r="G399" s="48" t="s">
        <v>1035</v>
      </c>
      <c r="H399" s="73"/>
      <c r="I399" s="73"/>
      <c r="J399" s="72">
        <v>3.875E-3</v>
      </c>
      <c r="K399" s="49">
        <v>1.109848110441173</v>
      </c>
      <c r="L399" s="49">
        <v>1.109848110441173</v>
      </c>
      <c r="M399" s="73"/>
      <c r="N399" s="73"/>
      <c r="O399" s="49">
        <v>4.3006614279595453E-3</v>
      </c>
    </row>
    <row r="400" spans="1:15" ht="14.5" outlineLevel="1" collapsed="1" x14ac:dyDescent="0.35">
      <c r="A400" s="48"/>
      <c r="B400" s="50" t="s">
        <v>769</v>
      </c>
      <c r="C400" s="48"/>
      <c r="D400" s="48"/>
      <c r="E400" s="48"/>
      <c r="F400" s="48"/>
      <c r="G400" s="48"/>
      <c r="H400" s="73">
        <f>SUBTOTAL(9,H377:H399)</f>
        <v>1.1869999999999997E-2</v>
      </c>
      <c r="I400" s="73">
        <f>SUBTOTAL(9,I377:I399)</f>
        <v>1.4109999999999998E-2</v>
      </c>
      <c r="J400" s="72">
        <f>SUBTOTAL(9,J377:J399)</f>
        <v>3.2565999999999998E-2</v>
      </c>
      <c r="K400" s="49"/>
      <c r="L400" s="49"/>
      <c r="M400" s="73">
        <f>SUBTOTAL(9,M377:M399)</f>
        <v>1.3173897070936724E-2</v>
      </c>
      <c r="N400" s="73">
        <f>SUBTOTAL(9,N377:N399)</f>
        <v>1.565995683832495E-2</v>
      </c>
      <c r="O400" s="49">
        <f>SUBTOTAL(9,O377:O399)</f>
        <v>3.6143313564627244E-2</v>
      </c>
    </row>
    <row r="401" spans="1:15" ht="14.5" hidden="1" outlineLevel="2" x14ac:dyDescent="0.35">
      <c r="A401" s="48" t="s">
        <v>914</v>
      </c>
      <c r="B401" s="48" t="s">
        <v>155</v>
      </c>
      <c r="C401" s="48" t="s">
        <v>1052</v>
      </c>
      <c r="D401" s="48" t="s">
        <v>1452</v>
      </c>
      <c r="E401" s="48" t="s">
        <v>1453</v>
      </c>
      <c r="F401" s="48" t="s">
        <v>1586</v>
      </c>
      <c r="G401" s="48" t="s">
        <v>945</v>
      </c>
      <c r="H401" s="72">
        <v>1.9199999999999998E-3</v>
      </c>
      <c r="I401" s="72">
        <v>2.2854999999999998E-3</v>
      </c>
      <c r="J401" s="72">
        <v>1.2549999999999999E-4</v>
      </c>
      <c r="K401" s="49">
        <v>0.94959176428824954</v>
      </c>
      <c r="L401" s="49">
        <v>1</v>
      </c>
      <c r="M401" s="49">
        <v>1.9199999999999998E-3</v>
      </c>
      <c r="N401" s="49">
        <v>2.2854999999999998E-3</v>
      </c>
      <c r="O401" s="49">
        <v>1.2549999999999999E-4</v>
      </c>
    </row>
    <row r="402" spans="1:15" ht="14.5" hidden="1" outlineLevel="2" x14ac:dyDescent="0.35">
      <c r="A402" s="48" t="s">
        <v>914</v>
      </c>
      <c r="B402" s="48" t="s">
        <v>155</v>
      </c>
      <c r="C402" s="48" t="s">
        <v>1052</v>
      </c>
      <c r="D402" s="48" t="s">
        <v>1452</v>
      </c>
      <c r="E402" s="48" t="s">
        <v>1453</v>
      </c>
      <c r="F402" s="48" t="s">
        <v>1587</v>
      </c>
      <c r="G402" s="48" t="s">
        <v>1588</v>
      </c>
      <c r="H402" s="72">
        <v>6.1900000000000002E-3</v>
      </c>
      <c r="I402" s="72">
        <v>6.6050000000000006E-3</v>
      </c>
      <c r="J402" s="72">
        <v>5.3499999999999999E-4</v>
      </c>
      <c r="K402" s="49">
        <v>0.94959176428824954</v>
      </c>
      <c r="L402" s="49">
        <v>1</v>
      </c>
      <c r="M402" s="49">
        <v>6.1900000000000002E-3</v>
      </c>
      <c r="N402" s="49">
        <v>6.6050000000000006E-3</v>
      </c>
      <c r="O402" s="49">
        <v>5.3499999999999999E-4</v>
      </c>
    </row>
    <row r="403" spans="1:15" ht="14.5" hidden="1" outlineLevel="2" x14ac:dyDescent="0.35">
      <c r="A403" s="48" t="s">
        <v>914</v>
      </c>
      <c r="B403" s="48" t="s">
        <v>155</v>
      </c>
      <c r="C403" s="48" t="s">
        <v>1052</v>
      </c>
      <c r="D403" s="48" t="s">
        <v>1452</v>
      </c>
      <c r="E403" s="48" t="s">
        <v>1453</v>
      </c>
      <c r="F403" s="48" t="s">
        <v>1589</v>
      </c>
      <c r="G403" s="48" t="s">
        <v>1588</v>
      </c>
      <c r="H403" s="72">
        <v>2.9350000000000001E-3</v>
      </c>
      <c r="I403" s="72">
        <v>2.2000000000000001E-3</v>
      </c>
      <c r="J403" s="72">
        <v>1.7999999999999998E-4</v>
      </c>
      <c r="K403" s="49">
        <v>0.94959176428824954</v>
      </c>
      <c r="L403" s="49">
        <v>1</v>
      </c>
      <c r="M403" s="49">
        <v>2.9350000000000001E-3</v>
      </c>
      <c r="N403" s="49">
        <v>2.2000000000000001E-3</v>
      </c>
      <c r="O403" s="49">
        <v>1.7999999999999998E-4</v>
      </c>
    </row>
    <row r="404" spans="1:15" ht="14.5" hidden="1" outlineLevel="2" x14ac:dyDescent="0.35">
      <c r="A404" s="48" t="s">
        <v>914</v>
      </c>
      <c r="B404" s="48" t="s">
        <v>155</v>
      </c>
      <c r="C404" s="48" t="s">
        <v>1052</v>
      </c>
      <c r="D404" s="48" t="s">
        <v>1452</v>
      </c>
      <c r="E404" s="48" t="s">
        <v>1453</v>
      </c>
      <c r="F404" s="48" t="s">
        <v>156</v>
      </c>
      <c r="G404" s="48" t="s">
        <v>950</v>
      </c>
      <c r="H404" s="72">
        <v>8.6650000000000005E-2</v>
      </c>
      <c r="I404" s="72">
        <v>1.7329999999999998E-2</v>
      </c>
      <c r="J404" s="72">
        <v>2.1325E-2</v>
      </c>
      <c r="K404" s="49">
        <v>0.94959176428824954</v>
      </c>
      <c r="L404" s="49">
        <v>1</v>
      </c>
      <c r="M404" s="49">
        <v>8.6650000000000005E-2</v>
      </c>
      <c r="N404" s="49">
        <v>1.7329999999999998E-2</v>
      </c>
      <c r="O404" s="49">
        <v>2.1325E-2</v>
      </c>
    </row>
    <row r="405" spans="1:15" ht="14.5" outlineLevel="1" collapsed="1" x14ac:dyDescent="0.35">
      <c r="A405" s="48"/>
      <c r="B405" s="50" t="s">
        <v>770</v>
      </c>
      <c r="C405" s="48"/>
      <c r="D405" s="48"/>
      <c r="E405" s="48"/>
      <c r="F405" s="48"/>
      <c r="G405" s="48"/>
      <c r="H405" s="72">
        <f>SUBTOTAL(9,H401:H404)</f>
        <v>9.7695000000000004E-2</v>
      </c>
      <c r="I405" s="72">
        <f>SUBTOTAL(9,I401:I404)</f>
        <v>2.8420500000000001E-2</v>
      </c>
      <c r="J405" s="72">
        <f>SUBTOTAL(9,J401:J404)</f>
        <v>2.2165500000000001E-2</v>
      </c>
      <c r="K405" s="49"/>
      <c r="L405" s="49"/>
      <c r="M405" s="49">
        <f>SUBTOTAL(9,M401:M404)</f>
        <v>9.7695000000000004E-2</v>
      </c>
      <c r="N405" s="49">
        <f>SUBTOTAL(9,N401:N404)</f>
        <v>2.8420500000000001E-2</v>
      </c>
      <c r="O405" s="49">
        <f>SUBTOTAL(9,O401:O404)</f>
        <v>2.2165500000000001E-2</v>
      </c>
    </row>
    <row r="406" spans="1:15" ht="14.5" hidden="1" outlineLevel="2" x14ac:dyDescent="0.35">
      <c r="A406" s="48" t="s">
        <v>914</v>
      </c>
      <c r="B406" s="48" t="s">
        <v>157</v>
      </c>
      <c r="C406" s="48" t="s">
        <v>1053</v>
      </c>
      <c r="D406" s="48" t="s">
        <v>1503</v>
      </c>
      <c r="E406" s="48" t="s">
        <v>1590</v>
      </c>
      <c r="F406" s="48" t="s">
        <v>160</v>
      </c>
      <c r="G406" s="48" t="s">
        <v>970</v>
      </c>
      <c r="H406" s="72">
        <v>4.4840000000000005E-2</v>
      </c>
      <c r="I406" s="72">
        <v>1.0105000000000001E-2</v>
      </c>
      <c r="J406" s="72">
        <v>3.2749999999999997E-3</v>
      </c>
      <c r="K406" s="49">
        <v>0.98123222244867192</v>
      </c>
      <c r="L406" s="49">
        <v>1</v>
      </c>
      <c r="M406" s="49">
        <v>4.4840000000000005E-2</v>
      </c>
      <c r="N406" s="49">
        <v>1.0105000000000001E-2</v>
      </c>
      <c r="O406" s="49">
        <v>3.2749999999999997E-3</v>
      </c>
    </row>
    <row r="407" spans="1:15" ht="14.5" hidden="1" outlineLevel="2" x14ac:dyDescent="0.35">
      <c r="A407" s="48" t="s">
        <v>914</v>
      </c>
      <c r="B407" s="48" t="s">
        <v>157</v>
      </c>
      <c r="C407" s="48" t="s">
        <v>1053</v>
      </c>
      <c r="D407" s="48" t="s">
        <v>1503</v>
      </c>
      <c r="E407" s="48" t="s">
        <v>1590</v>
      </c>
      <c r="F407" s="48" t="s">
        <v>158</v>
      </c>
      <c r="G407" s="48" t="s">
        <v>970</v>
      </c>
      <c r="H407" s="72">
        <v>3.8780000000000002E-2</v>
      </c>
      <c r="I407" s="72">
        <v>9.0850000000000011E-3</v>
      </c>
      <c r="J407" s="72">
        <v>2.9449999999999997E-3</v>
      </c>
      <c r="K407" s="49">
        <v>0.98123222244867192</v>
      </c>
      <c r="L407" s="49">
        <v>1</v>
      </c>
      <c r="M407" s="49">
        <v>3.8780000000000002E-2</v>
      </c>
      <c r="N407" s="49">
        <v>9.0850000000000011E-3</v>
      </c>
      <c r="O407" s="49">
        <v>2.9449999999999997E-3</v>
      </c>
    </row>
    <row r="408" spans="1:15" ht="14.5" hidden="1" outlineLevel="2" x14ac:dyDescent="0.35">
      <c r="A408" s="48" t="s">
        <v>914</v>
      </c>
      <c r="B408" s="48" t="s">
        <v>157</v>
      </c>
      <c r="C408" s="48" t="s">
        <v>1053</v>
      </c>
      <c r="D408" s="48" t="s">
        <v>1503</v>
      </c>
      <c r="E408" s="48" t="s">
        <v>1590</v>
      </c>
      <c r="F408" s="48" t="s">
        <v>159</v>
      </c>
      <c r="G408" s="48" t="s">
        <v>970</v>
      </c>
      <c r="H408" s="72">
        <v>3.7569999999999999E-2</v>
      </c>
      <c r="I408" s="72">
        <v>8.2400000000000008E-3</v>
      </c>
      <c r="J408" s="72">
        <v>2.6700000000000001E-3</v>
      </c>
      <c r="K408" s="49">
        <v>0.98123222244867192</v>
      </c>
      <c r="L408" s="49">
        <v>1</v>
      </c>
      <c r="M408" s="49">
        <v>3.7569999999999999E-2</v>
      </c>
      <c r="N408" s="49">
        <v>8.2400000000000008E-3</v>
      </c>
      <c r="O408" s="49">
        <v>2.6700000000000001E-3</v>
      </c>
    </row>
    <row r="409" spans="1:15" ht="14.5" outlineLevel="1" collapsed="1" x14ac:dyDescent="0.35">
      <c r="A409" s="48"/>
      <c r="B409" s="50" t="s">
        <v>771</v>
      </c>
      <c r="C409" s="48"/>
      <c r="D409" s="48"/>
      <c r="E409" s="48"/>
      <c r="F409" s="48"/>
      <c r="G409" s="48"/>
      <c r="H409" s="74">
        <f>SUBTOTAL(9,H406:H408)</f>
        <v>0.12118999999999999</v>
      </c>
      <c r="I409" s="74">
        <f>SUBTOTAL(9,I406:I408)</f>
        <v>2.7430000000000003E-2</v>
      </c>
      <c r="J409" s="72">
        <f>SUBTOTAL(9,J406:J408)</f>
        <v>8.8900000000000003E-3</v>
      </c>
      <c r="K409" s="49"/>
      <c r="L409" s="49"/>
      <c r="M409" s="51">
        <f>SUBTOTAL(9,M406:M408)</f>
        <v>0.12118999999999999</v>
      </c>
      <c r="N409" s="51">
        <f>SUBTOTAL(9,N406:N408)</f>
        <v>2.7430000000000003E-2</v>
      </c>
      <c r="O409" s="49">
        <f>SUBTOTAL(9,O406:O408)</f>
        <v>8.8900000000000003E-3</v>
      </c>
    </row>
    <row r="410" spans="1:15" ht="14.5" hidden="1" outlineLevel="2" x14ac:dyDescent="0.35">
      <c r="A410" s="48" t="s">
        <v>914</v>
      </c>
      <c r="B410" s="48" t="s">
        <v>161</v>
      </c>
      <c r="C410" s="48" t="s">
        <v>1054</v>
      </c>
      <c r="D410" s="48" t="s">
        <v>1555</v>
      </c>
      <c r="E410" s="48" t="s">
        <v>1556</v>
      </c>
      <c r="F410" s="48" t="s">
        <v>162</v>
      </c>
      <c r="G410" s="48" t="s">
        <v>1035</v>
      </c>
      <c r="H410" s="73"/>
      <c r="I410" s="73"/>
      <c r="J410" s="72">
        <v>3.1460000000000002E-2</v>
      </c>
      <c r="K410" s="49">
        <v>0.88460842828721287</v>
      </c>
      <c r="L410" s="49">
        <v>1</v>
      </c>
      <c r="M410" s="73"/>
      <c r="N410" s="73"/>
      <c r="O410" s="49">
        <v>3.1460000000000002E-2</v>
      </c>
    </row>
    <row r="411" spans="1:15" ht="14.5" hidden="1" outlineLevel="2" x14ac:dyDescent="0.35">
      <c r="A411" s="48" t="s">
        <v>914</v>
      </c>
      <c r="B411" s="48" t="s">
        <v>161</v>
      </c>
      <c r="C411" s="48" t="s">
        <v>1054</v>
      </c>
      <c r="D411" s="48" t="s">
        <v>1555</v>
      </c>
      <c r="E411" s="48" t="s">
        <v>1556</v>
      </c>
      <c r="F411" s="48" t="s">
        <v>163</v>
      </c>
      <c r="G411" s="48" t="s">
        <v>1035</v>
      </c>
      <c r="H411" s="72">
        <v>1.7000000000000001E-4</v>
      </c>
      <c r="I411" s="72">
        <v>2.0000000000000001E-4</v>
      </c>
      <c r="J411" s="72">
        <v>5.212E-2</v>
      </c>
      <c r="K411" s="49">
        <v>0.88460842828721287</v>
      </c>
      <c r="L411" s="49">
        <v>1</v>
      </c>
      <c r="M411" s="49">
        <v>1.7000000000000001E-4</v>
      </c>
      <c r="N411" s="49">
        <v>2.0000000000000001E-4</v>
      </c>
      <c r="O411" s="49">
        <v>5.212E-2</v>
      </c>
    </row>
    <row r="412" spans="1:15" ht="14.5" outlineLevel="1" collapsed="1" x14ac:dyDescent="0.35">
      <c r="A412" s="48"/>
      <c r="B412" s="50" t="s">
        <v>772</v>
      </c>
      <c r="C412" s="48"/>
      <c r="D412" s="48"/>
      <c r="E412" s="48"/>
      <c r="F412" s="48"/>
      <c r="G412" s="48"/>
      <c r="H412" s="72">
        <f>SUBTOTAL(9,H410:H411)</f>
        <v>1.7000000000000001E-4</v>
      </c>
      <c r="I412" s="72">
        <f>SUBTOTAL(9,I410:I411)</f>
        <v>2.0000000000000001E-4</v>
      </c>
      <c r="J412" s="72">
        <f>SUBTOTAL(9,J410:J411)</f>
        <v>8.3580000000000002E-2</v>
      </c>
      <c r="K412" s="49"/>
      <c r="L412" s="49"/>
      <c r="M412" s="49">
        <f>SUBTOTAL(9,M410:M411)</f>
        <v>1.7000000000000001E-4</v>
      </c>
      <c r="N412" s="49">
        <f>SUBTOTAL(9,N410:N411)</f>
        <v>2.0000000000000001E-4</v>
      </c>
      <c r="O412" s="49">
        <f>SUBTOTAL(9,O410:O411)</f>
        <v>8.3580000000000002E-2</v>
      </c>
    </row>
    <row r="413" spans="1:15" ht="14.5" hidden="1" outlineLevel="2" x14ac:dyDescent="0.35">
      <c r="A413" s="48" t="s">
        <v>914</v>
      </c>
      <c r="B413" s="48" t="s">
        <v>1591</v>
      </c>
      <c r="C413" s="48" t="s">
        <v>1592</v>
      </c>
      <c r="D413" s="48" t="s">
        <v>1459</v>
      </c>
      <c r="E413" s="48" t="s">
        <v>1593</v>
      </c>
      <c r="F413" s="48" t="s">
        <v>1594</v>
      </c>
      <c r="G413" s="48" t="s">
        <v>1035</v>
      </c>
      <c r="H413" s="72">
        <v>3.3500000000000001E-4</v>
      </c>
      <c r="I413" s="72">
        <v>3.9500000000000001E-4</v>
      </c>
      <c r="J413" s="72">
        <v>2.199E-3</v>
      </c>
      <c r="K413" s="49">
        <v>0.87654562338106812</v>
      </c>
      <c r="L413" s="49">
        <v>1</v>
      </c>
      <c r="M413" s="49">
        <v>3.3500000000000001E-4</v>
      </c>
      <c r="N413" s="49">
        <v>3.9500000000000001E-4</v>
      </c>
      <c r="O413" s="49">
        <v>2.199E-3</v>
      </c>
    </row>
    <row r="414" spans="1:15" ht="14.5" hidden="1" outlineLevel="2" x14ac:dyDescent="0.35">
      <c r="A414" s="48" t="s">
        <v>914</v>
      </c>
      <c r="B414" s="48" t="s">
        <v>1591</v>
      </c>
      <c r="C414" s="48" t="s">
        <v>1592</v>
      </c>
      <c r="D414" s="48" t="s">
        <v>1459</v>
      </c>
      <c r="E414" s="48" t="s">
        <v>1593</v>
      </c>
      <c r="F414" s="48" t="s">
        <v>1595</v>
      </c>
      <c r="G414" s="48" t="s">
        <v>1035</v>
      </c>
      <c r="H414" s="73"/>
      <c r="I414" s="73"/>
      <c r="J414" s="72">
        <v>3.6299999999999999E-4</v>
      </c>
      <c r="K414" s="49">
        <v>0.87654562338106812</v>
      </c>
      <c r="L414" s="49">
        <v>1</v>
      </c>
      <c r="M414" s="73"/>
      <c r="N414" s="73"/>
      <c r="O414" s="49">
        <v>3.6299999999999999E-4</v>
      </c>
    </row>
    <row r="415" spans="1:15" ht="14.5" hidden="1" outlineLevel="2" x14ac:dyDescent="0.35">
      <c r="A415" s="48" t="s">
        <v>914</v>
      </c>
      <c r="B415" s="48" t="s">
        <v>1591</v>
      </c>
      <c r="C415" s="48" t="s">
        <v>1592</v>
      </c>
      <c r="D415" s="48" t="s">
        <v>1459</v>
      </c>
      <c r="E415" s="48" t="s">
        <v>1593</v>
      </c>
      <c r="F415" s="48" t="s">
        <v>1596</v>
      </c>
      <c r="G415" s="48" t="s">
        <v>1035</v>
      </c>
      <c r="H415" s="73"/>
      <c r="I415" s="73"/>
      <c r="J415" s="72">
        <v>3.6299999999999999E-4</v>
      </c>
      <c r="K415" s="49">
        <v>0.87654562338106812</v>
      </c>
      <c r="L415" s="49">
        <v>1</v>
      </c>
      <c r="M415" s="73"/>
      <c r="N415" s="73"/>
      <c r="O415" s="49">
        <v>3.6299999999999999E-4</v>
      </c>
    </row>
    <row r="416" spans="1:15" ht="14.5" outlineLevel="1" collapsed="1" x14ac:dyDescent="0.35">
      <c r="A416" s="48"/>
      <c r="B416" s="50" t="s">
        <v>1884</v>
      </c>
      <c r="C416" s="48"/>
      <c r="D416" s="48"/>
      <c r="E416" s="48"/>
      <c r="F416" s="48"/>
      <c r="G416" s="48"/>
      <c r="H416" s="73">
        <f>SUBTOTAL(9,H413:H415)</f>
        <v>3.3500000000000001E-4</v>
      </c>
      <c r="I416" s="73">
        <f>SUBTOTAL(9,I413:I415)</f>
        <v>3.9500000000000001E-4</v>
      </c>
      <c r="J416" s="72">
        <f>SUBTOTAL(9,J413:J415)</f>
        <v>2.9250000000000001E-3</v>
      </c>
      <c r="K416" s="49"/>
      <c r="L416" s="49"/>
      <c r="M416" s="73">
        <f>SUBTOTAL(9,M413:M415)</f>
        <v>3.3500000000000001E-4</v>
      </c>
      <c r="N416" s="73">
        <f>SUBTOTAL(9,N413:N415)</f>
        <v>3.9500000000000001E-4</v>
      </c>
      <c r="O416" s="49">
        <f>SUBTOTAL(9,O413:O415)</f>
        <v>2.9250000000000001E-3</v>
      </c>
    </row>
    <row r="417" spans="1:15" ht="14.5" hidden="1" outlineLevel="2" x14ac:dyDescent="0.35">
      <c r="A417" s="48" t="s">
        <v>914</v>
      </c>
      <c r="B417" s="48" t="s">
        <v>1597</v>
      </c>
      <c r="C417" s="48" t="s">
        <v>1598</v>
      </c>
      <c r="D417" s="48" t="s">
        <v>1512</v>
      </c>
      <c r="E417" s="48" t="s">
        <v>1599</v>
      </c>
      <c r="F417" s="48" t="s">
        <v>1600</v>
      </c>
      <c r="G417" s="48" t="s">
        <v>1511</v>
      </c>
      <c r="H417" s="72">
        <v>9.1000000000000004E-3</v>
      </c>
      <c r="I417" s="72">
        <v>4.2099999999999999E-2</v>
      </c>
      <c r="J417" s="72">
        <v>3.3500000000000001E-3</v>
      </c>
      <c r="K417" s="49">
        <v>1.0361184378456572</v>
      </c>
      <c r="L417" s="49">
        <v>1.0361184378456572</v>
      </c>
      <c r="M417" s="49">
        <v>9.4286777843954808E-3</v>
      </c>
      <c r="N417" s="49">
        <v>4.3620586233302165E-2</v>
      </c>
      <c r="O417" s="49">
        <v>3.4709967667829514E-3</v>
      </c>
    </row>
    <row r="418" spans="1:15" ht="14.5" outlineLevel="1" collapsed="1" x14ac:dyDescent="0.35">
      <c r="A418" s="48"/>
      <c r="B418" s="50" t="s">
        <v>1885</v>
      </c>
      <c r="C418" s="48"/>
      <c r="D418" s="48"/>
      <c r="E418" s="48"/>
      <c r="F418" s="48"/>
      <c r="G418" s="48"/>
      <c r="H418" s="72">
        <f>SUBTOTAL(9,H417:H417)</f>
        <v>9.1000000000000004E-3</v>
      </c>
      <c r="I418" s="72">
        <f>SUBTOTAL(9,I417:I417)</f>
        <v>4.2099999999999999E-2</v>
      </c>
      <c r="J418" s="72">
        <f>SUBTOTAL(9,J417:J417)</f>
        <v>3.3500000000000001E-3</v>
      </c>
      <c r="K418" s="49"/>
      <c r="L418" s="49"/>
      <c r="M418" s="49">
        <f>SUBTOTAL(9,M417:M417)</f>
        <v>9.4286777843954808E-3</v>
      </c>
      <c r="N418" s="49">
        <f>SUBTOTAL(9,N417:N417)</f>
        <v>4.3620586233302165E-2</v>
      </c>
      <c r="O418" s="49">
        <f>SUBTOTAL(9,O417:O417)</f>
        <v>3.4709967667829514E-3</v>
      </c>
    </row>
    <row r="419" spans="1:15" ht="14.5" hidden="1" outlineLevel="2" x14ac:dyDescent="0.35">
      <c r="A419" s="48" t="s">
        <v>915</v>
      </c>
      <c r="B419" s="48" t="s">
        <v>164</v>
      </c>
      <c r="C419" s="48" t="s">
        <v>1055</v>
      </c>
      <c r="D419" s="48" t="s">
        <v>1506</v>
      </c>
      <c r="E419" s="48" t="s">
        <v>1601</v>
      </c>
      <c r="F419" s="48" t="s">
        <v>165</v>
      </c>
      <c r="G419" s="48" t="s">
        <v>1056</v>
      </c>
      <c r="H419" s="72">
        <v>4.85595</v>
      </c>
      <c r="I419" s="72">
        <v>8.0478500000000004</v>
      </c>
      <c r="J419" s="72">
        <v>0.14315</v>
      </c>
      <c r="K419" s="49">
        <v>0.95783728960904146</v>
      </c>
      <c r="L419" s="49">
        <v>1</v>
      </c>
      <c r="M419" s="49">
        <v>4.85595</v>
      </c>
      <c r="N419" s="49">
        <v>8.0478500000000004</v>
      </c>
      <c r="O419" s="49">
        <v>0.14315</v>
      </c>
    </row>
    <row r="420" spans="1:15" ht="14.5" hidden="1" outlineLevel="2" x14ac:dyDescent="0.35">
      <c r="A420" s="48" t="s">
        <v>915</v>
      </c>
      <c r="B420" s="48" t="s">
        <v>164</v>
      </c>
      <c r="C420" s="48" t="s">
        <v>1055</v>
      </c>
      <c r="D420" s="48" t="s">
        <v>1506</v>
      </c>
      <c r="E420" s="48" t="s">
        <v>1601</v>
      </c>
      <c r="F420" s="48" t="s">
        <v>699</v>
      </c>
      <c r="G420" s="48" t="s">
        <v>1057</v>
      </c>
      <c r="H420" s="72">
        <v>5.1200000000000004E-3</v>
      </c>
      <c r="I420" s="72">
        <v>3.1250000000000002E-3</v>
      </c>
      <c r="J420" s="72">
        <v>1.168E-3</v>
      </c>
      <c r="K420" s="49">
        <v>0.95783728960904146</v>
      </c>
      <c r="L420" s="49">
        <v>1</v>
      </c>
      <c r="M420" s="49">
        <v>5.1200000000000004E-3</v>
      </c>
      <c r="N420" s="49">
        <v>3.1250000000000002E-3</v>
      </c>
      <c r="O420" s="49">
        <v>1.168E-3</v>
      </c>
    </row>
    <row r="421" spans="1:15" ht="14.5" hidden="1" outlineLevel="2" x14ac:dyDescent="0.35">
      <c r="A421" s="48" t="s">
        <v>915</v>
      </c>
      <c r="B421" s="48" t="s">
        <v>164</v>
      </c>
      <c r="C421" s="48" t="s">
        <v>1055</v>
      </c>
      <c r="D421" s="48" t="s">
        <v>1506</v>
      </c>
      <c r="E421" s="48" t="s">
        <v>1601</v>
      </c>
      <c r="F421" s="48" t="s">
        <v>700</v>
      </c>
      <c r="G421" s="48" t="s">
        <v>958</v>
      </c>
      <c r="H421" s="73"/>
      <c r="I421" s="73"/>
      <c r="J421" s="72">
        <v>1.1100000000000001E-3</v>
      </c>
      <c r="K421" s="49">
        <v>0.95783728960904146</v>
      </c>
      <c r="L421" s="49">
        <v>1</v>
      </c>
      <c r="M421" s="73"/>
      <c r="N421" s="73"/>
      <c r="O421" s="49">
        <v>1.1100000000000001E-3</v>
      </c>
    </row>
    <row r="422" spans="1:15" ht="14.5" outlineLevel="1" collapsed="1" x14ac:dyDescent="0.35">
      <c r="A422" s="48"/>
      <c r="B422" s="50" t="s">
        <v>773</v>
      </c>
      <c r="C422" s="48"/>
      <c r="D422" s="48"/>
      <c r="E422" s="48"/>
      <c r="F422" s="48"/>
      <c r="G422" s="48"/>
      <c r="H422" s="73">
        <f>SUBTOTAL(9,H419:H421)</f>
        <v>4.8610699999999998</v>
      </c>
      <c r="I422" s="73">
        <f>SUBTOTAL(9,I419:I421)</f>
        <v>8.0509750000000011</v>
      </c>
      <c r="J422" s="72">
        <f>SUBTOTAL(9,J419:J421)</f>
        <v>0.145428</v>
      </c>
      <c r="K422" s="49"/>
      <c r="L422" s="49"/>
      <c r="M422" s="73">
        <f>SUBTOTAL(9,M419:M421)</f>
        <v>4.8610699999999998</v>
      </c>
      <c r="N422" s="73">
        <f>SUBTOTAL(9,N419:N421)</f>
        <v>8.0509750000000011</v>
      </c>
      <c r="O422" s="49">
        <f>SUBTOTAL(9,O419:O421)</f>
        <v>0.145428</v>
      </c>
    </row>
    <row r="423" spans="1:15" ht="14.5" hidden="1" outlineLevel="2" x14ac:dyDescent="0.35">
      <c r="A423" s="48" t="s">
        <v>915</v>
      </c>
      <c r="B423" s="48" t="s">
        <v>701</v>
      </c>
      <c r="C423" s="48" t="s">
        <v>1059</v>
      </c>
      <c r="D423" s="48" t="s">
        <v>1602</v>
      </c>
      <c r="E423" s="48" t="s">
        <v>1603</v>
      </c>
      <c r="F423" s="48" t="s">
        <v>703</v>
      </c>
      <c r="G423" s="48" t="s">
        <v>942</v>
      </c>
      <c r="H423" s="72">
        <v>1.8745000000000001E-2</v>
      </c>
      <c r="I423" s="72">
        <v>2.2315000000000002E-2</v>
      </c>
      <c r="J423" s="72">
        <v>1.2250000000000002E-3</v>
      </c>
      <c r="K423" s="49">
        <v>0.933232169954475</v>
      </c>
      <c r="L423" s="49">
        <v>1</v>
      </c>
      <c r="M423" s="49">
        <v>1.8745000000000001E-2</v>
      </c>
      <c r="N423" s="49">
        <v>2.2315000000000002E-2</v>
      </c>
      <c r="O423" s="49">
        <v>1.2250000000000002E-3</v>
      </c>
    </row>
    <row r="424" spans="1:15" ht="14.5" hidden="1" outlineLevel="2" x14ac:dyDescent="0.35">
      <c r="A424" s="48" t="s">
        <v>915</v>
      </c>
      <c r="B424" s="48" t="s">
        <v>701</v>
      </c>
      <c r="C424" s="48" t="s">
        <v>1059</v>
      </c>
      <c r="D424" s="48" t="s">
        <v>1602</v>
      </c>
      <c r="E424" s="48" t="s">
        <v>1603</v>
      </c>
      <c r="F424" s="48" t="s">
        <v>702</v>
      </c>
      <c r="G424" s="48" t="s">
        <v>942</v>
      </c>
      <c r="H424" s="72">
        <v>1.8690000000000002E-2</v>
      </c>
      <c r="I424" s="72">
        <v>2.2249999999999999E-2</v>
      </c>
      <c r="J424" s="72">
        <v>1.2250000000000002E-3</v>
      </c>
      <c r="K424" s="49">
        <v>0.933232169954475</v>
      </c>
      <c r="L424" s="49">
        <v>1</v>
      </c>
      <c r="M424" s="49">
        <v>1.8690000000000002E-2</v>
      </c>
      <c r="N424" s="49">
        <v>2.2249999999999999E-2</v>
      </c>
      <c r="O424" s="49">
        <v>1.2250000000000002E-3</v>
      </c>
    </row>
    <row r="425" spans="1:15" ht="14.5" hidden="1" outlineLevel="2" x14ac:dyDescent="0.35">
      <c r="A425" s="48" t="s">
        <v>915</v>
      </c>
      <c r="B425" s="48" t="s">
        <v>701</v>
      </c>
      <c r="C425" s="48" t="s">
        <v>1059</v>
      </c>
      <c r="D425" s="48" t="s">
        <v>1602</v>
      </c>
      <c r="E425" s="48" t="s">
        <v>1603</v>
      </c>
      <c r="F425" s="48" t="s">
        <v>704</v>
      </c>
      <c r="G425" s="48" t="s">
        <v>942</v>
      </c>
      <c r="H425" s="72">
        <v>2.4799999999999999E-2</v>
      </c>
      <c r="I425" s="72">
        <v>2.9520000000000001E-2</v>
      </c>
      <c r="J425" s="72">
        <v>1.6249999999999999E-3</v>
      </c>
      <c r="K425" s="49">
        <v>0.933232169954475</v>
      </c>
      <c r="L425" s="49">
        <v>1</v>
      </c>
      <c r="M425" s="49">
        <v>2.4799999999999999E-2</v>
      </c>
      <c r="N425" s="49">
        <v>2.9520000000000001E-2</v>
      </c>
      <c r="O425" s="49">
        <v>1.6249999999999999E-3</v>
      </c>
    </row>
    <row r="426" spans="1:15" ht="14.5" outlineLevel="1" collapsed="1" x14ac:dyDescent="0.35">
      <c r="A426" s="48"/>
      <c r="B426" s="50" t="s">
        <v>774</v>
      </c>
      <c r="C426" s="48"/>
      <c r="D426" s="48"/>
      <c r="E426" s="48"/>
      <c r="F426" s="48"/>
      <c r="G426" s="48"/>
      <c r="H426" s="72">
        <f>SUBTOTAL(9,H423:H425)</f>
        <v>6.2234999999999999E-2</v>
      </c>
      <c r="I426" s="72">
        <f>SUBTOTAL(9,I423:I425)</f>
        <v>7.4084999999999998E-2</v>
      </c>
      <c r="J426" s="72">
        <f>SUBTOTAL(9,J423:J425)</f>
        <v>4.0750000000000005E-3</v>
      </c>
      <c r="K426" s="49"/>
      <c r="L426" s="49"/>
      <c r="M426" s="49">
        <f>SUBTOTAL(9,M423:M425)</f>
        <v>6.2234999999999999E-2</v>
      </c>
      <c r="N426" s="49">
        <f>SUBTOTAL(9,N423:N425)</f>
        <v>7.4084999999999998E-2</v>
      </c>
      <c r="O426" s="49">
        <f>SUBTOTAL(9,O423:O425)</f>
        <v>4.0750000000000005E-3</v>
      </c>
    </row>
    <row r="427" spans="1:15" ht="14.5" hidden="1" outlineLevel="2" x14ac:dyDescent="0.35">
      <c r="A427" s="48" t="s">
        <v>915</v>
      </c>
      <c r="B427" s="48" t="s">
        <v>705</v>
      </c>
      <c r="C427" s="48" t="s">
        <v>1604</v>
      </c>
      <c r="D427" s="48" t="s">
        <v>1452</v>
      </c>
      <c r="E427" s="48" t="s">
        <v>1453</v>
      </c>
      <c r="F427" s="48" t="s">
        <v>1605</v>
      </c>
      <c r="G427" s="48" t="s">
        <v>956</v>
      </c>
      <c r="H427" s="72">
        <v>9.5999999999999992E-4</v>
      </c>
      <c r="I427" s="72">
        <v>1.1429999999999999E-3</v>
      </c>
      <c r="J427" s="72">
        <v>6.3E-5</v>
      </c>
      <c r="K427" s="49">
        <v>0.94959176428824954</v>
      </c>
      <c r="L427" s="49">
        <v>1</v>
      </c>
      <c r="M427" s="49">
        <v>9.5999999999999992E-4</v>
      </c>
      <c r="N427" s="49">
        <v>1.1429999999999999E-3</v>
      </c>
      <c r="O427" s="49">
        <v>6.3E-5</v>
      </c>
    </row>
    <row r="428" spans="1:15" ht="14.5" hidden="1" outlineLevel="2" x14ac:dyDescent="0.35">
      <c r="A428" s="48" t="s">
        <v>915</v>
      </c>
      <c r="B428" s="48" t="s">
        <v>705</v>
      </c>
      <c r="C428" s="48" t="s">
        <v>1604</v>
      </c>
      <c r="D428" s="48" t="s">
        <v>1452</v>
      </c>
      <c r="E428" s="48" t="s">
        <v>1453</v>
      </c>
      <c r="F428" s="48" t="s">
        <v>706</v>
      </c>
      <c r="G428" s="48" t="s">
        <v>949</v>
      </c>
      <c r="H428" s="72">
        <v>5.1999999999999998E-2</v>
      </c>
      <c r="I428" s="72">
        <v>1.0449999999999999E-2</v>
      </c>
      <c r="J428" s="72">
        <v>1.285E-2</v>
      </c>
      <c r="K428" s="49">
        <v>0.94959176428824954</v>
      </c>
      <c r="L428" s="49">
        <v>1</v>
      </c>
      <c r="M428" s="49">
        <v>5.1999999999999998E-2</v>
      </c>
      <c r="N428" s="49">
        <v>1.0449999999999999E-2</v>
      </c>
      <c r="O428" s="49">
        <v>1.285E-2</v>
      </c>
    </row>
    <row r="429" spans="1:15" ht="14.5" hidden="1" outlineLevel="2" x14ac:dyDescent="0.35">
      <c r="A429" s="48" t="s">
        <v>915</v>
      </c>
      <c r="B429" s="48" t="s">
        <v>705</v>
      </c>
      <c r="C429" s="48" t="s">
        <v>1604</v>
      </c>
      <c r="D429" s="48" t="s">
        <v>1452</v>
      </c>
      <c r="E429" s="48" t="s">
        <v>1453</v>
      </c>
      <c r="F429" s="48" t="s">
        <v>1606</v>
      </c>
      <c r="G429" s="48" t="s">
        <v>1607</v>
      </c>
      <c r="H429" s="72">
        <v>1.225E-2</v>
      </c>
      <c r="I429" s="72">
        <v>1.1699999999999999E-2</v>
      </c>
      <c r="J429" s="72">
        <v>9.5E-4</v>
      </c>
      <c r="K429" s="49">
        <v>0.94959176428824954</v>
      </c>
      <c r="L429" s="49">
        <v>1</v>
      </c>
      <c r="M429" s="49">
        <v>1.225E-2</v>
      </c>
      <c r="N429" s="49">
        <v>1.1699999999999999E-2</v>
      </c>
      <c r="O429" s="49">
        <v>9.5E-4</v>
      </c>
    </row>
    <row r="430" spans="1:15" ht="14.5" outlineLevel="1" collapsed="1" x14ac:dyDescent="0.35">
      <c r="A430" s="48"/>
      <c r="B430" s="50" t="s">
        <v>775</v>
      </c>
      <c r="C430" s="48"/>
      <c r="D430" s="48"/>
      <c r="E430" s="48"/>
      <c r="F430" s="48"/>
      <c r="G430" s="48"/>
      <c r="H430" s="72">
        <f>SUBTOTAL(9,H427:H429)</f>
        <v>6.5210000000000004E-2</v>
      </c>
      <c r="I430" s="72">
        <f>SUBTOTAL(9,I427:I429)</f>
        <v>2.3292999999999998E-2</v>
      </c>
      <c r="J430" s="74">
        <f>SUBTOTAL(9,J427:J429)</f>
        <v>1.3863E-2</v>
      </c>
      <c r="K430" s="49"/>
      <c r="L430" s="49"/>
      <c r="M430" s="49">
        <f>SUBTOTAL(9,M427:M429)</f>
        <v>6.5210000000000004E-2</v>
      </c>
      <c r="N430" s="49">
        <f>SUBTOTAL(9,N427:N429)</f>
        <v>2.3292999999999998E-2</v>
      </c>
      <c r="O430" s="51">
        <f>SUBTOTAL(9,O427:O429)</f>
        <v>1.3863E-2</v>
      </c>
    </row>
    <row r="431" spans="1:15" ht="14.5" hidden="1" outlineLevel="2" x14ac:dyDescent="0.35">
      <c r="A431" s="48" t="s">
        <v>915</v>
      </c>
      <c r="B431" s="48" t="s">
        <v>707</v>
      </c>
      <c r="C431" s="48" t="s">
        <v>1608</v>
      </c>
      <c r="D431" s="48" t="s">
        <v>1609</v>
      </c>
      <c r="E431" s="48" t="s">
        <v>1610</v>
      </c>
      <c r="F431" s="48" t="s">
        <v>1611</v>
      </c>
      <c r="G431" s="48" t="s">
        <v>970</v>
      </c>
      <c r="H431" s="72">
        <v>5.8E-4</v>
      </c>
      <c r="I431" s="72">
        <v>2.6800000000000001E-3</v>
      </c>
      <c r="J431" s="73"/>
      <c r="K431" s="49">
        <v>1.0946138987367293</v>
      </c>
      <c r="L431" s="49">
        <v>1.0946138987367293</v>
      </c>
      <c r="M431" s="49">
        <v>6.3487606126730301E-4</v>
      </c>
      <c r="N431" s="49">
        <v>2.9335652486144346E-3</v>
      </c>
      <c r="O431" s="73"/>
    </row>
    <row r="432" spans="1:15" ht="14.5" hidden="1" outlineLevel="2" x14ac:dyDescent="0.35">
      <c r="A432" s="48" t="s">
        <v>915</v>
      </c>
      <c r="B432" s="48" t="s">
        <v>707</v>
      </c>
      <c r="C432" s="48" t="s">
        <v>1608</v>
      </c>
      <c r="D432" s="48" t="s">
        <v>1609</v>
      </c>
      <c r="E432" s="48" t="s">
        <v>1610</v>
      </c>
      <c r="F432" s="48" t="s">
        <v>708</v>
      </c>
      <c r="G432" s="48" t="s">
        <v>973</v>
      </c>
      <c r="H432" s="73"/>
      <c r="I432" s="73"/>
      <c r="J432" s="72">
        <v>0.18027399999999999</v>
      </c>
      <c r="K432" s="49">
        <v>1.0946138987367293</v>
      </c>
      <c r="L432" s="49">
        <v>1.0946138987367293</v>
      </c>
      <c r="M432" s="73"/>
      <c r="N432" s="73"/>
      <c r="O432" s="49">
        <v>0.19733042598086514</v>
      </c>
    </row>
    <row r="433" spans="1:15" ht="14.5" outlineLevel="1" collapsed="1" x14ac:dyDescent="0.35">
      <c r="A433" s="48"/>
      <c r="B433" s="50" t="s">
        <v>776</v>
      </c>
      <c r="C433" s="48"/>
      <c r="D433" s="48"/>
      <c r="E433" s="48"/>
      <c r="F433" s="48"/>
      <c r="G433" s="48"/>
      <c r="H433" s="73">
        <f>SUBTOTAL(9,H431:H432)</f>
        <v>5.8E-4</v>
      </c>
      <c r="I433" s="73">
        <f>SUBTOTAL(9,I431:I432)</f>
        <v>2.6800000000000001E-3</v>
      </c>
      <c r="J433" s="72">
        <f>SUBTOTAL(9,J431:J432)</f>
        <v>0.18027399999999999</v>
      </c>
      <c r="K433" s="49"/>
      <c r="L433" s="49"/>
      <c r="M433" s="73">
        <f>SUBTOTAL(9,M431:M432)</f>
        <v>6.3487606126730301E-4</v>
      </c>
      <c r="N433" s="73">
        <f>SUBTOTAL(9,N431:N432)</f>
        <v>2.9335652486144346E-3</v>
      </c>
      <c r="O433" s="49">
        <f>SUBTOTAL(9,O431:O432)</f>
        <v>0.19733042598086514</v>
      </c>
    </row>
    <row r="434" spans="1:15" ht="14.5" hidden="1" outlineLevel="2" x14ac:dyDescent="0.35">
      <c r="A434" s="48" t="s">
        <v>915</v>
      </c>
      <c r="B434" s="48" t="s">
        <v>709</v>
      </c>
      <c r="C434" s="48" t="s">
        <v>1612</v>
      </c>
      <c r="D434" s="48" t="s">
        <v>1452</v>
      </c>
      <c r="E434" s="48" t="s">
        <v>1453</v>
      </c>
      <c r="F434" s="48" t="s">
        <v>1613</v>
      </c>
      <c r="G434" s="48" t="s">
        <v>1011</v>
      </c>
      <c r="H434" s="72">
        <v>5.4750000000000003E-4</v>
      </c>
      <c r="I434" s="72">
        <v>2.1900000000000001E-3</v>
      </c>
      <c r="J434" s="72">
        <v>3.6999999999999998E-5</v>
      </c>
      <c r="K434" s="49">
        <v>0.94959176428824954</v>
      </c>
      <c r="L434" s="49">
        <v>1</v>
      </c>
      <c r="M434" s="49">
        <v>5.4750000000000003E-4</v>
      </c>
      <c r="N434" s="49">
        <v>2.1900000000000001E-3</v>
      </c>
      <c r="O434" s="49">
        <v>3.6999999999999998E-5</v>
      </c>
    </row>
    <row r="435" spans="1:15" ht="14.5" hidden="1" outlineLevel="2" x14ac:dyDescent="0.35">
      <c r="A435" s="48" t="s">
        <v>915</v>
      </c>
      <c r="B435" s="48" t="s">
        <v>709</v>
      </c>
      <c r="C435" s="48" t="s">
        <v>1612</v>
      </c>
      <c r="D435" s="48" t="s">
        <v>1452</v>
      </c>
      <c r="E435" s="48" t="s">
        <v>1453</v>
      </c>
      <c r="F435" s="48" t="s">
        <v>1614</v>
      </c>
      <c r="G435" s="48" t="s">
        <v>1011</v>
      </c>
      <c r="H435" s="72">
        <v>2.8449999999999998E-4</v>
      </c>
      <c r="I435" s="72">
        <v>1.1385E-3</v>
      </c>
      <c r="J435" s="72">
        <v>1.95E-5</v>
      </c>
      <c r="K435" s="49">
        <v>0.94959176428824954</v>
      </c>
      <c r="L435" s="49">
        <v>1</v>
      </c>
      <c r="M435" s="49">
        <v>2.8449999999999998E-4</v>
      </c>
      <c r="N435" s="49">
        <v>1.1385E-3</v>
      </c>
      <c r="O435" s="49">
        <v>1.95E-5</v>
      </c>
    </row>
    <row r="436" spans="1:15" ht="14.5" hidden="1" outlineLevel="2" x14ac:dyDescent="0.35">
      <c r="A436" s="48" t="s">
        <v>915</v>
      </c>
      <c r="B436" s="48" t="s">
        <v>709</v>
      </c>
      <c r="C436" s="48" t="s">
        <v>1612</v>
      </c>
      <c r="D436" s="48" t="s">
        <v>1452</v>
      </c>
      <c r="E436" s="48" t="s">
        <v>1453</v>
      </c>
      <c r="F436" s="48" t="s">
        <v>711</v>
      </c>
      <c r="G436" s="48" t="s">
        <v>949</v>
      </c>
      <c r="H436" s="72">
        <v>5.45E-2</v>
      </c>
      <c r="I436" s="72">
        <v>1.09E-2</v>
      </c>
      <c r="J436" s="72">
        <v>1.34E-2</v>
      </c>
      <c r="K436" s="49">
        <v>0.94959176428824954</v>
      </c>
      <c r="L436" s="49">
        <v>1</v>
      </c>
      <c r="M436" s="49">
        <v>5.45E-2</v>
      </c>
      <c r="N436" s="49">
        <v>1.09E-2</v>
      </c>
      <c r="O436" s="49">
        <v>1.34E-2</v>
      </c>
    </row>
    <row r="437" spans="1:15" ht="14.5" hidden="1" outlineLevel="2" x14ac:dyDescent="0.35">
      <c r="A437" s="48" t="s">
        <v>915</v>
      </c>
      <c r="B437" s="48" t="s">
        <v>709</v>
      </c>
      <c r="C437" s="48" t="s">
        <v>1612</v>
      </c>
      <c r="D437" s="48" t="s">
        <v>1452</v>
      </c>
      <c r="E437" s="48" t="s">
        <v>1453</v>
      </c>
      <c r="F437" s="48" t="s">
        <v>710</v>
      </c>
      <c r="G437" s="48" t="s">
        <v>949</v>
      </c>
      <c r="H437" s="72">
        <v>7.3499999999999996E-2</v>
      </c>
      <c r="I437" s="72">
        <v>2.205E-2</v>
      </c>
      <c r="J437" s="72">
        <v>1.5049999999999998E-3</v>
      </c>
      <c r="K437" s="49">
        <v>0.94959176428824954</v>
      </c>
      <c r="L437" s="49">
        <v>1</v>
      </c>
      <c r="M437" s="49">
        <v>7.3499999999999996E-2</v>
      </c>
      <c r="N437" s="49">
        <v>2.205E-2</v>
      </c>
      <c r="O437" s="49">
        <v>1.5049999999999998E-3</v>
      </c>
    </row>
    <row r="438" spans="1:15" ht="14.5" hidden="1" outlineLevel="2" x14ac:dyDescent="0.35">
      <c r="A438" s="48" t="s">
        <v>915</v>
      </c>
      <c r="B438" s="48" t="s">
        <v>709</v>
      </c>
      <c r="C438" s="48" t="s">
        <v>1612</v>
      </c>
      <c r="D438" s="48" t="s">
        <v>1452</v>
      </c>
      <c r="E438" s="48" t="s">
        <v>1453</v>
      </c>
      <c r="F438" s="48" t="s">
        <v>1615</v>
      </c>
      <c r="G438" s="48" t="s">
        <v>1511</v>
      </c>
      <c r="H438" s="72">
        <v>1.2099999999999999E-3</v>
      </c>
      <c r="I438" s="72">
        <v>9.7999999999999997E-4</v>
      </c>
      <c r="J438" s="73"/>
      <c r="K438" s="49">
        <v>0.94959176428824954</v>
      </c>
      <c r="L438" s="49">
        <v>1</v>
      </c>
      <c r="M438" s="49">
        <v>1.2099999999999999E-3</v>
      </c>
      <c r="N438" s="49">
        <v>9.7999999999999997E-4</v>
      </c>
      <c r="O438" s="73"/>
    </row>
    <row r="439" spans="1:15" ht="14.5" outlineLevel="1" collapsed="1" x14ac:dyDescent="0.35">
      <c r="A439" s="48"/>
      <c r="B439" s="50" t="s">
        <v>777</v>
      </c>
      <c r="C439" s="48"/>
      <c r="D439" s="48"/>
      <c r="E439" s="48"/>
      <c r="F439" s="48"/>
      <c r="G439" s="48"/>
      <c r="H439" s="72">
        <f>SUBTOTAL(9,H434:H438)</f>
        <v>0.13004199999999999</v>
      </c>
      <c r="I439" s="72">
        <f>SUBTOTAL(9,I434:I438)</f>
        <v>3.72585E-2</v>
      </c>
      <c r="J439" s="73">
        <f>SUBTOTAL(9,J434:J438)</f>
        <v>1.4961499999999999E-2</v>
      </c>
      <c r="K439" s="49"/>
      <c r="L439" s="49"/>
      <c r="M439" s="49">
        <f>SUBTOTAL(9,M434:M438)</f>
        <v>0.13004199999999999</v>
      </c>
      <c r="N439" s="49">
        <f>SUBTOTAL(9,N434:N438)</f>
        <v>3.72585E-2</v>
      </c>
      <c r="O439" s="73">
        <f>SUBTOTAL(9,O434:O438)</f>
        <v>1.4961499999999999E-2</v>
      </c>
    </row>
    <row r="440" spans="1:15" ht="14.5" hidden="1" outlineLevel="2" x14ac:dyDescent="0.35">
      <c r="A440" s="48" t="s">
        <v>915</v>
      </c>
      <c r="B440" s="48" t="s">
        <v>1616</v>
      </c>
      <c r="C440" s="48" t="s">
        <v>1617</v>
      </c>
      <c r="D440" s="48" t="s">
        <v>1452</v>
      </c>
      <c r="E440" s="48" t="s">
        <v>1464</v>
      </c>
      <c r="F440" s="48" t="s">
        <v>1618</v>
      </c>
      <c r="G440" s="48" t="s">
        <v>956</v>
      </c>
      <c r="H440" s="72">
        <v>2.1126600000000001E-3</v>
      </c>
      <c r="I440" s="72">
        <v>2.5150700000000003E-3</v>
      </c>
      <c r="J440" s="72">
        <v>1.3833000000000001E-4</v>
      </c>
      <c r="K440" s="49">
        <v>0.94959176428824954</v>
      </c>
      <c r="L440" s="49">
        <v>1</v>
      </c>
      <c r="M440" s="49">
        <v>2.1126600000000001E-3</v>
      </c>
      <c r="N440" s="49">
        <v>2.5150700000000003E-3</v>
      </c>
      <c r="O440" s="49">
        <v>1.3833000000000001E-4</v>
      </c>
    </row>
    <row r="441" spans="1:15" ht="14.5" hidden="1" outlineLevel="2" x14ac:dyDescent="0.35">
      <c r="A441" s="48" t="s">
        <v>915</v>
      </c>
      <c r="B441" s="48" t="s">
        <v>1616</v>
      </c>
      <c r="C441" s="48" t="s">
        <v>1617</v>
      </c>
      <c r="D441" s="48" t="s">
        <v>1452</v>
      </c>
      <c r="E441" s="48" t="s">
        <v>1464</v>
      </c>
      <c r="F441" s="48" t="s">
        <v>1619</v>
      </c>
      <c r="G441" s="48" t="s">
        <v>956</v>
      </c>
      <c r="H441" s="72">
        <v>1.152985E-3</v>
      </c>
      <c r="I441" s="72">
        <v>1.372605E-3</v>
      </c>
      <c r="J441" s="72">
        <v>7.5495000000000008E-5</v>
      </c>
      <c r="K441" s="49">
        <v>0.94959176428824954</v>
      </c>
      <c r="L441" s="49">
        <v>1</v>
      </c>
      <c r="M441" s="49">
        <v>1.152985E-3</v>
      </c>
      <c r="N441" s="49">
        <v>1.372605E-3</v>
      </c>
      <c r="O441" s="49">
        <v>7.5495000000000008E-5</v>
      </c>
    </row>
    <row r="442" spans="1:15" ht="14.5" hidden="1" outlineLevel="2" x14ac:dyDescent="0.35">
      <c r="A442" s="48" t="s">
        <v>915</v>
      </c>
      <c r="B442" s="48" t="s">
        <v>1616</v>
      </c>
      <c r="C442" s="48" t="s">
        <v>1617</v>
      </c>
      <c r="D442" s="48" t="s">
        <v>1452</v>
      </c>
      <c r="E442" s="48" t="s">
        <v>1464</v>
      </c>
      <c r="F442" s="48" t="s">
        <v>1620</v>
      </c>
      <c r="G442" s="48" t="s">
        <v>949</v>
      </c>
      <c r="H442" s="72">
        <v>0.14449999999999999</v>
      </c>
      <c r="I442" s="72">
        <v>8.9999999999999993E-3</v>
      </c>
      <c r="J442" s="72">
        <v>2.96E-3</v>
      </c>
      <c r="K442" s="49">
        <v>0.94959176428824954</v>
      </c>
      <c r="L442" s="49">
        <v>1</v>
      </c>
      <c r="M442" s="49">
        <v>0.14449999999999999</v>
      </c>
      <c r="N442" s="49">
        <v>8.9999999999999993E-3</v>
      </c>
      <c r="O442" s="49">
        <v>2.96E-3</v>
      </c>
    </row>
    <row r="443" spans="1:15" ht="14.5" hidden="1" outlineLevel="2" x14ac:dyDescent="0.35">
      <c r="A443" s="48" t="s">
        <v>915</v>
      </c>
      <c r="B443" s="48" t="s">
        <v>1616</v>
      </c>
      <c r="C443" s="48" t="s">
        <v>1617</v>
      </c>
      <c r="D443" s="48" t="s">
        <v>1452</v>
      </c>
      <c r="E443" s="48" t="s">
        <v>1464</v>
      </c>
      <c r="F443" s="48" t="s">
        <v>1621</v>
      </c>
      <c r="G443" s="48" t="s">
        <v>1622</v>
      </c>
      <c r="H443" s="72">
        <v>0.08</v>
      </c>
      <c r="I443" s="72">
        <v>1.6E-2</v>
      </c>
      <c r="J443" s="72">
        <v>1.9699999999999999E-2</v>
      </c>
      <c r="K443" s="49">
        <v>0.94959176428824954</v>
      </c>
      <c r="L443" s="49">
        <v>1</v>
      </c>
      <c r="M443" s="49">
        <v>0.08</v>
      </c>
      <c r="N443" s="49">
        <v>1.6E-2</v>
      </c>
      <c r="O443" s="49">
        <v>1.9699999999999999E-2</v>
      </c>
    </row>
    <row r="444" spans="1:15" ht="14.5" hidden="1" outlineLevel="2" x14ac:dyDescent="0.35">
      <c r="A444" s="48" t="s">
        <v>915</v>
      </c>
      <c r="B444" s="48" t="s">
        <v>1616</v>
      </c>
      <c r="C444" s="48" t="s">
        <v>1617</v>
      </c>
      <c r="D444" s="48" t="s">
        <v>1452</v>
      </c>
      <c r="E444" s="48" t="s">
        <v>1464</v>
      </c>
      <c r="F444" s="48" t="s">
        <v>1623</v>
      </c>
      <c r="G444" s="48" t="s">
        <v>1607</v>
      </c>
      <c r="H444" s="72">
        <v>1.2244999999999999E-2</v>
      </c>
      <c r="I444" s="72">
        <v>1.2685E-2</v>
      </c>
      <c r="J444" s="73"/>
      <c r="K444" s="49">
        <v>0.94959176428824954</v>
      </c>
      <c r="L444" s="49">
        <v>1</v>
      </c>
      <c r="M444" s="49">
        <v>1.2244999999999999E-2</v>
      </c>
      <c r="N444" s="49">
        <v>1.2685E-2</v>
      </c>
      <c r="O444" s="73"/>
    </row>
    <row r="445" spans="1:15" ht="14.5" outlineLevel="1" collapsed="1" x14ac:dyDescent="0.35">
      <c r="A445" s="48"/>
      <c r="B445" s="50" t="s">
        <v>1886</v>
      </c>
      <c r="C445" s="48"/>
      <c r="D445" s="48"/>
      <c r="E445" s="48"/>
      <c r="F445" s="48"/>
      <c r="G445" s="48"/>
      <c r="H445" s="72">
        <f>SUBTOTAL(9,H440:H444)</f>
        <v>0.24001064500000002</v>
      </c>
      <c r="I445" s="72">
        <f>SUBTOTAL(9,I440:I444)</f>
        <v>4.1572675000000003E-2</v>
      </c>
      <c r="J445" s="73">
        <f>SUBTOTAL(9,J440:J444)</f>
        <v>2.2873825E-2</v>
      </c>
      <c r="K445" s="49"/>
      <c r="L445" s="49"/>
      <c r="M445" s="49">
        <f>SUBTOTAL(9,M440:M444)</f>
        <v>0.24001064500000002</v>
      </c>
      <c r="N445" s="49">
        <f>SUBTOTAL(9,N440:N444)</f>
        <v>4.1572675000000003E-2</v>
      </c>
      <c r="O445" s="73">
        <f>SUBTOTAL(9,O440:O444)</f>
        <v>2.2873825E-2</v>
      </c>
    </row>
    <row r="446" spans="1:15" ht="14.5" hidden="1" outlineLevel="2" x14ac:dyDescent="0.35">
      <c r="A446" s="48" t="s">
        <v>915</v>
      </c>
      <c r="B446" s="48" t="s">
        <v>712</v>
      </c>
      <c r="C446" s="48" t="s">
        <v>1061</v>
      </c>
      <c r="D446" s="48" t="s">
        <v>1452</v>
      </c>
      <c r="E446" s="48" t="s">
        <v>1453</v>
      </c>
      <c r="F446" s="48" t="s">
        <v>1624</v>
      </c>
      <c r="G446" s="48" t="s">
        <v>961</v>
      </c>
      <c r="H446" s="72">
        <v>4.4450000000000002E-4</v>
      </c>
      <c r="I446" s="72">
        <v>1.7780000000000001E-3</v>
      </c>
      <c r="J446" s="72">
        <v>2.9999999999999997E-5</v>
      </c>
      <c r="K446" s="49">
        <v>0.94959176428824954</v>
      </c>
      <c r="L446" s="49">
        <v>1</v>
      </c>
      <c r="M446" s="49">
        <v>4.4450000000000002E-4</v>
      </c>
      <c r="N446" s="49">
        <v>1.7780000000000001E-3</v>
      </c>
      <c r="O446" s="49">
        <v>2.9999999999999997E-5</v>
      </c>
    </row>
    <row r="447" spans="1:15" ht="14.5" hidden="1" outlineLevel="2" x14ac:dyDescent="0.35">
      <c r="A447" s="48" t="s">
        <v>915</v>
      </c>
      <c r="B447" s="48" t="s">
        <v>712</v>
      </c>
      <c r="C447" s="48" t="s">
        <v>1061</v>
      </c>
      <c r="D447" s="48" t="s">
        <v>1452</v>
      </c>
      <c r="E447" s="48" t="s">
        <v>1453</v>
      </c>
      <c r="F447" s="48" t="s">
        <v>713</v>
      </c>
      <c r="G447" s="48" t="s">
        <v>949</v>
      </c>
      <c r="H447" s="72">
        <v>0.1835</v>
      </c>
      <c r="I447" s="72">
        <v>1.145E-2</v>
      </c>
      <c r="J447" s="72">
        <v>3.7599999999999999E-3</v>
      </c>
      <c r="K447" s="49">
        <v>0.94959176428824954</v>
      </c>
      <c r="L447" s="49">
        <v>1</v>
      </c>
      <c r="M447" s="49">
        <v>0.1835</v>
      </c>
      <c r="N447" s="49">
        <v>1.145E-2</v>
      </c>
      <c r="O447" s="49">
        <v>3.7599999999999999E-3</v>
      </c>
    </row>
    <row r="448" spans="1:15" ht="14.5" outlineLevel="1" collapsed="1" x14ac:dyDescent="0.35">
      <c r="A448" s="48"/>
      <c r="B448" s="50" t="s">
        <v>778</v>
      </c>
      <c r="C448" s="48"/>
      <c r="D448" s="48"/>
      <c r="E448" s="48"/>
      <c r="F448" s="48"/>
      <c r="G448" s="48"/>
      <c r="H448" s="72">
        <f>SUBTOTAL(9,H446:H447)</f>
        <v>0.18394449999999998</v>
      </c>
      <c r="I448" s="72">
        <f>SUBTOTAL(9,I446:I447)</f>
        <v>1.3228E-2</v>
      </c>
      <c r="J448" s="72">
        <f>SUBTOTAL(9,J446:J447)</f>
        <v>3.79E-3</v>
      </c>
      <c r="K448" s="49"/>
      <c r="L448" s="49"/>
      <c r="M448" s="49">
        <f>SUBTOTAL(9,M446:M447)</f>
        <v>0.18394449999999998</v>
      </c>
      <c r="N448" s="49">
        <f>SUBTOTAL(9,N446:N447)</f>
        <v>1.3228E-2</v>
      </c>
      <c r="O448" s="49">
        <f>SUBTOTAL(9,O446:O447)</f>
        <v>3.79E-3</v>
      </c>
    </row>
    <row r="449" spans="1:15" ht="14.5" hidden="1" outlineLevel="2" x14ac:dyDescent="0.35">
      <c r="A449" s="48" t="s">
        <v>915</v>
      </c>
      <c r="B449" s="48" t="s">
        <v>714</v>
      </c>
      <c r="C449" s="48" t="s">
        <v>1262</v>
      </c>
      <c r="D449" s="48" t="s">
        <v>1512</v>
      </c>
      <c r="E449" s="48" t="s">
        <v>1565</v>
      </c>
      <c r="F449" s="48" t="s">
        <v>1625</v>
      </c>
      <c r="G449" s="48" t="s">
        <v>994</v>
      </c>
      <c r="H449" s="72">
        <v>7.7499999999999997E-4</v>
      </c>
      <c r="I449" s="72">
        <v>2.0235E-2</v>
      </c>
      <c r="J449" s="72">
        <v>1.65E-4</v>
      </c>
      <c r="K449" s="49">
        <v>1.0361184378456572</v>
      </c>
      <c r="L449" s="49">
        <v>1.0361184378456572</v>
      </c>
      <c r="M449" s="49">
        <v>8.0299178933038423E-4</v>
      </c>
      <c r="N449" s="49">
        <v>2.0965856589806871E-2</v>
      </c>
      <c r="O449" s="49">
        <v>1.7095954224453344E-4</v>
      </c>
    </row>
    <row r="450" spans="1:15" ht="14.5" hidden="1" outlineLevel="2" x14ac:dyDescent="0.35">
      <c r="A450" s="48" t="s">
        <v>915</v>
      </c>
      <c r="B450" s="48" t="s">
        <v>714</v>
      </c>
      <c r="C450" s="48" t="s">
        <v>1262</v>
      </c>
      <c r="D450" s="48" t="s">
        <v>1512</v>
      </c>
      <c r="E450" s="48" t="s">
        <v>1565</v>
      </c>
      <c r="F450" s="48" t="s">
        <v>715</v>
      </c>
      <c r="G450" s="48" t="s">
        <v>1564</v>
      </c>
      <c r="H450" s="72">
        <v>3.0859999999999998E-3</v>
      </c>
      <c r="I450" s="72">
        <v>1.6450000000000001E-4</v>
      </c>
      <c r="J450" s="72">
        <v>2.6134999999999995E-3</v>
      </c>
      <c r="K450" s="49">
        <v>1.0361184378456572</v>
      </c>
      <c r="L450" s="49">
        <v>1.0361184378456572</v>
      </c>
      <c r="M450" s="49">
        <v>3.1974614991916979E-3</v>
      </c>
      <c r="N450" s="49">
        <v>1.7044148302561063E-4</v>
      </c>
      <c r="O450" s="49">
        <v>2.7078955373096244E-3</v>
      </c>
    </row>
    <row r="451" spans="1:15" ht="14.5" outlineLevel="1" collapsed="1" x14ac:dyDescent="0.35">
      <c r="A451" s="48"/>
      <c r="B451" s="50" t="s">
        <v>779</v>
      </c>
      <c r="C451" s="48"/>
      <c r="D451" s="48"/>
      <c r="E451" s="48"/>
      <c r="F451" s="48"/>
      <c r="G451" s="48"/>
      <c r="H451" s="72">
        <f>SUBTOTAL(9,H449:H450)</f>
        <v>3.8609999999999998E-3</v>
      </c>
      <c r="I451" s="72">
        <f>SUBTOTAL(9,I449:I450)</f>
        <v>2.0399500000000001E-2</v>
      </c>
      <c r="J451" s="72">
        <f>SUBTOTAL(9,J449:J450)</f>
        <v>2.7784999999999997E-3</v>
      </c>
      <c r="K451" s="49"/>
      <c r="L451" s="49"/>
      <c r="M451" s="49">
        <f>SUBTOTAL(9,M449:M450)</f>
        <v>4.0004532885220823E-3</v>
      </c>
      <c r="N451" s="49">
        <f>SUBTOTAL(9,N449:N450)</f>
        <v>2.1136298072832481E-2</v>
      </c>
      <c r="O451" s="49">
        <f>SUBTOTAL(9,O449:O450)</f>
        <v>2.878855079554158E-3</v>
      </c>
    </row>
    <row r="452" spans="1:15" ht="14.5" hidden="1" outlineLevel="2" x14ac:dyDescent="0.35">
      <c r="A452" s="48" t="s">
        <v>915</v>
      </c>
      <c r="B452" s="48" t="s">
        <v>1626</v>
      </c>
      <c r="C452" s="48" t="s">
        <v>1627</v>
      </c>
      <c r="D452" s="48" t="s">
        <v>1476</v>
      </c>
      <c r="E452" s="48" t="s">
        <v>1628</v>
      </c>
      <c r="F452" s="48" t="s">
        <v>1629</v>
      </c>
      <c r="G452" s="48" t="s">
        <v>994</v>
      </c>
      <c r="H452" s="72">
        <v>4.7419395000000003E-3</v>
      </c>
      <c r="I452" s="72">
        <v>1.7852006500000003E-2</v>
      </c>
      <c r="J452" s="72">
        <v>4.5689999999999999E-4</v>
      </c>
      <c r="K452" s="49">
        <v>0.94938459410869902</v>
      </c>
      <c r="L452" s="49">
        <v>1</v>
      </c>
      <c r="M452" s="49">
        <v>4.7419395000000003E-3</v>
      </c>
      <c r="N452" s="49">
        <v>1.7852006500000003E-2</v>
      </c>
      <c r="O452" s="49">
        <v>4.5689999999999999E-4</v>
      </c>
    </row>
    <row r="453" spans="1:15" ht="14.5" hidden="1" outlineLevel="2" x14ac:dyDescent="0.35">
      <c r="A453" s="48" t="s">
        <v>915</v>
      </c>
      <c r="B453" s="48" t="s">
        <v>1626</v>
      </c>
      <c r="C453" s="48" t="s">
        <v>1627</v>
      </c>
      <c r="D453" s="48" t="s">
        <v>1476</v>
      </c>
      <c r="E453" s="48" t="s">
        <v>1628</v>
      </c>
      <c r="F453" s="48" t="s">
        <v>1630</v>
      </c>
      <c r="G453" s="48" t="s">
        <v>959</v>
      </c>
      <c r="H453" s="72">
        <v>5.7162795000000001E-3</v>
      </c>
      <c r="I453" s="72">
        <v>2.1520111000000001E-2</v>
      </c>
      <c r="J453" s="72">
        <v>5.5078050000000002E-4</v>
      </c>
      <c r="K453" s="49">
        <v>0.94938459410869902</v>
      </c>
      <c r="L453" s="49">
        <v>1</v>
      </c>
      <c r="M453" s="49">
        <v>5.7162795000000001E-3</v>
      </c>
      <c r="N453" s="49">
        <v>2.1520111000000001E-2</v>
      </c>
      <c r="O453" s="49">
        <v>5.5078050000000002E-4</v>
      </c>
    </row>
    <row r="454" spans="1:15" ht="14.5" hidden="1" outlineLevel="2" x14ac:dyDescent="0.35">
      <c r="A454" s="48" t="s">
        <v>915</v>
      </c>
      <c r="B454" s="48" t="s">
        <v>1626</v>
      </c>
      <c r="C454" s="48" t="s">
        <v>1627</v>
      </c>
      <c r="D454" s="48" t="s">
        <v>1476</v>
      </c>
      <c r="E454" s="48" t="s">
        <v>1628</v>
      </c>
      <c r="F454" s="48" t="s">
        <v>1631</v>
      </c>
      <c r="G454" s="48" t="s">
        <v>959</v>
      </c>
      <c r="H454" s="72">
        <v>4.7553059999999999E-3</v>
      </c>
      <c r="I454" s="72">
        <v>1.7902328000000002E-2</v>
      </c>
      <c r="J454" s="72">
        <v>4.5818750000000004E-4</v>
      </c>
      <c r="K454" s="49">
        <v>0.94938459410869902</v>
      </c>
      <c r="L454" s="49">
        <v>1</v>
      </c>
      <c r="M454" s="49">
        <v>4.7553059999999999E-3</v>
      </c>
      <c r="N454" s="49">
        <v>1.7902328000000002E-2</v>
      </c>
      <c r="O454" s="49">
        <v>4.5818750000000004E-4</v>
      </c>
    </row>
    <row r="455" spans="1:15" ht="14.5" hidden="1" outlineLevel="2" x14ac:dyDescent="0.35">
      <c r="A455" s="48" t="s">
        <v>915</v>
      </c>
      <c r="B455" s="48" t="s">
        <v>1626</v>
      </c>
      <c r="C455" s="48" t="s">
        <v>1627</v>
      </c>
      <c r="D455" s="48" t="s">
        <v>1476</v>
      </c>
      <c r="E455" s="48" t="s">
        <v>1628</v>
      </c>
      <c r="F455" s="48" t="s">
        <v>1632</v>
      </c>
      <c r="G455" s="48" t="s">
        <v>959</v>
      </c>
      <c r="H455" s="72">
        <v>5.6917084999999999E-3</v>
      </c>
      <c r="I455" s="72">
        <v>2.1427607500000001E-2</v>
      </c>
      <c r="J455" s="72">
        <v>5.4841300000000009E-4</v>
      </c>
      <c r="K455" s="49">
        <v>0.94938459410869902</v>
      </c>
      <c r="L455" s="49">
        <v>1</v>
      </c>
      <c r="M455" s="49">
        <v>5.6917084999999999E-3</v>
      </c>
      <c r="N455" s="49">
        <v>2.1427607500000001E-2</v>
      </c>
      <c r="O455" s="49">
        <v>5.4841300000000009E-4</v>
      </c>
    </row>
    <row r="456" spans="1:15" ht="14.5" outlineLevel="1" collapsed="1" x14ac:dyDescent="0.35">
      <c r="A456" s="48"/>
      <c r="B456" s="50" t="s">
        <v>1887</v>
      </c>
      <c r="C456" s="48"/>
      <c r="D456" s="48"/>
      <c r="E456" s="48"/>
      <c r="F456" s="48"/>
      <c r="G456" s="48"/>
      <c r="H456" s="72">
        <f>SUBTOTAL(9,H452:H455)</f>
        <v>2.0905233500000002E-2</v>
      </c>
      <c r="I456" s="72">
        <f>SUBTOTAL(9,I452:I455)</f>
        <v>7.8702053000000008E-2</v>
      </c>
      <c r="J456" s="72">
        <f>SUBTOTAL(9,J452:J455)</f>
        <v>2.0142810000000001E-3</v>
      </c>
      <c r="K456" s="49"/>
      <c r="L456" s="49"/>
      <c r="M456" s="49">
        <f>SUBTOTAL(9,M452:M455)</f>
        <v>2.0905233500000002E-2</v>
      </c>
      <c r="N456" s="49">
        <f>SUBTOTAL(9,N452:N455)</f>
        <v>7.8702053000000008E-2</v>
      </c>
      <c r="O456" s="49">
        <f>SUBTOTAL(9,O452:O455)</f>
        <v>2.0142810000000001E-3</v>
      </c>
    </row>
    <row r="457" spans="1:15" ht="14.5" hidden="1" outlineLevel="2" x14ac:dyDescent="0.35">
      <c r="A457" s="48" t="s">
        <v>918</v>
      </c>
      <c r="B457" s="48" t="s">
        <v>716</v>
      </c>
      <c r="C457" s="48" t="s">
        <v>1633</v>
      </c>
      <c r="D457" s="48" t="s">
        <v>1476</v>
      </c>
      <c r="E457" s="48" t="s">
        <v>1634</v>
      </c>
      <c r="F457" s="48" t="s">
        <v>718</v>
      </c>
      <c r="G457" s="48" t="s">
        <v>942</v>
      </c>
      <c r="H457" s="72">
        <v>1.5890000000000001E-2</v>
      </c>
      <c r="I457" s="72">
        <v>1.8714999999999999E-2</v>
      </c>
      <c r="J457" s="72">
        <v>6.9999999999999999E-4</v>
      </c>
      <c r="K457" s="49">
        <v>0.94938459410869902</v>
      </c>
      <c r="L457" s="49">
        <v>1</v>
      </c>
      <c r="M457" s="49">
        <v>1.5890000000000001E-2</v>
      </c>
      <c r="N457" s="49">
        <v>1.8714999999999999E-2</v>
      </c>
      <c r="O457" s="49">
        <v>6.9999999999999999E-4</v>
      </c>
    </row>
    <row r="458" spans="1:15" ht="14.5" hidden="1" outlineLevel="2" x14ac:dyDescent="0.35">
      <c r="A458" s="48" t="s">
        <v>918</v>
      </c>
      <c r="B458" s="48" t="s">
        <v>716</v>
      </c>
      <c r="C458" s="48" t="s">
        <v>1633</v>
      </c>
      <c r="D458" s="48" t="s">
        <v>1476</v>
      </c>
      <c r="E458" s="48" t="s">
        <v>1634</v>
      </c>
      <c r="F458" s="48" t="s">
        <v>717</v>
      </c>
      <c r="G458" s="48" t="s">
        <v>942</v>
      </c>
      <c r="H458" s="72">
        <v>1.325E-2</v>
      </c>
      <c r="I458" s="72">
        <v>1.2955E-2</v>
      </c>
      <c r="J458" s="72">
        <v>8.3000000000000001E-4</v>
      </c>
      <c r="K458" s="49">
        <v>0.94938459410869902</v>
      </c>
      <c r="L458" s="49">
        <v>1</v>
      </c>
      <c r="M458" s="49">
        <v>1.325E-2</v>
      </c>
      <c r="N458" s="49">
        <v>1.2955E-2</v>
      </c>
      <c r="O458" s="49">
        <v>8.3000000000000001E-4</v>
      </c>
    </row>
    <row r="459" spans="1:15" ht="14.5" hidden="1" outlineLevel="2" x14ac:dyDescent="0.35">
      <c r="A459" s="48" t="s">
        <v>918</v>
      </c>
      <c r="B459" s="48" t="s">
        <v>716</v>
      </c>
      <c r="C459" s="48" t="s">
        <v>1633</v>
      </c>
      <c r="D459" s="48" t="s">
        <v>1476</v>
      </c>
      <c r="E459" s="48" t="s">
        <v>1634</v>
      </c>
      <c r="F459" s="48" t="s">
        <v>719</v>
      </c>
      <c r="G459" s="48" t="s">
        <v>956</v>
      </c>
      <c r="H459" s="72">
        <v>1.2350000000000002E-3</v>
      </c>
      <c r="I459" s="72">
        <v>1.5945E-3</v>
      </c>
      <c r="J459" s="72">
        <v>9.9999999999999995E-7</v>
      </c>
      <c r="K459" s="49">
        <v>0.94938459410869902</v>
      </c>
      <c r="L459" s="49">
        <v>1</v>
      </c>
      <c r="M459" s="49">
        <v>1.2350000000000002E-3</v>
      </c>
      <c r="N459" s="49">
        <v>1.5945E-3</v>
      </c>
      <c r="O459" s="49">
        <v>9.9999999999999995E-7</v>
      </c>
    </row>
    <row r="460" spans="1:15" ht="14.5" hidden="1" outlineLevel="2" x14ac:dyDescent="0.35">
      <c r="A460" s="48" t="s">
        <v>918</v>
      </c>
      <c r="B460" s="48" t="s">
        <v>716</v>
      </c>
      <c r="C460" s="48" t="s">
        <v>1633</v>
      </c>
      <c r="D460" s="48" t="s">
        <v>1476</v>
      </c>
      <c r="E460" s="48" t="s">
        <v>1634</v>
      </c>
      <c r="F460" s="48" t="s">
        <v>724</v>
      </c>
      <c r="G460" s="48" t="s">
        <v>1065</v>
      </c>
      <c r="H460" s="72">
        <v>3.2500000000000004E-5</v>
      </c>
      <c r="I460" s="72">
        <v>5.1500000000000005E-4</v>
      </c>
      <c r="J460" s="72">
        <v>5.0000000000000004E-6</v>
      </c>
      <c r="K460" s="49">
        <v>0.94938459410869902</v>
      </c>
      <c r="L460" s="49">
        <v>1</v>
      </c>
      <c r="M460" s="49">
        <v>3.2500000000000004E-5</v>
      </c>
      <c r="N460" s="49">
        <v>5.1500000000000005E-4</v>
      </c>
      <c r="O460" s="49">
        <v>5.0000000000000004E-6</v>
      </c>
    </row>
    <row r="461" spans="1:15" ht="14.5" hidden="1" outlineLevel="2" x14ac:dyDescent="0.35">
      <c r="A461" s="48" t="s">
        <v>918</v>
      </c>
      <c r="B461" s="48" t="s">
        <v>716</v>
      </c>
      <c r="C461" s="48" t="s">
        <v>1633</v>
      </c>
      <c r="D461" s="48" t="s">
        <v>1476</v>
      </c>
      <c r="E461" s="48" t="s">
        <v>1634</v>
      </c>
      <c r="F461" s="48" t="s">
        <v>722</v>
      </c>
      <c r="G461" s="48" t="s">
        <v>1064</v>
      </c>
      <c r="H461" s="72">
        <v>3.5150000000000003E-3</v>
      </c>
      <c r="I461" s="72">
        <v>3.3349999999999999E-3</v>
      </c>
      <c r="J461" s="72">
        <v>2.2499999999999999E-4</v>
      </c>
      <c r="K461" s="49">
        <v>0.94938459410869902</v>
      </c>
      <c r="L461" s="49">
        <v>1</v>
      </c>
      <c r="M461" s="49">
        <v>3.5150000000000003E-3</v>
      </c>
      <c r="N461" s="49">
        <v>3.3349999999999999E-3</v>
      </c>
      <c r="O461" s="49">
        <v>2.2499999999999999E-4</v>
      </c>
    </row>
    <row r="462" spans="1:15" ht="14.5" hidden="1" outlineLevel="2" x14ac:dyDescent="0.35">
      <c r="A462" s="48" t="s">
        <v>918</v>
      </c>
      <c r="B462" s="48" t="s">
        <v>716</v>
      </c>
      <c r="C462" s="48" t="s">
        <v>1633</v>
      </c>
      <c r="D462" s="48" t="s">
        <v>1476</v>
      </c>
      <c r="E462" s="48" t="s">
        <v>1634</v>
      </c>
      <c r="F462" s="48" t="s">
        <v>720</v>
      </c>
      <c r="G462" s="48" t="s">
        <v>1064</v>
      </c>
      <c r="H462" s="72">
        <v>1.1035E-2</v>
      </c>
      <c r="I462" s="72">
        <v>5.7250000000000001E-3</v>
      </c>
      <c r="J462" s="72">
        <v>7.3499999999999998E-4</v>
      </c>
      <c r="K462" s="49">
        <v>0.94938459410869902</v>
      </c>
      <c r="L462" s="49">
        <v>1</v>
      </c>
      <c r="M462" s="49">
        <v>1.1035E-2</v>
      </c>
      <c r="N462" s="49">
        <v>5.7250000000000001E-3</v>
      </c>
      <c r="O462" s="49">
        <v>7.3499999999999998E-4</v>
      </c>
    </row>
    <row r="463" spans="1:15" ht="14.5" hidden="1" outlineLevel="2" x14ac:dyDescent="0.35">
      <c r="A463" s="48" t="s">
        <v>918</v>
      </c>
      <c r="B463" s="48" t="s">
        <v>716</v>
      </c>
      <c r="C463" s="48" t="s">
        <v>1633</v>
      </c>
      <c r="D463" s="48" t="s">
        <v>1476</v>
      </c>
      <c r="E463" s="48" t="s">
        <v>1634</v>
      </c>
      <c r="F463" s="48" t="s">
        <v>721</v>
      </c>
      <c r="G463" s="48" t="s">
        <v>1064</v>
      </c>
      <c r="H463" s="72">
        <v>1.2815E-2</v>
      </c>
      <c r="I463" s="72">
        <v>7.0999999999999995E-3</v>
      </c>
      <c r="J463" s="72">
        <v>8.4499999999999994E-4</v>
      </c>
      <c r="K463" s="49">
        <v>0.94938459410869902</v>
      </c>
      <c r="L463" s="49">
        <v>1</v>
      </c>
      <c r="M463" s="49">
        <v>1.2815E-2</v>
      </c>
      <c r="N463" s="49">
        <v>7.0999999999999995E-3</v>
      </c>
      <c r="O463" s="49">
        <v>8.4499999999999994E-4</v>
      </c>
    </row>
    <row r="464" spans="1:15" ht="14.5" hidden="1" outlineLevel="2" x14ac:dyDescent="0.35">
      <c r="A464" s="48" t="s">
        <v>918</v>
      </c>
      <c r="B464" s="48" t="s">
        <v>716</v>
      </c>
      <c r="C464" s="48" t="s">
        <v>1633</v>
      </c>
      <c r="D464" s="48" t="s">
        <v>1476</v>
      </c>
      <c r="E464" s="48" t="s">
        <v>1634</v>
      </c>
      <c r="F464" s="48" t="s">
        <v>723</v>
      </c>
      <c r="G464" s="48" t="s">
        <v>1063</v>
      </c>
      <c r="H464" s="72">
        <v>1.0499999999999999E-4</v>
      </c>
      <c r="I464" s="72">
        <v>2.9999999999999997E-4</v>
      </c>
      <c r="J464" s="72">
        <v>1.0000000000000001E-5</v>
      </c>
      <c r="K464" s="49">
        <v>0.94938459410869902</v>
      </c>
      <c r="L464" s="49">
        <v>1</v>
      </c>
      <c r="M464" s="49">
        <v>1.0499999999999999E-4</v>
      </c>
      <c r="N464" s="49">
        <v>2.9999999999999997E-4</v>
      </c>
      <c r="O464" s="49">
        <v>1.0000000000000001E-5</v>
      </c>
    </row>
    <row r="465" spans="1:15" ht="14.5" outlineLevel="1" collapsed="1" x14ac:dyDescent="0.35">
      <c r="A465" s="48"/>
      <c r="B465" s="50" t="s">
        <v>780</v>
      </c>
      <c r="C465" s="48"/>
      <c r="D465" s="48"/>
      <c r="E465" s="48"/>
      <c r="F465" s="48"/>
      <c r="G465" s="48"/>
      <c r="H465" s="72">
        <f>SUBTOTAL(9,H457:H464)</f>
        <v>5.7877499999999998E-2</v>
      </c>
      <c r="I465" s="72">
        <f>SUBTOTAL(9,I457:I464)</f>
        <v>5.0239499999999999E-2</v>
      </c>
      <c r="J465" s="72">
        <f>SUBTOTAL(9,J457:J464)</f>
        <v>3.3509999999999998E-3</v>
      </c>
      <c r="K465" s="49"/>
      <c r="L465" s="49"/>
      <c r="M465" s="49">
        <f>SUBTOTAL(9,M457:M464)</f>
        <v>5.7877499999999998E-2</v>
      </c>
      <c r="N465" s="49">
        <f>SUBTOTAL(9,N457:N464)</f>
        <v>5.0239499999999999E-2</v>
      </c>
      <c r="O465" s="49">
        <f>SUBTOTAL(9,O457:O464)</f>
        <v>3.3509999999999998E-3</v>
      </c>
    </row>
    <row r="466" spans="1:15" ht="14.5" hidden="1" outlineLevel="2" x14ac:dyDescent="0.35">
      <c r="A466" s="48" t="s">
        <v>918</v>
      </c>
      <c r="B466" s="48" t="s">
        <v>725</v>
      </c>
      <c r="C466" s="48" t="s">
        <v>1635</v>
      </c>
      <c r="D466" s="48" t="s">
        <v>1476</v>
      </c>
      <c r="E466" s="48" t="s">
        <v>1636</v>
      </c>
      <c r="F466" s="48" t="s">
        <v>726</v>
      </c>
      <c r="G466" s="48" t="s">
        <v>1011</v>
      </c>
      <c r="H466" s="72">
        <v>1.4999999999999999E-5</v>
      </c>
      <c r="I466" s="72">
        <v>5.0500000000000001E-5</v>
      </c>
      <c r="J466" s="72">
        <v>9.9999999999999995E-7</v>
      </c>
      <c r="K466" s="49">
        <v>0.94938459410869902</v>
      </c>
      <c r="L466" s="49">
        <v>1</v>
      </c>
      <c r="M466" s="49">
        <v>1.4999999999999999E-5</v>
      </c>
      <c r="N466" s="49">
        <v>5.0500000000000001E-5</v>
      </c>
      <c r="O466" s="49">
        <v>9.9999999999999995E-7</v>
      </c>
    </row>
    <row r="467" spans="1:15" ht="14.5" hidden="1" outlineLevel="2" x14ac:dyDescent="0.35">
      <c r="A467" s="48" t="s">
        <v>918</v>
      </c>
      <c r="B467" s="48" t="s">
        <v>725</v>
      </c>
      <c r="C467" s="48" t="s">
        <v>1635</v>
      </c>
      <c r="D467" s="48" t="s">
        <v>1476</v>
      </c>
      <c r="E467" s="48" t="s">
        <v>1636</v>
      </c>
      <c r="F467" s="48" t="s">
        <v>727</v>
      </c>
      <c r="G467" s="48" t="s">
        <v>942</v>
      </c>
      <c r="H467" s="72">
        <v>6.5049999999999995E-3</v>
      </c>
      <c r="I467" s="72">
        <v>7.7430000000000008E-3</v>
      </c>
      <c r="J467" s="72">
        <v>4.26E-4</v>
      </c>
      <c r="K467" s="49">
        <v>0.94938459410869902</v>
      </c>
      <c r="L467" s="49">
        <v>1</v>
      </c>
      <c r="M467" s="49">
        <v>6.5049999999999995E-3</v>
      </c>
      <c r="N467" s="49">
        <v>7.7430000000000008E-3</v>
      </c>
      <c r="O467" s="49">
        <v>4.26E-4</v>
      </c>
    </row>
    <row r="468" spans="1:15" ht="14.5" hidden="1" outlineLevel="2" x14ac:dyDescent="0.35">
      <c r="A468" s="48" t="s">
        <v>918</v>
      </c>
      <c r="B468" s="48" t="s">
        <v>725</v>
      </c>
      <c r="C468" s="48" t="s">
        <v>1635</v>
      </c>
      <c r="D468" s="48" t="s">
        <v>1476</v>
      </c>
      <c r="E468" s="48" t="s">
        <v>1636</v>
      </c>
      <c r="F468" s="48" t="s">
        <v>729</v>
      </c>
      <c r="G468" s="48" t="s">
        <v>956</v>
      </c>
      <c r="H468" s="72">
        <v>5.5500000000000005E-4</v>
      </c>
      <c r="I468" s="72">
        <v>6.5800000000000006E-4</v>
      </c>
      <c r="J468" s="72">
        <v>3.5999999999999994E-5</v>
      </c>
      <c r="K468" s="49">
        <v>0.94938459410869902</v>
      </c>
      <c r="L468" s="49">
        <v>1</v>
      </c>
      <c r="M468" s="49">
        <v>5.5500000000000005E-4</v>
      </c>
      <c r="N468" s="49">
        <v>6.5800000000000006E-4</v>
      </c>
      <c r="O468" s="49">
        <v>3.5999999999999994E-5</v>
      </c>
    </row>
    <row r="469" spans="1:15" ht="14.5" hidden="1" outlineLevel="2" x14ac:dyDescent="0.35">
      <c r="A469" s="48" t="s">
        <v>918</v>
      </c>
      <c r="B469" s="48" t="s">
        <v>725</v>
      </c>
      <c r="C469" s="48" t="s">
        <v>1635</v>
      </c>
      <c r="D469" s="48" t="s">
        <v>1476</v>
      </c>
      <c r="E469" s="48" t="s">
        <v>1636</v>
      </c>
      <c r="F469" s="48" t="s">
        <v>730</v>
      </c>
      <c r="G469" s="48" t="s">
        <v>956</v>
      </c>
      <c r="H469" s="72">
        <v>5.5500000000000005E-4</v>
      </c>
      <c r="I469" s="72">
        <v>6.5949999999999993E-4</v>
      </c>
      <c r="J469" s="72">
        <v>3.65E-5</v>
      </c>
      <c r="K469" s="49">
        <v>0.94938459410869902</v>
      </c>
      <c r="L469" s="49">
        <v>1</v>
      </c>
      <c r="M469" s="49">
        <v>5.5500000000000005E-4</v>
      </c>
      <c r="N469" s="49">
        <v>6.5949999999999993E-4</v>
      </c>
      <c r="O469" s="49">
        <v>3.65E-5</v>
      </c>
    </row>
    <row r="470" spans="1:15" ht="14.5" hidden="1" outlineLevel="2" x14ac:dyDescent="0.35">
      <c r="A470" s="48" t="s">
        <v>918</v>
      </c>
      <c r="B470" s="48" t="s">
        <v>725</v>
      </c>
      <c r="C470" s="48" t="s">
        <v>1635</v>
      </c>
      <c r="D470" s="48" t="s">
        <v>1476</v>
      </c>
      <c r="E470" s="48" t="s">
        <v>1636</v>
      </c>
      <c r="F470" s="48" t="s">
        <v>728</v>
      </c>
      <c r="G470" s="48" t="s">
        <v>956</v>
      </c>
      <c r="H470" s="72">
        <v>4.3879999999999995E-3</v>
      </c>
      <c r="I470" s="72">
        <v>5.2234999999999998E-3</v>
      </c>
      <c r="J470" s="72">
        <v>2.875E-4</v>
      </c>
      <c r="K470" s="49">
        <v>0.94938459410869902</v>
      </c>
      <c r="L470" s="49">
        <v>1</v>
      </c>
      <c r="M470" s="49">
        <v>4.3879999999999995E-3</v>
      </c>
      <c r="N470" s="49">
        <v>5.2234999999999998E-3</v>
      </c>
      <c r="O470" s="49">
        <v>2.875E-4</v>
      </c>
    </row>
    <row r="471" spans="1:15" ht="14.5" hidden="1" outlineLevel="2" x14ac:dyDescent="0.35">
      <c r="A471" s="48" t="s">
        <v>918</v>
      </c>
      <c r="B471" s="48" t="s">
        <v>725</v>
      </c>
      <c r="C471" s="48" t="s">
        <v>1635</v>
      </c>
      <c r="D471" s="48" t="s">
        <v>1476</v>
      </c>
      <c r="E471" s="48" t="s">
        <v>1636</v>
      </c>
      <c r="F471" s="48" t="s">
        <v>738</v>
      </c>
      <c r="G471" s="48" t="s">
        <v>959</v>
      </c>
      <c r="H471" s="72">
        <v>6.4999999999999997E-3</v>
      </c>
      <c r="I471" s="72">
        <v>2.9000000000000001E-2</v>
      </c>
      <c r="J471" s="72">
        <v>1E-3</v>
      </c>
      <c r="K471" s="49">
        <v>0.94938459410869902</v>
      </c>
      <c r="L471" s="49">
        <v>1</v>
      </c>
      <c r="M471" s="49">
        <v>6.4999999999999997E-3</v>
      </c>
      <c r="N471" s="49">
        <v>2.9000000000000001E-2</v>
      </c>
      <c r="O471" s="49">
        <v>1E-3</v>
      </c>
    </row>
    <row r="472" spans="1:15" ht="14.5" hidden="1" outlineLevel="2" x14ac:dyDescent="0.35">
      <c r="A472" s="48" t="s">
        <v>918</v>
      </c>
      <c r="B472" s="48" t="s">
        <v>725</v>
      </c>
      <c r="C472" s="48" t="s">
        <v>1635</v>
      </c>
      <c r="D472" s="48" t="s">
        <v>1476</v>
      </c>
      <c r="E472" s="48" t="s">
        <v>1636</v>
      </c>
      <c r="F472" s="48" t="s">
        <v>737</v>
      </c>
      <c r="G472" s="48" t="s">
        <v>1068</v>
      </c>
      <c r="H472" s="73"/>
      <c r="I472" s="73"/>
      <c r="J472" s="72">
        <v>2E-3</v>
      </c>
      <c r="K472" s="49">
        <v>0.94938459410869902</v>
      </c>
      <c r="L472" s="49">
        <v>1</v>
      </c>
      <c r="M472" s="73"/>
      <c r="N472" s="73"/>
      <c r="O472" s="49">
        <v>2E-3</v>
      </c>
    </row>
    <row r="473" spans="1:15" ht="14.5" hidden="1" outlineLevel="2" x14ac:dyDescent="0.35">
      <c r="A473" s="48" t="s">
        <v>918</v>
      </c>
      <c r="B473" s="48" t="s">
        <v>725</v>
      </c>
      <c r="C473" s="48" t="s">
        <v>1635</v>
      </c>
      <c r="D473" s="48" t="s">
        <v>1476</v>
      </c>
      <c r="E473" s="48" t="s">
        <v>1636</v>
      </c>
      <c r="F473" s="48" t="s">
        <v>731</v>
      </c>
      <c r="G473" s="48" t="s">
        <v>1066</v>
      </c>
      <c r="H473" s="73"/>
      <c r="I473" s="73"/>
      <c r="J473" s="72">
        <v>1.9715E-2</v>
      </c>
      <c r="K473" s="49">
        <v>0.94938459410869902</v>
      </c>
      <c r="L473" s="49">
        <v>1</v>
      </c>
      <c r="M473" s="73"/>
      <c r="N473" s="73"/>
      <c r="O473" s="49">
        <v>1.9715E-2</v>
      </c>
    </row>
    <row r="474" spans="1:15" ht="14.5" hidden="1" outlineLevel="2" x14ac:dyDescent="0.35">
      <c r="A474" s="48" t="s">
        <v>918</v>
      </c>
      <c r="B474" s="48" t="s">
        <v>725</v>
      </c>
      <c r="C474" s="48" t="s">
        <v>1635</v>
      </c>
      <c r="D474" s="48" t="s">
        <v>1476</v>
      </c>
      <c r="E474" s="48" t="s">
        <v>1636</v>
      </c>
      <c r="F474" s="48" t="s">
        <v>733</v>
      </c>
      <c r="G474" s="48" t="s">
        <v>1067</v>
      </c>
      <c r="H474" s="72">
        <v>1.8600000000000001E-3</v>
      </c>
      <c r="I474" s="72">
        <v>2.2100000000000002E-3</v>
      </c>
      <c r="J474" s="72">
        <v>6.4949999999999999E-3</v>
      </c>
      <c r="K474" s="49">
        <v>0.94938459410869902</v>
      </c>
      <c r="L474" s="49">
        <v>1</v>
      </c>
      <c r="M474" s="49">
        <v>1.8600000000000001E-3</v>
      </c>
      <c r="N474" s="49">
        <v>2.2100000000000002E-3</v>
      </c>
      <c r="O474" s="49">
        <v>6.4949999999999999E-3</v>
      </c>
    </row>
    <row r="475" spans="1:15" ht="14.5" hidden="1" outlineLevel="2" x14ac:dyDescent="0.35">
      <c r="A475" s="48" t="s">
        <v>918</v>
      </c>
      <c r="B475" s="48" t="s">
        <v>725</v>
      </c>
      <c r="C475" s="48" t="s">
        <v>1635</v>
      </c>
      <c r="D475" s="48" t="s">
        <v>1476</v>
      </c>
      <c r="E475" s="48" t="s">
        <v>1636</v>
      </c>
      <c r="F475" s="48" t="s">
        <v>735</v>
      </c>
      <c r="G475" s="48" t="s">
        <v>1067</v>
      </c>
      <c r="H475" s="73"/>
      <c r="I475" s="73"/>
      <c r="J475" s="72">
        <v>7.0000000000000001E-3</v>
      </c>
      <c r="K475" s="49">
        <v>0.94938459410869902</v>
      </c>
      <c r="L475" s="49">
        <v>1</v>
      </c>
      <c r="M475" s="73"/>
      <c r="N475" s="73"/>
      <c r="O475" s="49">
        <v>7.0000000000000001E-3</v>
      </c>
    </row>
    <row r="476" spans="1:15" ht="14.5" hidden="1" outlineLevel="2" x14ac:dyDescent="0.35">
      <c r="A476" s="48" t="s">
        <v>918</v>
      </c>
      <c r="B476" s="48" t="s">
        <v>725</v>
      </c>
      <c r="C476" s="48" t="s">
        <v>1635</v>
      </c>
      <c r="D476" s="48" t="s">
        <v>1476</v>
      </c>
      <c r="E476" s="48" t="s">
        <v>1636</v>
      </c>
      <c r="F476" s="48" t="s">
        <v>736</v>
      </c>
      <c r="G476" s="48" t="s">
        <v>1067</v>
      </c>
      <c r="H476" s="73"/>
      <c r="I476" s="73"/>
      <c r="J476" s="72">
        <v>8.1499999999999997E-4</v>
      </c>
      <c r="K476" s="49">
        <v>0.94938459410869902</v>
      </c>
      <c r="L476" s="49">
        <v>1</v>
      </c>
      <c r="M476" s="73"/>
      <c r="N476" s="73"/>
      <c r="O476" s="49">
        <v>8.1499999999999997E-4</v>
      </c>
    </row>
    <row r="477" spans="1:15" ht="14.5" hidden="1" outlineLevel="2" x14ac:dyDescent="0.35">
      <c r="A477" s="48" t="s">
        <v>918</v>
      </c>
      <c r="B477" s="48" t="s">
        <v>725</v>
      </c>
      <c r="C477" s="48" t="s">
        <v>1635</v>
      </c>
      <c r="D477" s="48" t="s">
        <v>1476</v>
      </c>
      <c r="E477" s="48" t="s">
        <v>1636</v>
      </c>
      <c r="F477" s="48" t="s">
        <v>734</v>
      </c>
      <c r="G477" s="48" t="s">
        <v>1067</v>
      </c>
      <c r="H477" s="72">
        <v>1.9550000000000001E-3</v>
      </c>
      <c r="I477" s="72">
        <v>2.3250000000000002E-3</v>
      </c>
      <c r="J477" s="72">
        <v>1.0494999999999999E-2</v>
      </c>
      <c r="K477" s="49">
        <v>0.94938459410869902</v>
      </c>
      <c r="L477" s="49">
        <v>1</v>
      </c>
      <c r="M477" s="49">
        <v>1.9550000000000001E-3</v>
      </c>
      <c r="N477" s="49">
        <v>2.3250000000000002E-3</v>
      </c>
      <c r="O477" s="49">
        <v>1.0494999999999999E-2</v>
      </c>
    </row>
    <row r="478" spans="1:15" ht="14.5" hidden="1" outlineLevel="2" x14ac:dyDescent="0.35">
      <c r="A478" s="48" t="s">
        <v>918</v>
      </c>
      <c r="B478" s="48" t="s">
        <v>725</v>
      </c>
      <c r="C478" s="48" t="s">
        <v>1635</v>
      </c>
      <c r="D478" s="48" t="s">
        <v>1476</v>
      </c>
      <c r="E478" s="48" t="s">
        <v>1636</v>
      </c>
      <c r="F478" s="48" t="s">
        <v>732</v>
      </c>
      <c r="G478" s="48" t="s">
        <v>999</v>
      </c>
      <c r="H478" s="73"/>
      <c r="I478" s="73"/>
      <c r="J478" s="72">
        <v>5.0000000000000001E-4</v>
      </c>
      <c r="K478" s="49">
        <v>0.94938459410869902</v>
      </c>
      <c r="L478" s="49">
        <v>1</v>
      </c>
      <c r="M478" s="73"/>
      <c r="N478" s="73"/>
      <c r="O478" s="49">
        <v>5.0000000000000001E-4</v>
      </c>
    </row>
    <row r="479" spans="1:15" ht="14.5" outlineLevel="1" collapsed="1" x14ac:dyDescent="0.35">
      <c r="A479" s="48"/>
      <c r="B479" s="50" t="s">
        <v>781</v>
      </c>
      <c r="C479" s="48"/>
      <c r="D479" s="48"/>
      <c r="E479" s="48"/>
      <c r="F479" s="48"/>
      <c r="G479" s="48"/>
      <c r="H479" s="73">
        <f>SUBTOTAL(9,H466:H478)</f>
        <v>2.2332999999999999E-2</v>
      </c>
      <c r="I479" s="73">
        <f>SUBTOTAL(9,I466:I478)</f>
        <v>4.7869500000000002E-2</v>
      </c>
      <c r="J479" s="72">
        <f>SUBTOTAL(9,J466:J478)</f>
        <v>4.8807000000000003E-2</v>
      </c>
      <c r="K479" s="49"/>
      <c r="L479" s="49"/>
      <c r="M479" s="73">
        <f>SUBTOTAL(9,M466:M478)</f>
        <v>2.2332999999999999E-2</v>
      </c>
      <c r="N479" s="73">
        <f>SUBTOTAL(9,N466:N478)</f>
        <v>4.7869500000000002E-2</v>
      </c>
      <c r="O479" s="49">
        <f>SUBTOTAL(9,O466:O478)</f>
        <v>4.8807000000000003E-2</v>
      </c>
    </row>
    <row r="480" spans="1:15" ht="14.5" hidden="1" outlineLevel="2" x14ac:dyDescent="0.35">
      <c r="A480" s="48" t="s">
        <v>918</v>
      </c>
      <c r="B480" s="48" t="s">
        <v>739</v>
      </c>
      <c r="C480" s="48" t="s">
        <v>1069</v>
      </c>
      <c r="D480" s="48" t="s">
        <v>1503</v>
      </c>
      <c r="E480" s="48" t="s">
        <v>1504</v>
      </c>
      <c r="F480" s="48" t="s">
        <v>741</v>
      </c>
      <c r="G480" s="48" t="s">
        <v>992</v>
      </c>
      <c r="H480" s="72">
        <v>3.3E-3</v>
      </c>
      <c r="I480" s="72">
        <v>0.67500000000000004</v>
      </c>
      <c r="J480" s="72">
        <v>4.0000000000000002E-4</v>
      </c>
      <c r="K480" s="49">
        <v>0.98123222244867192</v>
      </c>
      <c r="L480" s="49">
        <v>1</v>
      </c>
      <c r="M480" s="49">
        <v>3.3E-3</v>
      </c>
      <c r="N480" s="49">
        <v>0.67500000000000004</v>
      </c>
      <c r="O480" s="49">
        <v>4.0000000000000002E-4</v>
      </c>
    </row>
    <row r="481" spans="1:15" ht="14.5" hidden="1" outlineLevel="2" x14ac:dyDescent="0.35">
      <c r="A481" s="48" t="s">
        <v>918</v>
      </c>
      <c r="B481" s="48" t="s">
        <v>739</v>
      </c>
      <c r="C481" s="48" t="s">
        <v>1069</v>
      </c>
      <c r="D481" s="48" t="s">
        <v>1503</v>
      </c>
      <c r="E481" s="48" t="s">
        <v>1504</v>
      </c>
      <c r="F481" s="48" t="s">
        <v>740</v>
      </c>
      <c r="G481" s="48" t="s">
        <v>992</v>
      </c>
      <c r="H481" s="72">
        <v>5.1500000000000001E-3</v>
      </c>
      <c r="I481" s="72">
        <v>0.95555499999999993</v>
      </c>
      <c r="J481" s="72">
        <v>6.4999999999999997E-4</v>
      </c>
      <c r="K481" s="49">
        <v>0.98123222244867192</v>
      </c>
      <c r="L481" s="49">
        <v>1</v>
      </c>
      <c r="M481" s="49">
        <v>5.1500000000000001E-3</v>
      </c>
      <c r="N481" s="49">
        <v>0.95555499999999993</v>
      </c>
      <c r="O481" s="49">
        <v>6.4999999999999997E-4</v>
      </c>
    </row>
    <row r="482" spans="1:15" ht="14.5" hidden="1" outlineLevel="2" x14ac:dyDescent="0.35">
      <c r="A482" s="48" t="s">
        <v>918</v>
      </c>
      <c r="B482" s="48" t="s">
        <v>739</v>
      </c>
      <c r="C482" s="48" t="s">
        <v>1069</v>
      </c>
      <c r="D482" s="48" t="s">
        <v>1503</v>
      </c>
      <c r="E482" s="48" t="s">
        <v>1504</v>
      </c>
      <c r="F482" s="48" t="s">
        <v>742</v>
      </c>
      <c r="G482" s="48" t="s">
        <v>992</v>
      </c>
      <c r="H482" s="72">
        <v>3.3999999999999998E-3</v>
      </c>
      <c r="I482" s="72">
        <v>0.7</v>
      </c>
      <c r="J482" s="72">
        <v>4.0000000000000002E-4</v>
      </c>
      <c r="K482" s="49">
        <v>0.98123222244867192</v>
      </c>
      <c r="L482" s="49">
        <v>1</v>
      </c>
      <c r="M482" s="49">
        <v>3.3999999999999998E-3</v>
      </c>
      <c r="N482" s="49">
        <v>0.7</v>
      </c>
      <c r="O482" s="49">
        <v>4.0000000000000002E-4</v>
      </c>
    </row>
    <row r="483" spans="1:15" ht="14.5" hidden="1" outlineLevel="2" x14ac:dyDescent="0.35">
      <c r="A483" s="48" t="s">
        <v>918</v>
      </c>
      <c r="B483" s="48" t="s">
        <v>739</v>
      </c>
      <c r="C483" s="48" t="s">
        <v>1069</v>
      </c>
      <c r="D483" s="48" t="s">
        <v>1503</v>
      </c>
      <c r="E483" s="48" t="s">
        <v>1504</v>
      </c>
      <c r="F483" s="48" t="s">
        <v>743</v>
      </c>
      <c r="G483" s="48" t="s">
        <v>993</v>
      </c>
      <c r="H483" s="72">
        <v>1.755E-2</v>
      </c>
      <c r="I483" s="72">
        <v>0.40964</v>
      </c>
      <c r="J483" s="72">
        <v>4.0000000000000002E-4</v>
      </c>
      <c r="K483" s="49">
        <v>0.98123222244867192</v>
      </c>
      <c r="L483" s="49">
        <v>1</v>
      </c>
      <c r="M483" s="49">
        <v>1.755E-2</v>
      </c>
      <c r="N483" s="49">
        <v>0.40964</v>
      </c>
      <c r="O483" s="49">
        <v>4.0000000000000002E-4</v>
      </c>
    </row>
    <row r="484" spans="1:15" ht="14.5" hidden="1" outlineLevel="2" x14ac:dyDescent="0.35">
      <c r="A484" s="48" t="s">
        <v>918</v>
      </c>
      <c r="B484" s="48" t="s">
        <v>739</v>
      </c>
      <c r="C484" s="48" t="s">
        <v>1069</v>
      </c>
      <c r="D484" s="48" t="s">
        <v>1503</v>
      </c>
      <c r="E484" s="48" t="s">
        <v>1504</v>
      </c>
      <c r="F484" s="48" t="s">
        <v>1637</v>
      </c>
      <c r="G484" s="48" t="s">
        <v>969</v>
      </c>
      <c r="H484" s="72">
        <v>2.35E-2</v>
      </c>
      <c r="I484" s="72">
        <v>2.1270000000000001E-2</v>
      </c>
      <c r="J484" s="72">
        <v>6.0000000000000001E-3</v>
      </c>
      <c r="K484" s="49">
        <v>0.98123222244867192</v>
      </c>
      <c r="L484" s="49">
        <v>1</v>
      </c>
      <c r="M484" s="49">
        <v>2.35E-2</v>
      </c>
      <c r="N484" s="49">
        <v>2.1270000000000001E-2</v>
      </c>
      <c r="O484" s="49">
        <v>6.0000000000000001E-3</v>
      </c>
    </row>
    <row r="485" spans="1:15" ht="14.5" hidden="1" outlineLevel="2" x14ac:dyDescent="0.35">
      <c r="A485" s="48" t="s">
        <v>918</v>
      </c>
      <c r="B485" s="48" t="s">
        <v>739</v>
      </c>
      <c r="C485" s="48" t="s">
        <v>1069</v>
      </c>
      <c r="D485" s="48" t="s">
        <v>1503</v>
      </c>
      <c r="E485" s="48" t="s">
        <v>1504</v>
      </c>
      <c r="F485" s="48" t="s">
        <v>1638</v>
      </c>
      <c r="G485" s="48" t="s">
        <v>969</v>
      </c>
      <c r="H485" s="72">
        <v>2.435E-2</v>
      </c>
      <c r="I485" s="72">
        <v>2.2135000000000002E-2</v>
      </c>
      <c r="J485" s="72">
        <v>6.1999999999999998E-3</v>
      </c>
      <c r="K485" s="49">
        <v>0.98123222244867192</v>
      </c>
      <c r="L485" s="49">
        <v>1</v>
      </c>
      <c r="M485" s="49">
        <v>2.435E-2</v>
      </c>
      <c r="N485" s="49">
        <v>2.2135000000000002E-2</v>
      </c>
      <c r="O485" s="49">
        <v>6.1999999999999998E-3</v>
      </c>
    </row>
    <row r="486" spans="1:15" ht="14.5" outlineLevel="1" collapsed="1" x14ac:dyDescent="0.35">
      <c r="A486" s="48"/>
      <c r="B486" s="50" t="s">
        <v>782</v>
      </c>
      <c r="C486" s="48"/>
      <c r="D486" s="48"/>
      <c r="E486" s="48"/>
      <c r="F486" s="48"/>
      <c r="G486" s="48"/>
      <c r="H486" s="72">
        <f>SUBTOTAL(9,H480:H485)</f>
        <v>7.7249999999999999E-2</v>
      </c>
      <c r="I486" s="72">
        <f>SUBTOTAL(9,I480:I485)</f>
        <v>2.7835999999999999</v>
      </c>
      <c r="J486" s="72">
        <f>SUBTOTAL(9,J480:J485)</f>
        <v>1.405E-2</v>
      </c>
      <c r="K486" s="49"/>
      <c r="L486" s="49"/>
      <c r="M486" s="49">
        <f>SUBTOTAL(9,M480:M485)</f>
        <v>7.7249999999999999E-2</v>
      </c>
      <c r="N486" s="49">
        <f>SUBTOTAL(9,N480:N485)</f>
        <v>2.7835999999999999</v>
      </c>
      <c r="O486" s="49">
        <f>SUBTOTAL(9,O480:O485)</f>
        <v>1.405E-2</v>
      </c>
    </row>
    <row r="487" spans="1:15" ht="14.5" hidden="1" outlineLevel="2" x14ac:dyDescent="0.35">
      <c r="A487" s="48" t="s">
        <v>918</v>
      </c>
      <c r="B487" s="48" t="s">
        <v>744</v>
      </c>
      <c r="C487" s="48" t="s">
        <v>1070</v>
      </c>
      <c r="D487" s="48" t="s">
        <v>1452</v>
      </c>
      <c r="E487" s="48" t="s">
        <v>1453</v>
      </c>
      <c r="F487" s="48" t="s">
        <v>1639</v>
      </c>
      <c r="G487" s="48" t="s">
        <v>1011</v>
      </c>
      <c r="H487" s="72">
        <v>2.6499999999999999E-4</v>
      </c>
      <c r="I487" s="72">
        <v>1.065E-3</v>
      </c>
      <c r="J487" s="72">
        <v>2.0000000000000002E-5</v>
      </c>
      <c r="K487" s="49">
        <v>0.94959176428824954</v>
      </c>
      <c r="L487" s="49">
        <v>1</v>
      </c>
      <c r="M487" s="49">
        <v>2.6499999999999999E-4</v>
      </c>
      <c r="N487" s="49">
        <v>1.065E-3</v>
      </c>
      <c r="O487" s="49">
        <v>2.0000000000000002E-5</v>
      </c>
    </row>
    <row r="488" spans="1:15" ht="14.5" hidden="1" outlineLevel="2" x14ac:dyDescent="0.35">
      <c r="A488" s="48" t="s">
        <v>918</v>
      </c>
      <c r="B488" s="48" t="s">
        <v>744</v>
      </c>
      <c r="C488" s="48" t="s">
        <v>1070</v>
      </c>
      <c r="D488" s="48" t="s">
        <v>1452</v>
      </c>
      <c r="E488" s="48" t="s">
        <v>1453</v>
      </c>
      <c r="F488" s="48" t="s">
        <v>745</v>
      </c>
      <c r="G488" s="48" t="s">
        <v>950</v>
      </c>
      <c r="H488" s="72">
        <v>6.1899999999999997E-2</v>
      </c>
      <c r="I488" s="72">
        <v>1.24E-2</v>
      </c>
      <c r="J488" s="72">
        <v>1.525E-2</v>
      </c>
      <c r="K488" s="49">
        <v>0.94959176428824954</v>
      </c>
      <c r="L488" s="49">
        <v>1</v>
      </c>
      <c r="M488" s="49">
        <v>6.1899999999999997E-2</v>
      </c>
      <c r="N488" s="49">
        <v>1.24E-2</v>
      </c>
      <c r="O488" s="49">
        <v>1.525E-2</v>
      </c>
    </row>
    <row r="489" spans="1:15" ht="14.5" hidden="1" outlineLevel="2" x14ac:dyDescent="0.35">
      <c r="A489" s="48" t="s">
        <v>918</v>
      </c>
      <c r="B489" s="48" t="s">
        <v>744</v>
      </c>
      <c r="C489" s="48" t="s">
        <v>1070</v>
      </c>
      <c r="D489" s="48" t="s">
        <v>1452</v>
      </c>
      <c r="E489" s="48" t="s">
        <v>1453</v>
      </c>
      <c r="F489" s="48" t="s">
        <v>1640</v>
      </c>
      <c r="G489" s="48" t="s">
        <v>1062</v>
      </c>
      <c r="H489" s="72">
        <v>7.6950000000000005E-3</v>
      </c>
      <c r="I489" s="72">
        <v>1.35E-2</v>
      </c>
      <c r="J489" s="72">
        <v>5.5899999999999995E-3</v>
      </c>
      <c r="K489" s="49">
        <v>0.94959176428824954</v>
      </c>
      <c r="L489" s="49">
        <v>1</v>
      </c>
      <c r="M489" s="49">
        <v>7.6950000000000005E-3</v>
      </c>
      <c r="N489" s="49">
        <v>1.35E-2</v>
      </c>
      <c r="O489" s="49">
        <v>5.5899999999999995E-3</v>
      </c>
    </row>
    <row r="490" spans="1:15" ht="14.5" outlineLevel="1" collapsed="1" x14ac:dyDescent="0.35">
      <c r="A490" s="48"/>
      <c r="B490" s="50" t="s">
        <v>783</v>
      </c>
      <c r="C490" s="48"/>
      <c r="D490" s="48"/>
      <c r="E490" s="48"/>
      <c r="F490" s="48"/>
      <c r="G490" s="48"/>
      <c r="H490" s="72">
        <f>SUBTOTAL(9,H487:H489)</f>
        <v>6.9860000000000005E-2</v>
      </c>
      <c r="I490" s="72">
        <f>SUBTOTAL(9,I487:I489)</f>
        <v>2.6964999999999999E-2</v>
      </c>
      <c r="J490" s="72">
        <f>SUBTOTAL(9,J487:J489)</f>
        <v>2.0859999999999997E-2</v>
      </c>
      <c r="K490" s="49"/>
      <c r="L490" s="49"/>
      <c r="M490" s="49">
        <f>SUBTOTAL(9,M487:M489)</f>
        <v>6.9860000000000005E-2</v>
      </c>
      <c r="N490" s="49">
        <f>SUBTOTAL(9,N487:N489)</f>
        <v>2.6964999999999999E-2</v>
      </c>
      <c r="O490" s="49">
        <f>SUBTOTAL(9,O487:O489)</f>
        <v>2.0859999999999997E-2</v>
      </c>
    </row>
    <row r="491" spans="1:15" ht="14.5" hidden="1" outlineLevel="2" x14ac:dyDescent="0.35">
      <c r="A491" s="48" t="s">
        <v>918</v>
      </c>
      <c r="B491" s="48" t="s">
        <v>746</v>
      </c>
      <c r="C491" s="48" t="s">
        <v>1641</v>
      </c>
      <c r="D491" s="48" t="s">
        <v>1452</v>
      </c>
      <c r="E491" s="48" t="s">
        <v>1453</v>
      </c>
      <c r="F491" s="48" t="s">
        <v>747</v>
      </c>
      <c r="G491" s="48" t="s">
        <v>950</v>
      </c>
      <c r="H491" s="72">
        <v>8.2000000000000003E-2</v>
      </c>
      <c r="I491" s="72">
        <v>1.6399999999999998E-2</v>
      </c>
      <c r="J491" s="72">
        <v>2.2015E-2</v>
      </c>
      <c r="K491" s="49">
        <v>0.94959176428824954</v>
      </c>
      <c r="L491" s="49">
        <v>1</v>
      </c>
      <c r="M491" s="49">
        <v>8.2000000000000003E-2</v>
      </c>
      <c r="N491" s="49">
        <v>1.6399999999999998E-2</v>
      </c>
      <c r="O491" s="49">
        <v>2.2015E-2</v>
      </c>
    </row>
    <row r="492" spans="1:15" ht="14.5" hidden="1" outlineLevel="2" x14ac:dyDescent="0.35">
      <c r="A492" s="48" t="s">
        <v>918</v>
      </c>
      <c r="B492" s="48" t="s">
        <v>746</v>
      </c>
      <c r="C492" s="48" t="s">
        <v>1641</v>
      </c>
      <c r="D492" s="48" t="s">
        <v>1452</v>
      </c>
      <c r="E492" s="48" t="s">
        <v>1453</v>
      </c>
      <c r="F492" s="48" t="s">
        <v>1642</v>
      </c>
      <c r="G492" s="48" t="s">
        <v>1643</v>
      </c>
      <c r="H492" s="72">
        <v>1.9449999999999999E-2</v>
      </c>
      <c r="I492" s="72">
        <v>3.5999999999999997E-2</v>
      </c>
      <c r="J492" s="72">
        <v>7.3749999999999996E-3</v>
      </c>
      <c r="K492" s="49">
        <v>0.94959176428824954</v>
      </c>
      <c r="L492" s="49">
        <v>1</v>
      </c>
      <c r="M492" s="49">
        <v>1.9449999999999999E-2</v>
      </c>
      <c r="N492" s="49">
        <v>3.5999999999999997E-2</v>
      </c>
      <c r="O492" s="49">
        <v>7.3749999999999996E-3</v>
      </c>
    </row>
    <row r="493" spans="1:15" ht="14.5" outlineLevel="1" collapsed="1" x14ac:dyDescent="0.35">
      <c r="A493" s="48"/>
      <c r="B493" s="50" t="s">
        <v>784</v>
      </c>
      <c r="C493" s="48"/>
      <c r="D493" s="48"/>
      <c r="E493" s="48"/>
      <c r="F493" s="48"/>
      <c r="G493" s="48"/>
      <c r="H493" s="72">
        <f>SUBTOTAL(9,H491:H492)</f>
        <v>0.10145</v>
      </c>
      <c r="I493" s="72">
        <f>SUBTOTAL(9,I491:I492)</f>
        <v>5.2399999999999995E-2</v>
      </c>
      <c r="J493" s="72">
        <f>SUBTOTAL(9,J491:J492)</f>
        <v>2.9389999999999999E-2</v>
      </c>
      <c r="K493" s="49"/>
      <c r="L493" s="49"/>
      <c r="M493" s="49">
        <f>SUBTOTAL(9,M491:M492)</f>
        <v>0.10145</v>
      </c>
      <c r="N493" s="49">
        <f>SUBTOTAL(9,N491:N492)</f>
        <v>5.2399999999999995E-2</v>
      </c>
      <c r="O493" s="49">
        <f>SUBTOTAL(9,O491:O492)</f>
        <v>2.9389999999999999E-2</v>
      </c>
    </row>
    <row r="494" spans="1:15" ht="14.5" hidden="1" outlineLevel="2" x14ac:dyDescent="0.35">
      <c r="A494" s="48" t="s">
        <v>918</v>
      </c>
      <c r="B494" s="48" t="s">
        <v>748</v>
      </c>
      <c r="C494" s="48" t="s">
        <v>1071</v>
      </c>
      <c r="D494" s="48" t="s">
        <v>1609</v>
      </c>
      <c r="E494" s="48" t="s">
        <v>1610</v>
      </c>
      <c r="F494" s="48" t="s">
        <v>749</v>
      </c>
      <c r="G494" s="48" t="s">
        <v>973</v>
      </c>
      <c r="H494" s="72">
        <v>7.4999999999999993E-5</v>
      </c>
      <c r="I494" s="72">
        <v>3.5999999999999997E-4</v>
      </c>
      <c r="J494" s="72">
        <v>3.3149999999999999E-2</v>
      </c>
      <c r="K494" s="49">
        <v>1.0946138987367293</v>
      </c>
      <c r="L494" s="49">
        <v>1.0946138987367293</v>
      </c>
      <c r="M494" s="49">
        <v>8.209604240525469E-5</v>
      </c>
      <c r="N494" s="49">
        <v>3.9406100354522251E-4</v>
      </c>
      <c r="O494" s="49">
        <v>3.6286450743122575E-2</v>
      </c>
    </row>
    <row r="495" spans="1:15" ht="14.5" outlineLevel="1" collapsed="1" x14ac:dyDescent="0.35">
      <c r="A495" s="48"/>
      <c r="B495" s="50" t="s">
        <v>785</v>
      </c>
      <c r="C495" s="48"/>
      <c r="D495" s="48"/>
      <c r="E495" s="48"/>
      <c r="F495" s="48"/>
      <c r="G495" s="48"/>
      <c r="H495" s="72">
        <f>SUBTOTAL(9,H494:H494)</f>
        <v>7.4999999999999993E-5</v>
      </c>
      <c r="I495" s="72">
        <f>SUBTOTAL(9,I494:I494)</f>
        <v>3.5999999999999997E-4</v>
      </c>
      <c r="J495" s="72">
        <f>SUBTOTAL(9,J494:J494)</f>
        <v>3.3149999999999999E-2</v>
      </c>
      <c r="K495" s="49"/>
      <c r="L495" s="49"/>
      <c r="M495" s="49">
        <f>SUBTOTAL(9,M494:M494)</f>
        <v>8.209604240525469E-5</v>
      </c>
      <c r="N495" s="49">
        <f>SUBTOTAL(9,N494:N494)</f>
        <v>3.9406100354522251E-4</v>
      </c>
      <c r="O495" s="49">
        <f>SUBTOTAL(9,O494:O494)</f>
        <v>3.6286450743122575E-2</v>
      </c>
    </row>
    <row r="496" spans="1:15" ht="14.5" hidden="1" outlineLevel="2" x14ac:dyDescent="0.35">
      <c r="A496" s="48" t="s">
        <v>918</v>
      </c>
      <c r="B496" s="48" t="s">
        <v>923</v>
      </c>
      <c r="C496" s="48" t="s">
        <v>1073</v>
      </c>
      <c r="D496" s="48" t="s">
        <v>1445</v>
      </c>
      <c r="E496" s="48" t="s">
        <v>1644</v>
      </c>
      <c r="F496" s="48" t="s">
        <v>924</v>
      </c>
      <c r="G496" s="48" t="s">
        <v>944</v>
      </c>
      <c r="H496" s="72">
        <v>6.5199999999999998E-3</v>
      </c>
      <c r="I496" s="72">
        <v>7.7549999999999997E-3</v>
      </c>
      <c r="J496" s="72">
        <v>4.75E-4</v>
      </c>
      <c r="K496" s="49">
        <v>1.110038077368797</v>
      </c>
      <c r="L496" s="49">
        <v>1.110038077368797</v>
      </c>
      <c r="M496" s="49">
        <v>7.2374482644445562E-3</v>
      </c>
      <c r="N496" s="49">
        <v>8.6083452899950209E-3</v>
      </c>
      <c r="O496" s="49">
        <v>5.2726808675017855E-4</v>
      </c>
    </row>
    <row r="497" spans="1:15" ht="14.5" hidden="1" outlineLevel="2" x14ac:dyDescent="0.35">
      <c r="A497" s="48" t="s">
        <v>918</v>
      </c>
      <c r="B497" s="48" t="s">
        <v>923</v>
      </c>
      <c r="C497" s="48" t="s">
        <v>1073</v>
      </c>
      <c r="D497" s="48" t="s">
        <v>1445</v>
      </c>
      <c r="E497" s="48" t="s">
        <v>1644</v>
      </c>
      <c r="F497" s="48" t="s">
        <v>925</v>
      </c>
      <c r="G497" s="48" t="s">
        <v>1074</v>
      </c>
      <c r="H497" s="72">
        <v>1.5269999999999999E-2</v>
      </c>
      <c r="I497" s="72">
        <v>1.822E-2</v>
      </c>
      <c r="J497" s="72">
        <v>1E-3</v>
      </c>
      <c r="K497" s="49">
        <v>1.110038077368797</v>
      </c>
      <c r="L497" s="49">
        <v>1.110038077368797</v>
      </c>
      <c r="M497" s="49">
        <v>1.6950281441421529E-2</v>
      </c>
      <c r="N497" s="49">
        <v>2.0224893769659483E-2</v>
      </c>
      <c r="O497" s="49">
        <v>1.110038077368797E-3</v>
      </c>
    </row>
    <row r="498" spans="1:15" ht="14.5" hidden="1" outlineLevel="2" x14ac:dyDescent="0.35">
      <c r="A498" s="48" t="s">
        <v>918</v>
      </c>
      <c r="B498" s="48" t="s">
        <v>923</v>
      </c>
      <c r="C498" s="48" t="s">
        <v>1073</v>
      </c>
      <c r="D498" s="48" t="s">
        <v>1445</v>
      </c>
      <c r="E498" s="48" t="s">
        <v>1644</v>
      </c>
      <c r="F498" s="48" t="s">
        <v>925</v>
      </c>
      <c r="G498" s="48" t="s">
        <v>1075</v>
      </c>
      <c r="H498" s="72">
        <v>7.6500000000000003E-5</v>
      </c>
      <c r="I498" s="72">
        <v>1.35E-4</v>
      </c>
      <c r="J498" s="72">
        <v>8.0000000000000007E-5</v>
      </c>
      <c r="K498" s="49">
        <v>1.110038077368797</v>
      </c>
      <c r="L498" s="49">
        <v>1.110038077368797</v>
      </c>
      <c r="M498" s="49">
        <v>8.491791291871297E-5</v>
      </c>
      <c r="N498" s="49">
        <v>1.4985514044478759E-4</v>
      </c>
      <c r="O498" s="49">
        <v>8.880304618950377E-5</v>
      </c>
    </row>
    <row r="499" spans="1:15" ht="14.5" outlineLevel="1" collapsed="1" x14ac:dyDescent="0.35">
      <c r="A499" s="48"/>
      <c r="B499" s="50" t="s">
        <v>786</v>
      </c>
      <c r="C499" s="48"/>
      <c r="D499" s="48"/>
      <c r="E499" s="48"/>
      <c r="F499" s="48"/>
      <c r="G499" s="48"/>
      <c r="H499" s="72">
        <f>SUBTOTAL(9,H496:H498)</f>
        <v>2.1866499999999997E-2</v>
      </c>
      <c r="I499" s="72">
        <f>SUBTOTAL(9,I496:I498)</f>
        <v>2.6109999999999998E-2</v>
      </c>
      <c r="J499" s="72">
        <f>SUBTOTAL(9,J496:J498)</f>
        <v>1.555E-3</v>
      </c>
      <c r="K499" s="49"/>
      <c r="L499" s="49"/>
      <c r="M499" s="49">
        <f>SUBTOTAL(9,M496:M498)</f>
        <v>2.4272647618784799E-2</v>
      </c>
      <c r="N499" s="49">
        <f>SUBTOTAL(9,N496:N498)</f>
        <v>2.8983094200099292E-2</v>
      </c>
      <c r="O499" s="49">
        <f>SUBTOTAL(9,O496:O498)</f>
        <v>1.7261092103084794E-3</v>
      </c>
    </row>
    <row r="500" spans="1:15" ht="14.5" hidden="1" outlineLevel="2" x14ac:dyDescent="0.35">
      <c r="A500" s="48" t="s">
        <v>918</v>
      </c>
      <c r="B500" s="48" t="s">
        <v>1645</v>
      </c>
      <c r="C500" s="48" t="s">
        <v>1646</v>
      </c>
      <c r="D500" s="48" t="s">
        <v>1647</v>
      </c>
      <c r="E500" s="48" t="s">
        <v>1648</v>
      </c>
      <c r="F500" s="48" t="s">
        <v>1649</v>
      </c>
      <c r="G500" s="48" t="s">
        <v>994</v>
      </c>
      <c r="H500" s="72">
        <v>6.3299999999999997E-3</v>
      </c>
      <c r="I500" s="72">
        <v>2.3835000000000002E-2</v>
      </c>
      <c r="J500" s="72">
        <v>6.0999999999999997E-4</v>
      </c>
      <c r="K500" s="49">
        <v>0.98180827144511851</v>
      </c>
      <c r="L500" s="49">
        <v>1</v>
      </c>
      <c r="M500" s="49">
        <v>6.3299999999999997E-3</v>
      </c>
      <c r="N500" s="49">
        <v>2.3835000000000002E-2</v>
      </c>
      <c r="O500" s="49">
        <v>6.0999999999999997E-4</v>
      </c>
    </row>
    <row r="501" spans="1:15" ht="14.5" outlineLevel="1" collapsed="1" x14ac:dyDescent="0.35">
      <c r="A501" s="48"/>
      <c r="B501" s="50" t="s">
        <v>1888</v>
      </c>
      <c r="C501" s="48"/>
      <c r="D501" s="48"/>
      <c r="E501" s="48"/>
      <c r="F501" s="48"/>
      <c r="G501" s="48"/>
      <c r="H501" s="72">
        <f>SUBTOTAL(9,H500:H500)</f>
        <v>6.3299999999999997E-3</v>
      </c>
      <c r="I501" s="72">
        <f>SUBTOTAL(9,I500:I500)</f>
        <v>2.3835000000000002E-2</v>
      </c>
      <c r="J501" s="74">
        <f>SUBTOTAL(9,J500:J500)</f>
        <v>6.0999999999999997E-4</v>
      </c>
      <c r="K501" s="49"/>
      <c r="L501" s="49"/>
      <c r="M501" s="49">
        <f>SUBTOTAL(9,M500:M500)</f>
        <v>6.3299999999999997E-3</v>
      </c>
      <c r="N501" s="49">
        <f>SUBTOTAL(9,N500:N500)</f>
        <v>2.3835000000000002E-2</v>
      </c>
      <c r="O501" s="51">
        <f>SUBTOTAL(9,O500:O500)</f>
        <v>6.0999999999999997E-4</v>
      </c>
    </row>
    <row r="502" spans="1:15" ht="14.5" hidden="1" outlineLevel="2" x14ac:dyDescent="0.35">
      <c r="A502" s="48" t="s">
        <v>918</v>
      </c>
      <c r="B502" s="48" t="s">
        <v>1650</v>
      </c>
      <c r="C502" s="48" t="s">
        <v>1651</v>
      </c>
      <c r="D502" s="48" t="s">
        <v>1512</v>
      </c>
      <c r="E502" s="48" t="s">
        <v>1652</v>
      </c>
      <c r="F502" s="48" t="s">
        <v>1653</v>
      </c>
      <c r="G502" s="48" t="s">
        <v>994</v>
      </c>
      <c r="H502" s="72">
        <v>1.7800000000000001E-3</v>
      </c>
      <c r="I502" s="72">
        <v>8.2550000000000002E-3</v>
      </c>
      <c r="J502" s="73"/>
      <c r="K502" s="49">
        <v>1.0361184378456572</v>
      </c>
      <c r="L502" s="49">
        <v>1.0361184378456572</v>
      </c>
      <c r="M502" s="49">
        <v>1.8442908193652698E-3</v>
      </c>
      <c r="N502" s="49">
        <v>8.5531577044158993E-3</v>
      </c>
      <c r="O502" s="73"/>
    </row>
    <row r="503" spans="1:15" ht="14.5" hidden="1" outlineLevel="2" x14ac:dyDescent="0.35">
      <c r="A503" s="48" t="s">
        <v>918</v>
      </c>
      <c r="B503" s="48" t="s">
        <v>1650</v>
      </c>
      <c r="C503" s="48" t="s">
        <v>1651</v>
      </c>
      <c r="D503" s="48" t="s">
        <v>1512</v>
      </c>
      <c r="E503" s="48" t="s">
        <v>1652</v>
      </c>
      <c r="F503" s="48" t="s">
        <v>1654</v>
      </c>
      <c r="G503" s="48" t="s">
        <v>994</v>
      </c>
      <c r="H503" s="72">
        <v>2.575E-3</v>
      </c>
      <c r="I503" s="72">
        <v>9.689999999999999E-3</v>
      </c>
      <c r="J503" s="73"/>
      <c r="K503" s="49">
        <v>1.0361184378456572</v>
      </c>
      <c r="L503" s="49">
        <v>1.0361184378456572</v>
      </c>
      <c r="M503" s="49">
        <v>2.6680049774525671E-3</v>
      </c>
      <c r="N503" s="49">
        <v>1.0039987662724417E-2</v>
      </c>
      <c r="O503" s="73"/>
    </row>
    <row r="504" spans="1:15" ht="14.5" hidden="1" outlineLevel="2" x14ac:dyDescent="0.35">
      <c r="A504" s="48" t="s">
        <v>918</v>
      </c>
      <c r="B504" s="48" t="s">
        <v>1650</v>
      </c>
      <c r="C504" s="48" t="s">
        <v>1651</v>
      </c>
      <c r="D504" s="48" t="s">
        <v>1512</v>
      </c>
      <c r="E504" s="48" t="s">
        <v>1652</v>
      </c>
      <c r="F504" s="48" t="s">
        <v>1655</v>
      </c>
      <c r="G504" s="48" t="s">
        <v>986</v>
      </c>
      <c r="H504" s="72">
        <v>5.0500000000000002E-4</v>
      </c>
      <c r="I504" s="73"/>
      <c r="J504" s="72">
        <v>2.7799999999999999E-3</v>
      </c>
      <c r="K504" s="49">
        <v>1.0361184378456572</v>
      </c>
      <c r="L504" s="49">
        <v>1.0361184378456572</v>
      </c>
      <c r="M504" s="49">
        <v>5.2323981111205686E-4</v>
      </c>
      <c r="N504" s="73"/>
      <c r="O504" s="49">
        <v>2.8804092572109266E-3</v>
      </c>
    </row>
    <row r="505" spans="1:15" ht="14.5" hidden="1" outlineLevel="2" x14ac:dyDescent="0.35">
      <c r="A505" s="48" t="s">
        <v>918</v>
      </c>
      <c r="B505" s="48" t="s">
        <v>1650</v>
      </c>
      <c r="C505" s="48" t="s">
        <v>1651</v>
      </c>
      <c r="D505" s="48" t="s">
        <v>1512</v>
      </c>
      <c r="E505" s="48" t="s">
        <v>1652</v>
      </c>
      <c r="F505" s="48" t="s">
        <v>1656</v>
      </c>
      <c r="G505" s="48" t="s">
        <v>1657</v>
      </c>
      <c r="H505" s="72">
        <v>1.6495000000000003E-2</v>
      </c>
      <c r="I505" s="72">
        <v>6.4800000000000005E-3</v>
      </c>
      <c r="J505" s="72">
        <v>1.45E-4</v>
      </c>
      <c r="K505" s="49">
        <v>1.0361184378456572</v>
      </c>
      <c r="L505" s="49">
        <v>1.0361184378456572</v>
      </c>
      <c r="M505" s="49">
        <v>1.7090773632264116E-2</v>
      </c>
      <c r="N505" s="49">
        <v>6.7140474772398586E-3</v>
      </c>
      <c r="O505" s="49">
        <v>1.502371734876203E-4</v>
      </c>
    </row>
    <row r="506" spans="1:15" ht="14.5" outlineLevel="1" collapsed="1" x14ac:dyDescent="0.35">
      <c r="A506" s="48"/>
      <c r="B506" s="50" t="s">
        <v>1889</v>
      </c>
      <c r="C506" s="48"/>
      <c r="D506" s="48"/>
      <c r="E506" s="48"/>
      <c r="F506" s="48"/>
      <c r="G506" s="48"/>
      <c r="H506" s="72">
        <f>SUBTOTAL(9,H502:H505)</f>
        <v>2.1355000000000002E-2</v>
      </c>
      <c r="I506" s="72">
        <f>SUBTOTAL(9,I502:I505)</f>
        <v>2.4424999999999999E-2</v>
      </c>
      <c r="J506" s="72">
        <f>SUBTOTAL(9,J502:J505)</f>
        <v>2.9250000000000001E-3</v>
      </c>
      <c r="K506" s="49"/>
      <c r="L506" s="49"/>
      <c r="M506" s="49">
        <f>SUBTOTAL(9,M502:M505)</f>
        <v>2.2126309240194011E-2</v>
      </c>
      <c r="N506" s="49">
        <f>SUBTOTAL(9,N502:N505)</f>
        <v>2.5307192844380176E-2</v>
      </c>
      <c r="O506" s="49">
        <f>SUBTOTAL(9,O502:O505)</f>
        <v>3.0306464306985468E-3</v>
      </c>
    </row>
    <row r="507" spans="1:15" ht="14.5" hidden="1" outlineLevel="2" x14ac:dyDescent="0.35">
      <c r="A507" s="48" t="s">
        <v>918</v>
      </c>
      <c r="B507" s="48" t="s">
        <v>926</v>
      </c>
      <c r="C507" s="48" t="s">
        <v>1076</v>
      </c>
      <c r="D507" s="48" t="s">
        <v>1534</v>
      </c>
      <c r="E507" s="48" t="s">
        <v>1658</v>
      </c>
      <c r="F507" s="48" t="s">
        <v>927</v>
      </c>
      <c r="G507" s="48" t="s">
        <v>945</v>
      </c>
      <c r="H507" s="72">
        <v>2.5150000000000003E-3</v>
      </c>
      <c r="I507" s="72">
        <v>2.9950000000000003E-3</v>
      </c>
      <c r="J507" s="72">
        <v>1.65E-4</v>
      </c>
      <c r="K507" s="49">
        <v>0.98429150378366725</v>
      </c>
      <c r="L507" s="49">
        <v>1</v>
      </c>
      <c r="M507" s="49">
        <v>2.5150000000000003E-3</v>
      </c>
      <c r="N507" s="49">
        <v>2.9950000000000003E-3</v>
      </c>
      <c r="O507" s="49">
        <v>1.65E-4</v>
      </c>
    </row>
    <row r="508" spans="1:15" ht="14.5" hidden="1" outlineLevel="2" x14ac:dyDescent="0.35">
      <c r="A508" s="48" t="s">
        <v>918</v>
      </c>
      <c r="B508" s="48" t="s">
        <v>926</v>
      </c>
      <c r="C508" s="48" t="s">
        <v>1076</v>
      </c>
      <c r="D508" s="48" t="s">
        <v>1534</v>
      </c>
      <c r="E508" s="48" t="s">
        <v>1658</v>
      </c>
      <c r="F508" s="48" t="s">
        <v>928</v>
      </c>
      <c r="G508" s="48" t="s">
        <v>964</v>
      </c>
      <c r="H508" s="73"/>
      <c r="I508" s="73"/>
      <c r="J508" s="72">
        <v>1.119E-2</v>
      </c>
      <c r="K508" s="49">
        <v>0.98429150378366725</v>
      </c>
      <c r="L508" s="49">
        <v>1</v>
      </c>
      <c r="M508" s="73"/>
      <c r="N508" s="73"/>
      <c r="O508" s="49">
        <v>1.119E-2</v>
      </c>
    </row>
    <row r="509" spans="1:15" ht="14.5" hidden="1" outlineLevel="2" x14ac:dyDescent="0.35">
      <c r="A509" s="48" t="s">
        <v>918</v>
      </c>
      <c r="B509" s="48" t="s">
        <v>926</v>
      </c>
      <c r="C509" s="48" t="s">
        <v>1076</v>
      </c>
      <c r="D509" s="48" t="s">
        <v>1534</v>
      </c>
      <c r="E509" s="48" t="s">
        <v>1658</v>
      </c>
      <c r="F509" s="48" t="s">
        <v>930</v>
      </c>
      <c r="G509" s="48" t="s">
        <v>964</v>
      </c>
      <c r="H509" s="73"/>
      <c r="I509" s="73"/>
      <c r="J509" s="72">
        <v>3.5624999999999997E-2</v>
      </c>
      <c r="K509" s="49">
        <v>0.98429150378366725</v>
      </c>
      <c r="L509" s="49">
        <v>1</v>
      </c>
      <c r="M509" s="73"/>
      <c r="N509" s="73"/>
      <c r="O509" s="49">
        <v>3.5624999999999997E-2</v>
      </c>
    </row>
    <row r="510" spans="1:15" ht="14.5" hidden="1" outlineLevel="2" x14ac:dyDescent="0.35">
      <c r="A510" s="48" t="s">
        <v>918</v>
      </c>
      <c r="B510" s="48" t="s">
        <v>926</v>
      </c>
      <c r="C510" s="48" t="s">
        <v>1076</v>
      </c>
      <c r="D510" s="48" t="s">
        <v>1534</v>
      </c>
      <c r="E510" s="48" t="s">
        <v>1658</v>
      </c>
      <c r="F510" s="48" t="s">
        <v>929</v>
      </c>
      <c r="G510" s="48" t="s">
        <v>964</v>
      </c>
      <c r="H510" s="73"/>
      <c r="I510" s="73"/>
      <c r="J510" s="72">
        <v>4.8045000000000004E-2</v>
      </c>
      <c r="K510" s="49">
        <v>0.98429150378366725</v>
      </c>
      <c r="L510" s="49">
        <v>1</v>
      </c>
      <c r="M510" s="73"/>
      <c r="N510" s="73"/>
      <c r="O510" s="49">
        <v>4.8045000000000004E-2</v>
      </c>
    </row>
    <row r="511" spans="1:15" ht="14.5" hidden="1" outlineLevel="2" x14ac:dyDescent="0.35">
      <c r="A511" s="48" t="s">
        <v>918</v>
      </c>
      <c r="B511" s="48" t="s">
        <v>926</v>
      </c>
      <c r="C511" s="48" t="s">
        <v>1076</v>
      </c>
      <c r="D511" s="48" t="s">
        <v>1534</v>
      </c>
      <c r="E511" s="48" t="s">
        <v>1658</v>
      </c>
      <c r="F511" s="48" t="s">
        <v>1659</v>
      </c>
      <c r="G511" s="48" t="s">
        <v>1077</v>
      </c>
      <c r="H511" s="72">
        <v>2.5150000000000003E-3</v>
      </c>
      <c r="I511" s="72">
        <v>2.9950000000000003E-3</v>
      </c>
      <c r="J511" s="72">
        <v>3.2000000000000002E-3</v>
      </c>
      <c r="K511" s="49">
        <v>0.98429150378366725</v>
      </c>
      <c r="L511" s="49">
        <v>1</v>
      </c>
      <c r="M511" s="49">
        <v>2.5150000000000003E-3</v>
      </c>
      <c r="N511" s="49">
        <v>2.9950000000000003E-3</v>
      </c>
      <c r="O511" s="49">
        <v>3.2000000000000002E-3</v>
      </c>
    </row>
    <row r="512" spans="1:15" ht="14.5" hidden="1" outlineLevel="2" x14ac:dyDescent="0.35">
      <c r="A512" s="48" t="s">
        <v>918</v>
      </c>
      <c r="B512" s="48" t="s">
        <v>926</v>
      </c>
      <c r="C512" s="48" t="s">
        <v>1076</v>
      </c>
      <c r="D512" s="48" t="s">
        <v>1534</v>
      </c>
      <c r="E512" s="48" t="s">
        <v>1658</v>
      </c>
      <c r="F512" s="48" t="s">
        <v>931</v>
      </c>
      <c r="G512" s="48" t="s">
        <v>1077</v>
      </c>
      <c r="H512" s="72">
        <v>2.5150000000000003E-3</v>
      </c>
      <c r="I512" s="72">
        <v>2.9950000000000003E-3</v>
      </c>
      <c r="J512" s="72">
        <v>6.6349999999999994E-3</v>
      </c>
      <c r="K512" s="49">
        <v>0.98429150378366725</v>
      </c>
      <c r="L512" s="49">
        <v>1</v>
      </c>
      <c r="M512" s="49">
        <v>2.5150000000000003E-3</v>
      </c>
      <c r="N512" s="49">
        <v>2.9950000000000003E-3</v>
      </c>
      <c r="O512" s="49">
        <v>6.6349999999999994E-3</v>
      </c>
    </row>
    <row r="513" spans="1:15" ht="14.5" outlineLevel="1" collapsed="1" x14ac:dyDescent="0.35">
      <c r="A513" s="48"/>
      <c r="B513" s="50" t="s">
        <v>787</v>
      </c>
      <c r="C513" s="48"/>
      <c r="D513" s="48"/>
      <c r="E513" s="48"/>
      <c r="F513" s="48"/>
      <c r="G513" s="48"/>
      <c r="H513" s="72">
        <f>SUBTOTAL(9,H507:H512)</f>
        <v>7.5450000000000014E-3</v>
      </c>
      <c r="I513" s="72">
        <f>SUBTOTAL(9,I507:I512)</f>
        <v>8.9849999999999999E-3</v>
      </c>
      <c r="J513" s="74">
        <f>SUBTOTAL(9,J507:J512)</f>
        <v>0.10485999999999999</v>
      </c>
      <c r="K513" s="49"/>
      <c r="L513" s="49"/>
      <c r="M513" s="49">
        <f>SUBTOTAL(9,M507:M512)</f>
        <v>7.5450000000000014E-3</v>
      </c>
      <c r="N513" s="49">
        <f>SUBTOTAL(9,N507:N512)</f>
        <v>8.9849999999999999E-3</v>
      </c>
      <c r="O513" s="51">
        <f>SUBTOTAL(9,O507:O512)</f>
        <v>0.10485999999999999</v>
      </c>
    </row>
    <row r="514" spans="1:15" ht="14.5" hidden="1" outlineLevel="2" x14ac:dyDescent="0.35">
      <c r="A514" s="48" t="s">
        <v>918</v>
      </c>
      <c r="B514" s="48" t="s">
        <v>1660</v>
      </c>
      <c r="C514" s="48" t="s">
        <v>1661</v>
      </c>
      <c r="D514" s="48" t="s">
        <v>1662</v>
      </c>
      <c r="E514" s="48" t="s">
        <v>1663</v>
      </c>
      <c r="F514" s="48" t="s">
        <v>1664</v>
      </c>
      <c r="G514" s="48" t="s">
        <v>944</v>
      </c>
      <c r="H514" s="72">
        <v>1.1999999999999999E-4</v>
      </c>
      <c r="I514" s="72">
        <v>1.75E-4</v>
      </c>
      <c r="J514" s="73"/>
      <c r="K514" s="49">
        <v>1.0068379150154045</v>
      </c>
      <c r="L514" s="49">
        <v>1.0068379150154045</v>
      </c>
      <c r="M514" s="49">
        <v>1.2082054980184854E-4</v>
      </c>
      <c r="N514" s="49">
        <v>1.7619663512769579E-4</v>
      </c>
      <c r="O514" s="73"/>
    </row>
    <row r="515" spans="1:15" ht="14.5" hidden="1" outlineLevel="2" x14ac:dyDescent="0.35">
      <c r="A515" s="48" t="s">
        <v>918</v>
      </c>
      <c r="B515" s="48" t="s">
        <v>1660</v>
      </c>
      <c r="C515" s="48" t="s">
        <v>1661</v>
      </c>
      <c r="D515" s="48" t="s">
        <v>1662</v>
      </c>
      <c r="E515" s="48" t="s">
        <v>1663</v>
      </c>
      <c r="F515" s="48" t="s">
        <v>1665</v>
      </c>
      <c r="G515" s="48" t="s">
        <v>944</v>
      </c>
      <c r="H515" s="72">
        <v>1.7999999999999998E-4</v>
      </c>
      <c r="I515" s="72">
        <v>1.75E-4</v>
      </c>
      <c r="J515" s="73"/>
      <c r="K515" s="49">
        <v>1.0068379150154045</v>
      </c>
      <c r="L515" s="49">
        <v>1.0068379150154045</v>
      </c>
      <c r="M515" s="49">
        <v>1.8123082470277281E-4</v>
      </c>
      <c r="N515" s="49">
        <v>1.7619663512769579E-4</v>
      </c>
      <c r="O515" s="73"/>
    </row>
    <row r="516" spans="1:15" ht="14.5" hidden="1" outlineLevel="2" x14ac:dyDescent="0.35">
      <c r="A516" s="48" t="s">
        <v>918</v>
      </c>
      <c r="B516" s="48" t="s">
        <v>1660</v>
      </c>
      <c r="C516" s="48" t="s">
        <v>1661</v>
      </c>
      <c r="D516" s="48" t="s">
        <v>1662</v>
      </c>
      <c r="E516" s="48" t="s">
        <v>1663</v>
      </c>
      <c r="F516" s="48" t="s">
        <v>1666</v>
      </c>
      <c r="G516" s="48" t="s">
        <v>944</v>
      </c>
      <c r="H516" s="72">
        <v>1.4999999999999999E-4</v>
      </c>
      <c r="I516" s="72">
        <v>1.75E-4</v>
      </c>
      <c r="J516" s="73"/>
      <c r="K516" s="49">
        <v>1.0068379150154045</v>
      </c>
      <c r="L516" s="49">
        <v>1.0068379150154045</v>
      </c>
      <c r="M516" s="49">
        <v>1.5102568725231067E-4</v>
      </c>
      <c r="N516" s="49">
        <v>1.7619663512769579E-4</v>
      </c>
      <c r="O516" s="73"/>
    </row>
    <row r="517" spans="1:15" ht="14.5" hidden="1" outlineLevel="2" x14ac:dyDescent="0.35">
      <c r="A517" s="48" t="s">
        <v>918</v>
      </c>
      <c r="B517" s="48" t="s">
        <v>1660</v>
      </c>
      <c r="C517" s="48" t="s">
        <v>1661</v>
      </c>
      <c r="D517" s="48" t="s">
        <v>1662</v>
      </c>
      <c r="E517" s="48" t="s">
        <v>1663</v>
      </c>
      <c r="F517" s="48" t="s">
        <v>1667</v>
      </c>
      <c r="G517" s="48" t="s">
        <v>982</v>
      </c>
      <c r="H517" s="72">
        <v>5.5300000000000002E-3</v>
      </c>
      <c r="I517" s="72">
        <v>9.3100000000000006E-3</v>
      </c>
      <c r="J517" s="72">
        <v>7.0999999999999991E-4</v>
      </c>
      <c r="K517" s="49">
        <v>1.0068379150154045</v>
      </c>
      <c r="L517" s="49">
        <v>1.0068379150154045</v>
      </c>
      <c r="M517" s="49">
        <v>5.5678136700351875E-3</v>
      </c>
      <c r="N517" s="49">
        <v>9.3736609887934176E-3</v>
      </c>
      <c r="O517" s="49">
        <v>7.1485491966093715E-4</v>
      </c>
    </row>
    <row r="518" spans="1:15" ht="14.5" hidden="1" outlineLevel="2" x14ac:dyDescent="0.35">
      <c r="A518" s="48" t="s">
        <v>918</v>
      </c>
      <c r="B518" s="48" t="s">
        <v>1660</v>
      </c>
      <c r="C518" s="48" t="s">
        <v>1661</v>
      </c>
      <c r="D518" s="48" t="s">
        <v>1662</v>
      </c>
      <c r="E518" s="48" t="s">
        <v>1663</v>
      </c>
      <c r="F518" s="48" t="s">
        <v>1668</v>
      </c>
      <c r="G518" s="48" t="s">
        <v>1669</v>
      </c>
      <c r="H518" s="72">
        <v>1.2240000000000001E-2</v>
      </c>
      <c r="I518" s="72">
        <v>3.5040000000000002E-2</v>
      </c>
      <c r="J518" s="72">
        <v>2.4E-2</v>
      </c>
      <c r="K518" s="49">
        <v>1.0068379150154045</v>
      </c>
      <c r="L518" s="49">
        <v>1.0068379150154045</v>
      </c>
      <c r="M518" s="49">
        <v>1.2323696079788553E-2</v>
      </c>
      <c r="N518" s="49">
        <v>3.5279600542139779E-2</v>
      </c>
      <c r="O518" s="49">
        <v>2.416410996036971E-2</v>
      </c>
    </row>
    <row r="519" spans="1:15" ht="14.5" outlineLevel="1" collapsed="1" x14ac:dyDescent="0.35">
      <c r="A519" s="48"/>
      <c r="B519" s="50" t="s">
        <v>1890</v>
      </c>
      <c r="C519" s="48"/>
      <c r="D519" s="48"/>
      <c r="E519" s="48"/>
      <c r="F519" s="48"/>
      <c r="G519" s="48"/>
      <c r="H519" s="74">
        <f>SUBTOTAL(9,H514:H518)</f>
        <v>1.822E-2</v>
      </c>
      <c r="I519" s="74">
        <f>SUBTOTAL(9,I514:I518)</f>
        <v>4.4874999999999998E-2</v>
      </c>
      <c r="J519" s="72">
        <f>SUBTOTAL(9,J514:J518)</f>
        <v>2.4709999999999999E-2</v>
      </c>
      <c r="K519" s="49"/>
      <c r="L519" s="49"/>
      <c r="M519" s="51">
        <f>SUBTOTAL(9,M514:M518)</f>
        <v>1.8344586811580674E-2</v>
      </c>
      <c r="N519" s="51">
        <f>SUBTOTAL(9,N514:N518)</f>
        <v>4.5181851436316284E-2</v>
      </c>
      <c r="O519" s="49">
        <f>SUBTOTAL(9,O514:O518)</f>
        <v>2.4878964880030649E-2</v>
      </c>
    </row>
    <row r="520" spans="1:15" ht="14.5" hidden="1" outlineLevel="2" x14ac:dyDescent="0.35">
      <c r="A520" s="48" t="s">
        <v>918</v>
      </c>
      <c r="B520" s="48" t="s">
        <v>932</v>
      </c>
      <c r="C520" s="48" t="s">
        <v>1078</v>
      </c>
      <c r="D520" s="48" t="s">
        <v>1534</v>
      </c>
      <c r="E520" s="48" t="s">
        <v>1670</v>
      </c>
      <c r="F520" s="48" t="s">
        <v>933</v>
      </c>
      <c r="G520" s="48" t="s">
        <v>980</v>
      </c>
      <c r="H520" s="73"/>
      <c r="I520" s="73"/>
      <c r="J520" s="72">
        <v>4.9049999999999996E-2</v>
      </c>
      <c r="K520" s="49">
        <v>0.98429150378366725</v>
      </c>
      <c r="L520" s="49">
        <v>1</v>
      </c>
      <c r="M520" s="73"/>
      <c r="N520" s="73"/>
      <c r="O520" s="49">
        <v>4.9049999999999996E-2</v>
      </c>
    </row>
    <row r="521" spans="1:15" ht="14.5" outlineLevel="1" collapsed="1" x14ac:dyDescent="0.35">
      <c r="A521" s="48"/>
      <c r="B521" s="50" t="s">
        <v>788</v>
      </c>
      <c r="C521" s="48"/>
      <c r="D521" s="48"/>
      <c r="E521" s="48"/>
      <c r="F521" s="48"/>
      <c r="G521" s="48"/>
      <c r="H521" s="73">
        <f>SUBTOTAL(9,H520:H520)</f>
        <v>0</v>
      </c>
      <c r="I521" s="73">
        <f>SUBTOTAL(9,I520:I520)</f>
        <v>0</v>
      </c>
      <c r="J521" s="72">
        <f>SUBTOTAL(9,J520:J520)</f>
        <v>4.9049999999999996E-2</v>
      </c>
      <c r="K521" s="49"/>
      <c r="L521" s="49"/>
      <c r="M521" s="73">
        <f>SUBTOTAL(9,M520:M520)</f>
        <v>0</v>
      </c>
      <c r="N521" s="73">
        <f>SUBTOTAL(9,N520:N520)</f>
        <v>0</v>
      </c>
      <c r="O521" s="49">
        <f>SUBTOTAL(9,O520:O520)</f>
        <v>4.9049999999999996E-2</v>
      </c>
    </row>
    <row r="522" spans="1:15" ht="14.5" hidden="1" outlineLevel="2" x14ac:dyDescent="0.35">
      <c r="A522" s="48" t="s">
        <v>918</v>
      </c>
      <c r="B522" s="48" t="s">
        <v>934</v>
      </c>
      <c r="C522" s="48" t="s">
        <v>1079</v>
      </c>
      <c r="D522" s="48" t="s">
        <v>1459</v>
      </c>
      <c r="E522" s="48" t="s">
        <v>1567</v>
      </c>
      <c r="F522" s="48" t="s">
        <v>1167</v>
      </c>
      <c r="G522" s="48" t="s">
        <v>995</v>
      </c>
      <c r="H522" s="72">
        <v>1.75E-3</v>
      </c>
      <c r="I522" s="72">
        <v>2.1000000000000003E-3</v>
      </c>
      <c r="J522" s="72">
        <v>1.16E-4</v>
      </c>
      <c r="K522" s="49">
        <v>0.87654562338106812</v>
      </c>
      <c r="L522" s="49">
        <v>1</v>
      </c>
      <c r="M522" s="49">
        <v>1.75E-3</v>
      </c>
      <c r="N522" s="49">
        <v>2.1000000000000003E-3</v>
      </c>
      <c r="O522" s="49">
        <v>1.16E-4</v>
      </c>
    </row>
    <row r="523" spans="1:15" ht="14.5" hidden="1" outlineLevel="2" x14ac:dyDescent="0.35">
      <c r="A523" s="48" t="s">
        <v>918</v>
      </c>
      <c r="B523" s="48" t="s">
        <v>934</v>
      </c>
      <c r="C523" s="48" t="s">
        <v>1079</v>
      </c>
      <c r="D523" s="48" t="s">
        <v>1459</v>
      </c>
      <c r="E523" s="48" t="s">
        <v>1567</v>
      </c>
      <c r="F523" s="48" t="s">
        <v>1168</v>
      </c>
      <c r="G523" s="48" t="s">
        <v>1080</v>
      </c>
      <c r="H523" s="72">
        <v>1.5650000000000001E-2</v>
      </c>
      <c r="I523" s="72">
        <v>1.8615E-2</v>
      </c>
      <c r="J523" s="72">
        <v>0.10895700000000001</v>
      </c>
      <c r="K523" s="49">
        <v>0.87654562338106812</v>
      </c>
      <c r="L523" s="49">
        <v>1</v>
      </c>
      <c r="M523" s="49">
        <v>1.5650000000000001E-2</v>
      </c>
      <c r="N523" s="49">
        <v>1.8615E-2</v>
      </c>
      <c r="O523" s="49">
        <v>0.10895700000000001</v>
      </c>
    </row>
    <row r="524" spans="1:15" ht="14.5" hidden="1" outlineLevel="2" x14ac:dyDescent="0.35">
      <c r="A524" s="48" t="s">
        <v>918</v>
      </c>
      <c r="B524" s="48" t="s">
        <v>934</v>
      </c>
      <c r="C524" s="48" t="s">
        <v>1079</v>
      </c>
      <c r="D524" s="48" t="s">
        <v>1459</v>
      </c>
      <c r="E524" s="48" t="s">
        <v>1567</v>
      </c>
      <c r="F524" s="48" t="s">
        <v>1671</v>
      </c>
      <c r="G524" s="48" t="s">
        <v>1080</v>
      </c>
      <c r="H524" s="73"/>
      <c r="I524" s="73"/>
      <c r="J524" s="72">
        <v>5.0049999999999997E-4</v>
      </c>
      <c r="K524" s="49">
        <v>0.87654562338106812</v>
      </c>
      <c r="L524" s="49">
        <v>1</v>
      </c>
      <c r="M524" s="73"/>
      <c r="N524" s="73"/>
      <c r="O524" s="49">
        <v>5.0049999999999997E-4</v>
      </c>
    </row>
    <row r="525" spans="1:15" ht="14.5" hidden="1" outlineLevel="2" x14ac:dyDescent="0.35">
      <c r="A525" s="48" t="s">
        <v>918</v>
      </c>
      <c r="B525" s="48" t="s">
        <v>934</v>
      </c>
      <c r="C525" s="48" t="s">
        <v>1079</v>
      </c>
      <c r="D525" s="48" t="s">
        <v>1459</v>
      </c>
      <c r="E525" s="48" t="s">
        <v>1567</v>
      </c>
      <c r="F525" s="48" t="s">
        <v>1169</v>
      </c>
      <c r="G525" s="48" t="s">
        <v>1153</v>
      </c>
      <c r="H525" s="73"/>
      <c r="I525" s="73"/>
      <c r="J525" s="72">
        <v>1.9350000000000001E-3</v>
      </c>
      <c r="K525" s="49">
        <v>0.87654562338106812</v>
      </c>
      <c r="L525" s="49">
        <v>1</v>
      </c>
      <c r="M525" s="73"/>
      <c r="N525" s="73"/>
      <c r="O525" s="49">
        <v>1.9350000000000001E-3</v>
      </c>
    </row>
    <row r="526" spans="1:15" ht="14.5" outlineLevel="1" collapsed="1" x14ac:dyDescent="0.35">
      <c r="A526" s="48"/>
      <c r="B526" s="50" t="s">
        <v>789</v>
      </c>
      <c r="C526" s="48"/>
      <c r="D526" s="48"/>
      <c r="E526" s="48"/>
      <c r="F526" s="48"/>
      <c r="G526" s="48"/>
      <c r="H526" s="73">
        <f>SUBTOTAL(9,H522:H525)</f>
        <v>1.7400000000000002E-2</v>
      </c>
      <c r="I526" s="73">
        <f>SUBTOTAL(9,I522:I525)</f>
        <v>2.0715000000000001E-2</v>
      </c>
      <c r="J526" s="72">
        <f>SUBTOTAL(9,J522:J525)</f>
        <v>0.11150850000000002</v>
      </c>
      <c r="K526" s="49"/>
      <c r="L526" s="49"/>
      <c r="M526" s="73">
        <f>SUBTOTAL(9,M522:M525)</f>
        <v>1.7400000000000002E-2</v>
      </c>
      <c r="N526" s="73">
        <f>SUBTOTAL(9,N522:N525)</f>
        <v>2.0715000000000001E-2</v>
      </c>
      <c r="O526" s="49">
        <f>SUBTOTAL(9,O522:O525)</f>
        <v>0.11150850000000002</v>
      </c>
    </row>
    <row r="527" spans="1:15" ht="14.5" hidden="1" outlineLevel="2" x14ac:dyDescent="0.35">
      <c r="A527" s="48" t="s">
        <v>918</v>
      </c>
      <c r="B527" s="48" t="s">
        <v>1672</v>
      </c>
      <c r="C527" s="48" t="s">
        <v>1673</v>
      </c>
      <c r="D527" s="48" t="s">
        <v>1481</v>
      </c>
      <c r="E527" s="48" t="s">
        <v>1674</v>
      </c>
      <c r="F527" s="48" t="s">
        <v>1675</v>
      </c>
      <c r="G527" s="48" t="s">
        <v>1035</v>
      </c>
      <c r="H527" s="73"/>
      <c r="I527" s="73"/>
      <c r="J527" s="72">
        <v>2.3499999999999997E-3</v>
      </c>
      <c r="K527" s="49">
        <v>0.98697728850000666</v>
      </c>
      <c r="L527" s="49">
        <v>1</v>
      </c>
      <c r="M527" s="73"/>
      <c r="N527" s="73"/>
      <c r="O527" s="49">
        <v>2.3499999999999997E-3</v>
      </c>
    </row>
    <row r="528" spans="1:15" ht="14.5" hidden="1" outlineLevel="2" x14ac:dyDescent="0.35">
      <c r="A528" s="48" t="s">
        <v>918</v>
      </c>
      <c r="B528" s="48" t="s">
        <v>1672</v>
      </c>
      <c r="C528" s="48" t="s">
        <v>1673</v>
      </c>
      <c r="D528" s="48" t="s">
        <v>1481</v>
      </c>
      <c r="E528" s="48" t="s">
        <v>1674</v>
      </c>
      <c r="F528" s="48" t="s">
        <v>1676</v>
      </c>
      <c r="G528" s="48" t="s">
        <v>1035</v>
      </c>
      <c r="H528" s="73"/>
      <c r="I528" s="73"/>
      <c r="J528" s="72">
        <v>1.3500000000000001E-3</v>
      </c>
      <c r="K528" s="49">
        <v>0.98697728850000666</v>
      </c>
      <c r="L528" s="49">
        <v>1</v>
      </c>
      <c r="M528" s="73"/>
      <c r="N528" s="73"/>
      <c r="O528" s="49">
        <v>1.3500000000000001E-3</v>
      </c>
    </row>
    <row r="529" spans="1:15" ht="14.5" hidden="1" outlineLevel="2" x14ac:dyDescent="0.35">
      <c r="A529" s="48" t="s">
        <v>918</v>
      </c>
      <c r="B529" s="48" t="s">
        <v>1672</v>
      </c>
      <c r="C529" s="48" t="s">
        <v>1673</v>
      </c>
      <c r="D529" s="48" t="s">
        <v>1481</v>
      </c>
      <c r="E529" s="48" t="s">
        <v>1674</v>
      </c>
      <c r="F529" s="48" t="s">
        <v>1677</v>
      </c>
      <c r="G529" s="48" t="s">
        <v>1035</v>
      </c>
      <c r="H529" s="73"/>
      <c r="I529" s="73"/>
      <c r="J529" s="72">
        <v>1.3500000000000001E-3</v>
      </c>
      <c r="K529" s="49">
        <v>0.98697728850000666</v>
      </c>
      <c r="L529" s="49">
        <v>1</v>
      </c>
      <c r="M529" s="73"/>
      <c r="N529" s="73"/>
      <c r="O529" s="49">
        <v>1.3500000000000001E-3</v>
      </c>
    </row>
    <row r="530" spans="1:15" ht="14.5" hidden="1" outlineLevel="2" x14ac:dyDescent="0.35">
      <c r="A530" s="48" t="s">
        <v>918</v>
      </c>
      <c r="B530" s="48" t="s">
        <v>1672</v>
      </c>
      <c r="C530" s="48" t="s">
        <v>1673</v>
      </c>
      <c r="D530" s="48" t="s">
        <v>1481</v>
      </c>
      <c r="E530" s="48" t="s">
        <v>1674</v>
      </c>
      <c r="F530" s="48" t="s">
        <v>1678</v>
      </c>
      <c r="G530" s="48" t="s">
        <v>1035</v>
      </c>
      <c r="H530" s="73"/>
      <c r="I530" s="73"/>
      <c r="J530" s="72">
        <v>2.3499999999999997E-3</v>
      </c>
      <c r="K530" s="49">
        <v>0.98697728850000666</v>
      </c>
      <c r="L530" s="49">
        <v>1</v>
      </c>
      <c r="M530" s="73"/>
      <c r="N530" s="73"/>
      <c r="O530" s="49">
        <v>2.3499999999999997E-3</v>
      </c>
    </row>
    <row r="531" spans="1:15" ht="14.5" hidden="1" outlineLevel="2" x14ac:dyDescent="0.35">
      <c r="A531" s="48" t="s">
        <v>918</v>
      </c>
      <c r="B531" s="48" t="s">
        <v>1672</v>
      </c>
      <c r="C531" s="48" t="s">
        <v>1673</v>
      </c>
      <c r="D531" s="48" t="s">
        <v>1481</v>
      </c>
      <c r="E531" s="48" t="s">
        <v>1674</v>
      </c>
      <c r="F531" s="48" t="s">
        <v>1679</v>
      </c>
      <c r="G531" s="48" t="s">
        <v>1035</v>
      </c>
      <c r="H531" s="73"/>
      <c r="I531" s="73"/>
      <c r="J531" s="72">
        <v>1.8E-3</v>
      </c>
      <c r="K531" s="49">
        <v>0.98697728850000666</v>
      </c>
      <c r="L531" s="49">
        <v>1</v>
      </c>
      <c r="M531" s="73"/>
      <c r="N531" s="73"/>
      <c r="O531" s="49">
        <v>1.8E-3</v>
      </c>
    </row>
    <row r="532" spans="1:15" ht="14.5" hidden="1" outlineLevel="2" x14ac:dyDescent="0.35">
      <c r="A532" s="48" t="s">
        <v>918</v>
      </c>
      <c r="B532" s="48" t="s">
        <v>1672</v>
      </c>
      <c r="C532" s="48" t="s">
        <v>1673</v>
      </c>
      <c r="D532" s="48" t="s">
        <v>1481</v>
      </c>
      <c r="E532" s="48" t="s">
        <v>1674</v>
      </c>
      <c r="F532" s="48" t="s">
        <v>1680</v>
      </c>
      <c r="G532" s="48" t="s">
        <v>1035</v>
      </c>
      <c r="H532" s="73"/>
      <c r="I532" s="73"/>
      <c r="J532" s="72">
        <v>2.3499999999999997E-3</v>
      </c>
      <c r="K532" s="49">
        <v>0.98697728850000666</v>
      </c>
      <c r="L532" s="49">
        <v>1</v>
      </c>
      <c r="M532" s="73"/>
      <c r="N532" s="73"/>
      <c r="O532" s="49">
        <v>2.3499999999999997E-3</v>
      </c>
    </row>
    <row r="533" spans="1:15" ht="14.5" hidden="1" outlineLevel="2" x14ac:dyDescent="0.35">
      <c r="A533" s="48" t="s">
        <v>918</v>
      </c>
      <c r="B533" s="48" t="s">
        <v>1672</v>
      </c>
      <c r="C533" s="48" t="s">
        <v>1673</v>
      </c>
      <c r="D533" s="48" t="s">
        <v>1481</v>
      </c>
      <c r="E533" s="48" t="s">
        <v>1674</v>
      </c>
      <c r="F533" s="48" t="s">
        <v>1681</v>
      </c>
      <c r="G533" s="48" t="s">
        <v>1035</v>
      </c>
      <c r="H533" s="73"/>
      <c r="I533" s="73"/>
      <c r="J533" s="72">
        <v>1.3500000000000001E-3</v>
      </c>
      <c r="K533" s="49">
        <v>0.98697728850000666</v>
      </c>
      <c r="L533" s="49">
        <v>1</v>
      </c>
      <c r="M533" s="73"/>
      <c r="N533" s="73"/>
      <c r="O533" s="49">
        <v>1.3500000000000001E-3</v>
      </c>
    </row>
    <row r="534" spans="1:15" ht="14.5" hidden="1" outlineLevel="2" x14ac:dyDescent="0.35">
      <c r="A534" s="48" t="s">
        <v>918</v>
      </c>
      <c r="B534" s="48" t="s">
        <v>1672</v>
      </c>
      <c r="C534" s="48" t="s">
        <v>1673</v>
      </c>
      <c r="D534" s="48" t="s">
        <v>1481</v>
      </c>
      <c r="E534" s="48" t="s">
        <v>1674</v>
      </c>
      <c r="F534" s="48" t="s">
        <v>1682</v>
      </c>
      <c r="G534" s="48" t="s">
        <v>1035</v>
      </c>
      <c r="H534" s="73"/>
      <c r="I534" s="73"/>
      <c r="J534" s="72">
        <v>1.3500000000000001E-3</v>
      </c>
      <c r="K534" s="49">
        <v>0.98697728850000666</v>
      </c>
      <c r="L534" s="49">
        <v>1</v>
      </c>
      <c r="M534" s="73"/>
      <c r="N534" s="73"/>
      <c r="O534" s="49">
        <v>1.3500000000000001E-3</v>
      </c>
    </row>
    <row r="535" spans="1:15" ht="14.5" hidden="1" outlineLevel="2" x14ac:dyDescent="0.35">
      <c r="A535" s="48" t="s">
        <v>918</v>
      </c>
      <c r="B535" s="48" t="s">
        <v>1672</v>
      </c>
      <c r="C535" s="48" t="s">
        <v>1673</v>
      </c>
      <c r="D535" s="48" t="s">
        <v>1481</v>
      </c>
      <c r="E535" s="48" t="s">
        <v>1674</v>
      </c>
      <c r="F535" s="48" t="s">
        <v>1683</v>
      </c>
      <c r="G535" s="48" t="s">
        <v>1035</v>
      </c>
      <c r="H535" s="73"/>
      <c r="I535" s="73"/>
      <c r="J535" s="72">
        <v>2.3499999999999997E-3</v>
      </c>
      <c r="K535" s="49">
        <v>0.98697728850000666</v>
      </c>
      <c r="L535" s="49">
        <v>1</v>
      </c>
      <c r="M535" s="73"/>
      <c r="N535" s="73"/>
      <c r="O535" s="49">
        <v>2.3499999999999997E-3</v>
      </c>
    </row>
    <row r="536" spans="1:15" ht="14.5" hidden="1" outlineLevel="2" x14ac:dyDescent="0.35">
      <c r="A536" s="48" t="s">
        <v>918</v>
      </c>
      <c r="B536" s="48" t="s">
        <v>1672</v>
      </c>
      <c r="C536" s="48" t="s">
        <v>1673</v>
      </c>
      <c r="D536" s="48" t="s">
        <v>1481</v>
      </c>
      <c r="E536" s="48" t="s">
        <v>1674</v>
      </c>
      <c r="F536" s="48" t="s">
        <v>1684</v>
      </c>
      <c r="G536" s="48" t="s">
        <v>1035</v>
      </c>
      <c r="H536" s="73"/>
      <c r="I536" s="73"/>
      <c r="J536" s="72">
        <v>4.45E-3</v>
      </c>
      <c r="K536" s="49">
        <v>0.98697728850000666</v>
      </c>
      <c r="L536" s="49">
        <v>1</v>
      </c>
      <c r="M536" s="73"/>
      <c r="N536" s="73"/>
      <c r="O536" s="49">
        <v>4.45E-3</v>
      </c>
    </row>
    <row r="537" spans="1:15" ht="14.5" hidden="1" outlineLevel="2" x14ac:dyDescent="0.35">
      <c r="A537" s="48" t="s">
        <v>918</v>
      </c>
      <c r="B537" s="48" t="s">
        <v>1672</v>
      </c>
      <c r="C537" s="48" t="s">
        <v>1673</v>
      </c>
      <c r="D537" s="48" t="s">
        <v>1481</v>
      </c>
      <c r="E537" s="48" t="s">
        <v>1674</v>
      </c>
      <c r="F537" s="48" t="s">
        <v>1685</v>
      </c>
      <c r="G537" s="48" t="s">
        <v>1017</v>
      </c>
      <c r="H537" s="73"/>
      <c r="I537" s="73"/>
      <c r="J537" s="72">
        <v>1.65E-3</v>
      </c>
      <c r="K537" s="49">
        <v>0.98697728850000666</v>
      </c>
      <c r="L537" s="49">
        <v>1</v>
      </c>
      <c r="M537" s="73"/>
      <c r="N537" s="73"/>
      <c r="O537" s="49">
        <v>1.65E-3</v>
      </c>
    </row>
    <row r="538" spans="1:15" ht="14.5" hidden="1" outlineLevel="2" x14ac:dyDescent="0.35">
      <c r="A538" s="48" t="s">
        <v>918</v>
      </c>
      <c r="B538" s="48" t="s">
        <v>1672</v>
      </c>
      <c r="C538" s="48" t="s">
        <v>1673</v>
      </c>
      <c r="D538" s="48" t="s">
        <v>1481</v>
      </c>
      <c r="E538" s="48" t="s">
        <v>1674</v>
      </c>
      <c r="F538" s="48" t="s">
        <v>1686</v>
      </c>
      <c r="G538" s="48" t="s">
        <v>1017</v>
      </c>
      <c r="H538" s="73"/>
      <c r="I538" s="73"/>
      <c r="J538" s="72">
        <v>1.5499999999999999E-3</v>
      </c>
      <c r="K538" s="49">
        <v>0.98697728850000666</v>
      </c>
      <c r="L538" s="49">
        <v>1</v>
      </c>
      <c r="M538" s="73"/>
      <c r="N538" s="73"/>
      <c r="O538" s="49">
        <v>1.5499999999999999E-3</v>
      </c>
    </row>
    <row r="539" spans="1:15" ht="14.5" hidden="1" outlineLevel="2" x14ac:dyDescent="0.35">
      <c r="A539" s="48" t="s">
        <v>918</v>
      </c>
      <c r="B539" s="48" t="s">
        <v>1672</v>
      </c>
      <c r="C539" s="48" t="s">
        <v>1673</v>
      </c>
      <c r="D539" s="48" t="s">
        <v>1481</v>
      </c>
      <c r="E539" s="48" t="s">
        <v>1674</v>
      </c>
      <c r="F539" s="48" t="s">
        <v>1687</v>
      </c>
      <c r="G539" s="48" t="s">
        <v>1017</v>
      </c>
      <c r="H539" s="73"/>
      <c r="I539" s="73"/>
      <c r="J539" s="72">
        <v>1.8E-3</v>
      </c>
      <c r="K539" s="49">
        <v>0.98697728850000666</v>
      </c>
      <c r="L539" s="49">
        <v>1</v>
      </c>
      <c r="M539" s="73"/>
      <c r="N539" s="73"/>
      <c r="O539" s="49">
        <v>1.8E-3</v>
      </c>
    </row>
    <row r="540" spans="1:15" ht="14.5" outlineLevel="1" collapsed="1" x14ac:dyDescent="0.35">
      <c r="A540" s="48"/>
      <c r="B540" s="50" t="s">
        <v>1891</v>
      </c>
      <c r="C540" s="48"/>
      <c r="D540" s="48"/>
      <c r="E540" s="48"/>
      <c r="F540" s="48"/>
      <c r="G540" s="48"/>
      <c r="H540" s="73">
        <f>SUBTOTAL(9,H527:H539)</f>
        <v>0</v>
      </c>
      <c r="I540" s="73">
        <f>SUBTOTAL(9,I527:I539)</f>
        <v>0</v>
      </c>
      <c r="J540" s="72">
        <f>SUBTOTAL(9,J527:J539)</f>
        <v>2.6049999999999997E-2</v>
      </c>
      <c r="K540" s="49"/>
      <c r="L540" s="49"/>
      <c r="M540" s="73">
        <f>SUBTOTAL(9,M527:M539)</f>
        <v>0</v>
      </c>
      <c r="N540" s="73">
        <f>SUBTOTAL(9,N527:N539)</f>
        <v>0</v>
      </c>
      <c r="O540" s="49">
        <f>SUBTOTAL(9,O527:O539)</f>
        <v>2.6049999999999997E-2</v>
      </c>
    </row>
    <row r="541" spans="1:15" ht="14.5" hidden="1" outlineLevel="2" x14ac:dyDescent="0.35">
      <c r="A541" s="48" t="s">
        <v>919</v>
      </c>
      <c r="B541" s="48" t="s">
        <v>1688</v>
      </c>
      <c r="C541" s="48" t="s">
        <v>1689</v>
      </c>
      <c r="D541" s="48" t="s">
        <v>1690</v>
      </c>
      <c r="E541" s="48" t="s">
        <v>1691</v>
      </c>
      <c r="F541" s="48" t="s">
        <v>1692</v>
      </c>
      <c r="G541" s="48" t="s">
        <v>995</v>
      </c>
      <c r="H541" s="72">
        <v>2.4695999999999997E-3</v>
      </c>
      <c r="I541" s="72">
        <v>1.47E-3</v>
      </c>
      <c r="J541" s="72">
        <v>1.617E-4</v>
      </c>
      <c r="K541" s="49">
        <v>1.0744304128731172</v>
      </c>
      <c r="L541" s="49">
        <v>1.0744304128731172</v>
      </c>
      <c r="M541" s="49">
        <v>2.65341334763145E-3</v>
      </c>
      <c r="N541" s="49">
        <v>1.5794127069234823E-3</v>
      </c>
      <c r="O541" s="49">
        <v>1.7373539776158306E-4</v>
      </c>
    </row>
    <row r="542" spans="1:15" ht="14.5" hidden="1" outlineLevel="2" x14ac:dyDescent="0.35">
      <c r="A542" s="48" t="s">
        <v>919</v>
      </c>
      <c r="B542" s="48" t="s">
        <v>1688</v>
      </c>
      <c r="C542" s="48" t="s">
        <v>1689</v>
      </c>
      <c r="D542" s="48" t="s">
        <v>1690</v>
      </c>
      <c r="E542" s="48" t="s">
        <v>1691</v>
      </c>
      <c r="F542" s="48" t="s">
        <v>1693</v>
      </c>
      <c r="G542" s="48" t="s">
        <v>944</v>
      </c>
      <c r="H542" s="72">
        <v>3.2921299999999999E-3</v>
      </c>
      <c r="I542" s="72">
        <v>1.9596000000000001E-3</v>
      </c>
      <c r="J542" s="72">
        <v>2.1555500000000001E-4</v>
      </c>
      <c r="K542" s="49">
        <v>1.0744304128731172</v>
      </c>
      <c r="L542" s="49">
        <v>1.0744304128731172</v>
      </c>
      <c r="M542" s="49">
        <v>3.5371645951319751E-3</v>
      </c>
      <c r="N542" s="49">
        <v>2.1054538370661605E-3</v>
      </c>
      <c r="O542" s="49">
        <v>2.315988476468648E-4</v>
      </c>
    </row>
    <row r="543" spans="1:15" ht="14.5" hidden="1" outlineLevel="2" x14ac:dyDescent="0.35">
      <c r="A543" s="48" t="s">
        <v>919</v>
      </c>
      <c r="B543" s="48" t="s">
        <v>1688</v>
      </c>
      <c r="C543" s="48" t="s">
        <v>1689</v>
      </c>
      <c r="D543" s="48" t="s">
        <v>1690</v>
      </c>
      <c r="E543" s="48" t="s">
        <v>1691</v>
      </c>
      <c r="F543" s="48" t="s">
        <v>1694</v>
      </c>
      <c r="G543" s="48" t="s">
        <v>944</v>
      </c>
      <c r="H543" s="72">
        <v>3.6202450000000002E-3</v>
      </c>
      <c r="I543" s="72">
        <v>2.1549099999999999E-3</v>
      </c>
      <c r="J543" s="72">
        <v>2.3703999999999999E-4</v>
      </c>
      <c r="K543" s="49">
        <v>1.0744304128731172</v>
      </c>
      <c r="L543" s="49">
        <v>1.0744304128731172</v>
      </c>
      <c r="M543" s="49">
        <v>3.8897013300518385E-3</v>
      </c>
      <c r="N543" s="49">
        <v>2.3153008410044091E-3</v>
      </c>
      <c r="O543" s="49">
        <v>2.5468298506744368E-4</v>
      </c>
    </row>
    <row r="544" spans="1:15" ht="14.5" hidden="1" outlineLevel="2" x14ac:dyDescent="0.35">
      <c r="A544" s="48" t="s">
        <v>919</v>
      </c>
      <c r="B544" s="48" t="s">
        <v>1688</v>
      </c>
      <c r="C544" s="48" t="s">
        <v>1689</v>
      </c>
      <c r="D544" s="48" t="s">
        <v>1690</v>
      </c>
      <c r="E544" s="48" t="s">
        <v>1691</v>
      </c>
      <c r="F544" s="48" t="s">
        <v>1695</v>
      </c>
      <c r="G544" s="48" t="s">
        <v>944</v>
      </c>
      <c r="H544" s="72">
        <v>3.2921299999999999E-3</v>
      </c>
      <c r="I544" s="72">
        <v>1.9596000000000001E-3</v>
      </c>
      <c r="J544" s="72">
        <v>2.1555500000000001E-4</v>
      </c>
      <c r="K544" s="49">
        <v>1.0744304128731172</v>
      </c>
      <c r="L544" s="49">
        <v>1.0744304128731172</v>
      </c>
      <c r="M544" s="49">
        <v>3.5371645951319751E-3</v>
      </c>
      <c r="N544" s="49">
        <v>2.1054538370661605E-3</v>
      </c>
      <c r="O544" s="49">
        <v>2.315988476468648E-4</v>
      </c>
    </row>
    <row r="545" spans="1:15" ht="14.5" hidden="1" outlineLevel="2" x14ac:dyDescent="0.35">
      <c r="A545" s="48" t="s">
        <v>919</v>
      </c>
      <c r="B545" s="48" t="s">
        <v>1688</v>
      </c>
      <c r="C545" s="48" t="s">
        <v>1689</v>
      </c>
      <c r="D545" s="48" t="s">
        <v>1690</v>
      </c>
      <c r="E545" s="48" t="s">
        <v>1691</v>
      </c>
      <c r="F545" s="48" t="s">
        <v>1696</v>
      </c>
      <c r="G545" s="48" t="s">
        <v>945</v>
      </c>
      <c r="H545" s="72">
        <v>2.6459999999999998E-4</v>
      </c>
      <c r="I545" s="72">
        <v>1.5750000000000001E-4</v>
      </c>
      <c r="J545" s="72">
        <v>1.7325000000000001E-5</v>
      </c>
      <c r="K545" s="49">
        <v>1.0744304128731172</v>
      </c>
      <c r="L545" s="49">
        <v>1.0744304128731172</v>
      </c>
      <c r="M545" s="49">
        <v>2.8429428724622679E-4</v>
      </c>
      <c r="N545" s="49">
        <v>1.6922279002751597E-4</v>
      </c>
      <c r="O545" s="49">
        <v>1.8614506903026757E-5</v>
      </c>
    </row>
    <row r="546" spans="1:15" ht="14.5" hidden="1" outlineLevel="2" x14ac:dyDescent="0.35">
      <c r="A546" s="48" t="s">
        <v>919</v>
      </c>
      <c r="B546" s="48" t="s">
        <v>1688</v>
      </c>
      <c r="C546" s="48" t="s">
        <v>1689</v>
      </c>
      <c r="D546" s="48" t="s">
        <v>1690</v>
      </c>
      <c r="E546" s="48" t="s">
        <v>1691</v>
      </c>
      <c r="F546" s="48" t="s">
        <v>1697</v>
      </c>
      <c r="G546" s="48" t="s">
        <v>945</v>
      </c>
      <c r="H546" s="72">
        <v>1.44119E-3</v>
      </c>
      <c r="I546" s="72">
        <v>8.5784999999999995E-4</v>
      </c>
      <c r="J546" s="72">
        <v>9.4365000000000009E-5</v>
      </c>
      <c r="K546" s="49">
        <v>1.0744304128731172</v>
      </c>
      <c r="L546" s="49">
        <v>1.0744304128731172</v>
      </c>
      <c r="M546" s="49">
        <v>1.5484583667286077E-3</v>
      </c>
      <c r="N546" s="49">
        <v>9.2170012968320354E-4</v>
      </c>
      <c r="O546" s="49">
        <v>1.0138862591077172E-4</v>
      </c>
    </row>
    <row r="547" spans="1:15" ht="14.5" hidden="1" outlineLevel="2" x14ac:dyDescent="0.35">
      <c r="A547" s="48" t="s">
        <v>919</v>
      </c>
      <c r="B547" s="48" t="s">
        <v>1688</v>
      </c>
      <c r="C547" s="48" t="s">
        <v>1689</v>
      </c>
      <c r="D547" s="48" t="s">
        <v>1690</v>
      </c>
      <c r="E547" s="48" t="s">
        <v>1691</v>
      </c>
      <c r="F547" s="48" t="s">
        <v>1698</v>
      </c>
      <c r="G547" s="48" t="s">
        <v>945</v>
      </c>
      <c r="H547" s="72">
        <v>2.7594000000000002E-4</v>
      </c>
      <c r="I547" s="72">
        <v>1.6425000000000001E-4</v>
      </c>
      <c r="J547" s="72">
        <v>1.8065000000000001E-5</v>
      </c>
      <c r="K547" s="49">
        <v>1.0744304128731172</v>
      </c>
      <c r="L547" s="49">
        <v>1.0744304128731172</v>
      </c>
      <c r="M547" s="49">
        <v>2.9647832812820801E-4</v>
      </c>
      <c r="N547" s="49">
        <v>1.7647519531440952E-4</v>
      </c>
      <c r="O547" s="49">
        <v>1.9409585408552864E-5</v>
      </c>
    </row>
    <row r="548" spans="1:15" ht="14.5" hidden="1" outlineLevel="2" x14ac:dyDescent="0.35">
      <c r="A548" s="48" t="s">
        <v>919</v>
      </c>
      <c r="B548" s="48" t="s">
        <v>1688</v>
      </c>
      <c r="C548" s="48" t="s">
        <v>1689</v>
      </c>
      <c r="D548" s="48" t="s">
        <v>1690</v>
      </c>
      <c r="E548" s="48" t="s">
        <v>1691</v>
      </c>
      <c r="F548" s="48" t="s">
        <v>1699</v>
      </c>
      <c r="G548" s="48" t="s">
        <v>945</v>
      </c>
      <c r="H548" s="72">
        <v>2.9546999999999999E-4</v>
      </c>
      <c r="I548" s="72">
        <v>1.7587500000000001E-4</v>
      </c>
      <c r="J548" s="72">
        <v>1.9345000000000002E-5</v>
      </c>
      <c r="K548" s="49">
        <v>1.0744304128731172</v>
      </c>
      <c r="L548" s="49">
        <v>1.0744304128731172</v>
      </c>
      <c r="M548" s="49">
        <v>3.1746195409161995E-4</v>
      </c>
      <c r="N548" s="49">
        <v>1.8896544886405951E-4</v>
      </c>
      <c r="O548" s="49">
        <v>2.0784856337030457E-5</v>
      </c>
    </row>
    <row r="549" spans="1:15" ht="14.5" hidden="1" outlineLevel="2" x14ac:dyDescent="0.35">
      <c r="A549" s="48" t="s">
        <v>919</v>
      </c>
      <c r="B549" s="48" t="s">
        <v>1688</v>
      </c>
      <c r="C549" s="48" t="s">
        <v>1689</v>
      </c>
      <c r="D549" s="48" t="s">
        <v>1690</v>
      </c>
      <c r="E549" s="48" t="s">
        <v>1691</v>
      </c>
      <c r="F549" s="48" t="s">
        <v>1700</v>
      </c>
      <c r="G549" s="48" t="s">
        <v>945</v>
      </c>
      <c r="H549" s="72">
        <v>4.4099999999999999E-4</v>
      </c>
      <c r="I549" s="72">
        <v>2.6250000000000004E-4</v>
      </c>
      <c r="J549" s="72">
        <v>2.8875000000000001E-5</v>
      </c>
      <c r="K549" s="49">
        <v>1.0744304128731172</v>
      </c>
      <c r="L549" s="49">
        <v>1.0744304128731172</v>
      </c>
      <c r="M549" s="49">
        <v>4.7382381207704467E-4</v>
      </c>
      <c r="N549" s="49">
        <v>2.820379833791933E-4</v>
      </c>
      <c r="O549" s="49">
        <v>3.1024178171711258E-5</v>
      </c>
    </row>
    <row r="550" spans="1:15" ht="14.5" hidden="1" outlineLevel="2" x14ac:dyDescent="0.35">
      <c r="A550" s="48" t="s">
        <v>919</v>
      </c>
      <c r="B550" s="48" t="s">
        <v>1688</v>
      </c>
      <c r="C550" s="48" t="s">
        <v>1689</v>
      </c>
      <c r="D550" s="48" t="s">
        <v>1690</v>
      </c>
      <c r="E550" s="48" t="s">
        <v>1691</v>
      </c>
      <c r="F550" s="48" t="s">
        <v>1701</v>
      </c>
      <c r="G550" s="48" t="s">
        <v>945</v>
      </c>
      <c r="H550" s="72">
        <v>4.5360000000000002E-4</v>
      </c>
      <c r="I550" s="72">
        <v>2.7E-4</v>
      </c>
      <c r="J550" s="72">
        <v>2.97E-5</v>
      </c>
      <c r="K550" s="49">
        <v>1.0744304128731172</v>
      </c>
      <c r="L550" s="49">
        <v>1.0744304128731172</v>
      </c>
      <c r="M550" s="49">
        <v>4.87361635279246E-4</v>
      </c>
      <c r="N550" s="49">
        <v>2.9009621147574164E-4</v>
      </c>
      <c r="O550" s="49">
        <v>3.1910583262331585E-5</v>
      </c>
    </row>
    <row r="551" spans="1:15" ht="14.5" hidden="1" outlineLevel="2" x14ac:dyDescent="0.35">
      <c r="A551" s="48" t="s">
        <v>919</v>
      </c>
      <c r="B551" s="48" t="s">
        <v>1688</v>
      </c>
      <c r="C551" s="48" t="s">
        <v>1689</v>
      </c>
      <c r="D551" s="48" t="s">
        <v>1690</v>
      </c>
      <c r="E551" s="48" t="s">
        <v>1691</v>
      </c>
      <c r="F551" s="48" t="s">
        <v>1702</v>
      </c>
      <c r="G551" s="48" t="s">
        <v>945</v>
      </c>
      <c r="H551" s="72">
        <v>2.9546999999999999E-4</v>
      </c>
      <c r="I551" s="72">
        <v>1.7587500000000001E-4</v>
      </c>
      <c r="J551" s="72">
        <v>1.9345000000000002E-5</v>
      </c>
      <c r="K551" s="49">
        <v>1.0744304128731172</v>
      </c>
      <c r="L551" s="49">
        <v>1.0744304128731172</v>
      </c>
      <c r="M551" s="49">
        <v>3.1746195409161995E-4</v>
      </c>
      <c r="N551" s="49">
        <v>1.8896544886405951E-4</v>
      </c>
      <c r="O551" s="49">
        <v>2.0784856337030457E-5</v>
      </c>
    </row>
    <row r="552" spans="1:15" ht="14.5" hidden="1" outlineLevel="2" x14ac:dyDescent="0.35">
      <c r="A552" s="48" t="s">
        <v>919</v>
      </c>
      <c r="B552" s="48" t="s">
        <v>1688</v>
      </c>
      <c r="C552" s="48" t="s">
        <v>1689</v>
      </c>
      <c r="D552" s="48" t="s">
        <v>1690</v>
      </c>
      <c r="E552" s="48" t="s">
        <v>1691</v>
      </c>
      <c r="F552" s="48" t="s">
        <v>1703</v>
      </c>
      <c r="G552" s="48" t="s">
        <v>945</v>
      </c>
      <c r="H552" s="72">
        <v>2.22265E-4</v>
      </c>
      <c r="I552" s="72">
        <v>1.3229999999999999E-4</v>
      </c>
      <c r="J552" s="72">
        <v>1.4555E-5</v>
      </c>
      <c r="K552" s="49">
        <v>1.0744304128731172</v>
      </c>
      <c r="L552" s="49">
        <v>1.0744304128731172</v>
      </c>
      <c r="M552" s="49">
        <v>2.3880827571724341E-4</v>
      </c>
      <c r="N552" s="49">
        <v>1.4214714362311339E-4</v>
      </c>
      <c r="O552" s="49">
        <v>1.5638334659368222E-5</v>
      </c>
    </row>
    <row r="553" spans="1:15" ht="14.5" hidden="1" outlineLevel="2" x14ac:dyDescent="0.35">
      <c r="A553" s="48" t="s">
        <v>919</v>
      </c>
      <c r="B553" s="48" t="s">
        <v>1688</v>
      </c>
      <c r="C553" s="48" t="s">
        <v>1689</v>
      </c>
      <c r="D553" s="48" t="s">
        <v>1690</v>
      </c>
      <c r="E553" s="48" t="s">
        <v>1691</v>
      </c>
      <c r="F553" s="48" t="s">
        <v>1704</v>
      </c>
      <c r="G553" s="48" t="s">
        <v>945</v>
      </c>
      <c r="H553" s="72">
        <v>4.4099999999999999E-4</v>
      </c>
      <c r="I553" s="72">
        <v>2.6250000000000004E-4</v>
      </c>
      <c r="J553" s="72">
        <v>2.8875000000000001E-5</v>
      </c>
      <c r="K553" s="49">
        <v>1.0744304128731172</v>
      </c>
      <c r="L553" s="49">
        <v>1.0744304128731172</v>
      </c>
      <c r="M553" s="49">
        <v>4.7382381207704467E-4</v>
      </c>
      <c r="N553" s="49">
        <v>2.820379833791933E-4</v>
      </c>
      <c r="O553" s="49">
        <v>3.1024178171711258E-5</v>
      </c>
    </row>
    <row r="554" spans="1:15" ht="14.5" hidden="1" outlineLevel="2" x14ac:dyDescent="0.35">
      <c r="A554" s="48" t="s">
        <v>919</v>
      </c>
      <c r="B554" s="48" t="s">
        <v>1688</v>
      </c>
      <c r="C554" s="48" t="s">
        <v>1689</v>
      </c>
      <c r="D554" s="48" t="s">
        <v>1690</v>
      </c>
      <c r="E554" s="48" t="s">
        <v>1691</v>
      </c>
      <c r="F554" s="48" t="s">
        <v>1705</v>
      </c>
      <c r="G554" s="48" t="s">
        <v>945</v>
      </c>
      <c r="H554" s="72">
        <v>2.22265E-4</v>
      </c>
      <c r="I554" s="72">
        <v>1.3229999999999999E-4</v>
      </c>
      <c r="J554" s="72">
        <v>1.4555E-5</v>
      </c>
      <c r="K554" s="49">
        <v>1.0744304128731172</v>
      </c>
      <c r="L554" s="49">
        <v>1.0744304128731172</v>
      </c>
      <c r="M554" s="49">
        <v>2.3880827571724341E-4</v>
      </c>
      <c r="N554" s="49">
        <v>1.4214714362311339E-4</v>
      </c>
      <c r="O554" s="49">
        <v>1.5638334659368222E-5</v>
      </c>
    </row>
    <row r="555" spans="1:15" ht="14.5" hidden="1" outlineLevel="2" x14ac:dyDescent="0.35">
      <c r="A555" s="48" t="s">
        <v>919</v>
      </c>
      <c r="B555" s="48" t="s">
        <v>1688</v>
      </c>
      <c r="C555" s="48" t="s">
        <v>1689</v>
      </c>
      <c r="D555" s="48" t="s">
        <v>1690</v>
      </c>
      <c r="E555" s="48" t="s">
        <v>1691</v>
      </c>
      <c r="F555" s="48" t="s">
        <v>1706</v>
      </c>
      <c r="G555" s="48" t="s">
        <v>945</v>
      </c>
      <c r="H555" s="72">
        <v>2.7594000000000002E-4</v>
      </c>
      <c r="I555" s="72">
        <v>1.6425000000000001E-4</v>
      </c>
      <c r="J555" s="72">
        <v>1.8065000000000001E-5</v>
      </c>
      <c r="K555" s="49">
        <v>1.0744304128731172</v>
      </c>
      <c r="L555" s="49">
        <v>1.0744304128731172</v>
      </c>
      <c r="M555" s="49">
        <v>2.9647832812820801E-4</v>
      </c>
      <c r="N555" s="49">
        <v>1.7647519531440952E-4</v>
      </c>
      <c r="O555" s="49">
        <v>1.9409585408552864E-5</v>
      </c>
    </row>
    <row r="556" spans="1:15" ht="14.5" hidden="1" outlineLevel="2" x14ac:dyDescent="0.35">
      <c r="A556" s="48" t="s">
        <v>919</v>
      </c>
      <c r="B556" s="48" t="s">
        <v>1688</v>
      </c>
      <c r="C556" s="48" t="s">
        <v>1689</v>
      </c>
      <c r="D556" s="48" t="s">
        <v>1690</v>
      </c>
      <c r="E556" s="48" t="s">
        <v>1691</v>
      </c>
      <c r="F556" s="48" t="s">
        <v>1707</v>
      </c>
      <c r="G556" s="48" t="s">
        <v>945</v>
      </c>
      <c r="H556" s="72">
        <v>5.2919999999999996E-4</v>
      </c>
      <c r="I556" s="72">
        <v>3.1500000000000001E-4</v>
      </c>
      <c r="J556" s="72">
        <v>3.4650000000000002E-5</v>
      </c>
      <c r="K556" s="49">
        <v>1.0744304128731172</v>
      </c>
      <c r="L556" s="49">
        <v>1.0744304128731172</v>
      </c>
      <c r="M556" s="49">
        <v>5.6858857449245358E-4</v>
      </c>
      <c r="N556" s="49">
        <v>3.3844558005503194E-4</v>
      </c>
      <c r="O556" s="49">
        <v>3.7229013806053515E-5</v>
      </c>
    </row>
    <row r="557" spans="1:15" ht="14.5" hidden="1" outlineLevel="2" x14ac:dyDescent="0.35">
      <c r="A557" s="48" t="s">
        <v>919</v>
      </c>
      <c r="B557" s="48" t="s">
        <v>1688</v>
      </c>
      <c r="C557" s="48" t="s">
        <v>1689</v>
      </c>
      <c r="D557" s="48" t="s">
        <v>1690</v>
      </c>
      <c r="E557" s="48" t="s">
        <v>1691</v>
      </c>
      <c r="F557" s="48" t="s">
        <v>1708</v>
      </c>
      <c r="G557" s="48" t="s">
        <v>945</v>
      </c>
      <c r="H557" s="72">
        <v>1.44119E-3</v>
      </c>
      <c r="I557" s="72">
        <v>8.5784999999999995E-4</v>
      </c>
      <c r="J557" s="72">
        <v>9.4365000000000009E-5</v>
      </c>
      <c r="K557" s="49">
        <v>1.0744304128731172</v>
      </c>
      <c r="L557" s="49">
        <v>1.0744304128731172</v>
      </c>
      <c r="M557" s="49">
        <v>1.5484583667286077E-3</v>
      </c>
      <c r="N557" s="49">
        <v>9.2170012968320354E-4</v>
      </c>
      <c r="O557" s="49">
        <v>1.0138862591077172E-4</v>
      </c>
    </row>
    <row r="558" spans="1:15" ht="14.5" hidden="1" outlineLevel="2" x14ac:dyDescent="0.35">
      <c r="A558" s="48" t="s">
        <v>919</v>
      </c>
      <c r="B558" s="48" t="s">
        <v>1688</v>
      </c>
      <c r="C558" s="48" t="s">
        <v>1689</v>
      </c>
      <c r="D558" s="48" t="s">
        <v>1690</v>
      </c>
      <c r="E558" s="48" t="s">
        <v>1691</v>
      </c>
      <c r="F558" s="48" t="s">
        <v>1709</v>
      </c>
      <c r="G558" s="48" t="s">
        <v>945</v>
      </c>
      <c r="H558" s="72">
        <v>4.2046E-4</v>
      </c>
      <c r="I558" s="72">
        <v>2.50275E-4</v>
      </c>
      <c r="J558" s="72">
        <v>2.7529999999999999E-5</v>
      </c>
      <c r="K558" s="49">
        <v>1.0744304128731172</v>
      </c>
      <c r="L558" s="49">
        <v>1.0744304128731172</v>
      </c>
      <c r="M558" s="49">
        <v>4.517550113966309E-4</v>
      </c>
      <c r="N558" s="49">
        <v>2.6890307158181943E-4</v>
      </c>
      <c r="O558" s="49">
        <v>2.9579069266396918E-5</v>
      </c>
    </row>
    <row r="559" spans="1:15" ht="14.5" hidden="1" outlineLevel="2" x14ac:dyDescent="0.35">
      <c r="A559" s="48" t="s">
        <v>919</v>
      </c>
      <c r="B559" s="48" t="s">
        <v>1688</v>
      </c>
      <c r="C559" s="48" t="s">
        <v>1689</v>
      </c>
      <c r="D559" s="48" t="s">
        <v>1690</v>
      </c>
      <c r="E559" s="48" t="s">
        <v>1691</v>
      </c>
      <c r="F559" s="48" t="s">
        <v>1710</v>
      </c>
      <c r="G559" s="48" t="s">
        <v>945</v>
      </c>
      <c r="H559" s="72">
        <v>1.1070850000000001E-3</v>
      </c>
      <c r="I559" s="72">
        <v>6.5897999999999998E-4</v>
      </c>
      <c r="J559" s="72">
        <v>7.2490000000000006E-5</v>
      </c>
      <c r="K559" s="49">
        <v>1.0744304128731172</v>
      </c>
      <c r="L559" s="49">
        <v>1.0744304128731172</v>
      </c>
      <c r="M559" s="49">
        <v>1.189485793635635E-3</v>
      </c>
      <c r="N559" s="49">
        <v>7.0802815347512679E-4</v>
      </c>
      <c r="O559" s="49">
        <v>7.7885460629172274E-5</v>
      </c>
    </row>
    <row r="560" spans="1:15" ht="14.5" hidden="1" outlineLevel="2" x14ac:dyDescent="0.35">
      <c r="A560" s="48" t="s">
        <v>919</v>
      </c>
      <c r="B560" s="48" t="s">
        <v>1688</v>
      </c>
      <c r="C560" s="48" t="s">
        <v>1689</v>
      </c>
      <c r="D560" s="48" t="s">
        <v>1690</v>
      </c>
      <c r="E560" s="48" t="s">
        <v>1691</v>
      </c>
      <c r="F560" s="48" t="s">
        <v>1711</v>
      </c>
      <c r="G560" s="48" t="s">
        <v>945</v>
      </c>
      <c r="H560" s="72">
        <v>2.6459999999999998E-4</v>
      </c>
      <c r="I560" s="72">
        <v>1.5750000000000001E-4</v>
      </c>
      <c r="J560" s="72">
        <v>1.7325000000000001E-5</v>
      </c>
      <c r="K560" s="49">
        <v>1.0744304128731172</v>
      </c>
      <c r="L560" s="49">
        <v>1.0744304128731172</v>
      </c>
      <c r="M560" s="49">
        <v>2.8429428724622679E-4</v>
      </c>
      <c r="N560" s="49">
        <v>1.6922279002751597E-4</v>
      </c>
      <c r="O560" s="49">
        <v>1.8614506903026757E-5</v>
      </c>
    </row>
    <row r="561" spans="1:15" ht="14.5" hidden="1" outlineLevel="2" x14ac:dyDescent="0.35">
      <c r="A561" s="48" t="s">
        <v>919</v>
      </c>
      <c r="B561" s="48" t="s">
        <v>1688</v>
      </c>
      <c r="C561" s="48" t="s">
        <v>1689</v>
      </c>
      <c r="D561" s="48" t="s">
        <v>1690</v>
      </c>
      <c r="E561" s="48" t="s">
        <v>1691</v>
      </c>
      <c r="F561" s="48" t="s">
        <v>1712</v>
      </c>
      <c r="G561" s="48" t="s">
        <v>970</v>
      </c>
      <c r="H561" s="72">
        <v>3.5774400000000001E-4</v>
      </c>
      <c r="I561" s="72">
        <v>1.3468E-3</v>
      </c>
      <c r="J561" s="72">
        <v>3.4E-5</v>
      </c>
      <c r="K561" s="49">
        <v>1.0744304128731172</v>
      </c>
      <c r="L561" s="49">
        <v>1.0744304128731172</v>
      </c>
      <c r="M561" s="49">
        <v>3.8437103362288046E-4</v>
      </c>
      <c r="N561" s="49">
        <v>1.4470428800575142E-3</v>
      </c>
      <c r="O561" s="49">
        <v>3.6530634037685985E-5</v>
      </c>
    </row>
    <row r="562" spans="1:15" ht="14.5" hidden="1" outlineLevel="2" x14ac:dyDescent="0.35">
      <c r="A562" s="48" t="s">
        <v>919</v>
      </c>
      <c r="B562" s="48" t="s">
        <v>1688</v>
      </c>
      <c r="C562" s="48" t="s">
        <v>1689</v>
      </c>
      <c r="D562" s="48" t="s">
        <v>1690</v>
      </c>
      <c r="E562" s="48" t="s">
        <v>1691</v>
      </c>
      <c r="F562" s="48" t="s">
        <v>1713</v>
      </c>
      <c r="G562" s="48" t="s">
        <v>970</v>
      </c>
      <c r="H562" s="72">
        <v>2.5248455000000001E-3</v>
      </c>
      <c r="I562" s="72">
        <v>9.4999999999999998E-3</v>
      </c>
      <c r="J562" s="72">
        <v>2.4327650000000001E-4</v>
      </c>
      <c r="K562" s="49">
        <v>1.0744304128731172</v>
      </c>
      <c r="L562" s="49">
        <v>1.0744304128731172</v>
      </c>
      <c r="M562" s="49">
        <v>2.7127707930058322E-3</v>
      </c>
      <c r="N562" s="49">
        <v>1.0207088922294614E-2</v>
      </c>
      <c r="O562" s="49">
        <v>2.6138367033732695E-4</v>
      </c>
    </row>
    <row r="563" spans="1:15" ht="14.5" hidden="1" outlineLevel="2" x14ac:dyDescent="0.35">
      <c r="A563" s="48" t="s">
        <v>919</v>
      </c>
      <c r="B563" s="48" t="s">
        <v>1688</v>
      </c>
      <c r="C563" s="48" t="s">
        <v>1689</v>
      </c>
      <c r="D563" s="48" t="s">
        <v>1690</v>
      </c>
      <c r="E563" s="48" t="s">
        <v>1691</v>
      </c>
      <c r="F563" s="48" t="s">
        <v>1714</v>
      </c>
      <c r="G563" s="48" t="s">
        <v>970</v>
      </c>
      <c r="H563" s="72">
        <v>6.5431099999999998E-4</v>
      </c>
      <c r="I563" s="72">
        <v>2.4632499999999997E-3</v>
      </c>
      <c r="J563" s="72">
        <v>6.3039999999999993E-5</v>
      </c>
      <c r="K563" s="49">
        <v>1.0744304128731172</v>
      </c>
      <c r="L563" s="49">
        <v>1.0744304128731172</v>
      </c>
      <c r="M563" s="49">
        <v>7.0301163787742224E-4</v>
      </c>
      <c r="N563" s="49">
        <v>2.6465907145097056E-3</v>
      </c>
      <c r="O563" s="49">
        <v>6.7732093227521306E-5</v>
      </c>
    </row>
    <row r="564" spans="1:15" ht="14.5" hidden="1" outlineLevel="2" x14ac:dyDescent="0.35">
      <c r="A564" s="48" t="s">
        <v>919</v>
      </c>
      <c r="B564" s="48" t="s">
        <v>1688</v>
      </c>
      <c r="C564" s="48" t="s">
        <v>1689</v>
      </c>
      <c r="D564" s="48" t="s">
        <v>1690</v>
      </c>
      <c r="E564" s="48" t="s">
        <v>1691</v>
      </c>
      <c r="F564" s="48" t="s">
        <v>1715</v>
      </c>
      <c r="G564" s="48" t="s">
        <v>970</v>
      </c>
      <c r="H564" s="72">
        <v>1.341692E-3</v>
      </c>
      <c r="I564" s="72">
        <v>5.0510754999999992E-3</v>
      </c>
      <c r="J564" s="72">
        <v>1.29276E-4</v>
      </c>
      <c r="K564" s="49">
        <v>1.0744304128731172</v>
      </c>
      <c r="L564" s="49">
        <v>1.0744304128731172</v>
      </c>
      <c r="M564" s="49">
        <v>1.4415546895085584E-3</v>
      </c>
      <c r="N564" s="49">
        <v>5.4270291349182865E-3</v>
      </c>
      <c r="O564" s="49">
        <v>1.388980660545851E-4</v>
      </c>
    </row>
    <row r="565" spans="1:15" ht="14.5" hidden="1" outlineLevel="2" x14ac:dyDescent="0.35">
      <c r="A565" s="48" t="s">
        <v>919</v>
      </c>
      <c r="B565" s="48" t="s">
        <v>1688</v>
      </c>
      <c r="C565" s="48" t="s">
        <v>1689</v>
      </c>
      <c r="D565" s="48" t="s">
        <v>1690</v>
      </c>
      <c r="E565" s="48" t="s">
        <v>1691</v>
      </c>
      <c r="F565" s="48" t="s">
        <v>1716</v>
      </c>
      <c r="G565" s="48" t="s">
        <v>970</v>
      </c>
      <c r="H565" s="72">
        <v>3.31412E-4</v>
      </c>
      <c r="I565" s="72">
        <v>1.2476689999999999E-3</v>
      </c>
      <c r="J565" s="72">
        <v>3.1899999999999996E-5</v>
      </c>
      <c r="K565" s="49">
        <v>1.0744304128731172</v>
      </c>
      <c r="L565" s="49">
        <v>1.0744304128731172</v>
      </c>
      <c r="M565" s="49">
        <v>3.5607913199110552E-4</v>
      </c>
      <c r="N565" s="49">
        <v>1.3405335187989891E-3</v>
      </c>
      <c r="O565" s="49">
        <v>3.4274330170652433E-5</v>
      </c>
    </row>
    <row r="566" spans="1:15" ht="14.5" hidden="1" outlineLevel="2" x14ac:dyDescent="0.35">
      <c r="A566" s="48" t="s">
        <v>919</v>
      </c>
      <c r="B566" s="48" t="s">
        <v>1688</v>
      </c>
      <c r="C566" s="48" t="s">
        <v>1689</v>
      </c>
      <c r="D566" s="48" t="s">
        <v>1690</v>
      </c>
      <c r="E566" s="48" t="s">
        <v>1691</v>
      </c>
      <c r="F566" s="48" t="s">
        <v>1717</v>
      </c>
      <c r="G566" s="48" t="s">
        <v>970</v>
      </c>
      <c r="H566" s="72">
        <v>2.1558100000000001E-4</v>
      </c>
      <c r="I566" s="72">
        <v>8.1154999999999997E-4</v>
      </c>
      <c r="J566" s="72">
        <v>2.0769999999999999E-5</v>
      </c>
      <c r="K566" s="49">
        <v>1.0744304128731172</v>
      </c>
      <c r="L566" s="49">
        <v>1.0744304128731172</v>
      </c>
      <c r="M566" s="49">
        <v>2.3162678283759951E-4</v>
      </c>
      <c r="N566" s="49">
        <v>8.7195400156717822E-4</v>
      </c>
      <c r="O566" s="49">
        <v>2.2315919675374646E-5</v>
      </c>
    </row>
    <row r="567" spans="1:15" ht="14.5" hidden="1" outlineLevel="2" x14ac:dyDescent="0.35">
      <c r="A567" s="48" t="s">
        <v>919</v>
      </c>
      <c r="B567" s="48" t="s">
        <v>1688</v>
      </c>
      <c r="C567" s="48" t="s">
        <v>1689</v>
      </c>
      <c r="D567" s="48" t="s">
        <v>1690</v>
      </c>
      <c r="E567" s="48" t="s">
        <v>1691</v>
      </c>
      <c r="F567" s="48" t="s">
        <v>1718</v>
      </c>
      <c r="G567" s="48" t="s">
        <v>970</v>
      </c>
      <c r="H567" s="72">
        <v>3.63455E-4</v>
      </c>
      <c r="I567" s="72">
        <v>1.3683019999999998E-3</v>
      </c>
      <c r="J567" s="72">
        <v>3.502E-5</v>
      </c>
      <c r="K567" s="49">
        <v>1.0744304128731172</v>
      </c>
      <c r="L567" s="49">
        <v>1.0744304128731172</v>
      </c>
      <c r="M567" s="49">
        <v>3.9050710571079885E-4</v>
      </c>
      <c r="N567" s="49">
        <v>1.4701452827951119E-3</v>
      </c>
      <c r="O567" s="49">
        <v>3.7626553058816566E-5</v>
      </c>
    </row>
    <row r="568" spans="1:15" ht="14.5" hidden="1" outlineLevel="2" x14ac:dyDescent="0.35">
      <c r="A568" s="48" t="s">
        <v>919</v>
      </c>
      <c r="B568" s="48" t="s">
        <v>1688</v>
      </c>
      <c r="C568" s="48" t="s">
        <v>1689</v>
      </c>
      <c r="D568" s="48" t="s">
        <v>1690</v>
      </c>
      <c r="E568" s="48" t="s">
        <v>1691</v>
      </c>
      <c r="F568" s="48" t="s">
        <v>1719</v>
      </c>
      <c r="G568" s="48" t="s">
        <v>970</v>
      </c>
      <c r="H568" s="72">
        <v>2.1379950000000001E-4</v>
      </c>
      <c r="I568" s="72">
        <v>8.0484999999999997E-4</v>
      </c>
      <c r="J568" s="72">
        <v>2.0599999999999999E-5</v>
      </c>
      <c r="K568" s="49">
        <v>1.0744304128731172</v>
      </c>
      <c r="L568" s="49">
        <v>1.0744304128731172</v>
      </c>
      <c r="M568" s="49">
        <v>2.2971268505706603E-4</v>
      </c>
      <c r="N568" s="49">
        <v>8.6475531780092841E-4</v>
      </c>
      <c r="O568" s="49">
        <v>2.2133266505186215E-5</v>
      </c>
    </row>
    <row r="569" spans="1:15" ht="14.5" hidden="1" outlineLevel="2" x14ac:dyDescent="0.35">
      <c r="A569" s="48" t="s">
        <v>919</v>
      </c>
      <c r="B569" s="48" t="s">
        <v>1688</v>
      </c>
      <c r="C569" s="48" t="s">
        <v>1689</v>
      </c>
      <c r="D569" s="48" t="s">
        <v>1690</v>
      </c>
      <c r="E569" s="48" t="s">
        <v>1691</v>
      </c>
      <c r="F569" s="48" t="s">
        <v>1720</v>
      </c>
      <c r="G569" s="48" t="s">
        <v>994</v>
      </c>
      <c r="H569" s="72">
        <v>2.37388E-4</v>
      </c>
      <c r="I569" s="72">
        <v>8.9000000000000006E-4</v>
      </c>
      <c r="J569" s="72">
        <v>2.2872999999999999E-5</v>
      </c>
      <c r="K569" s="49">
        <v>1.0744304128731172</v>
      </c>
      <c r="L569" s="49">
        <v>1.0744304128731172</v>
      </c>
      <c r="M569" s="49">
        <v>2.5505688685112355E-4</v>
      </c>
      <c r="N569" s="49">
        <v>9.5624306745707439E-4</v>
      </c>
      <c r="O569" s="49">
        <v>2.4575446833646809E-5</v>
      </c>
    </row>
    <row r="570" spans="1:15" ht="14.5" hidden="1" outlineLevel="2" x14ac:dyDescent="0.35">
      <c r="A570" s="48" t="s">
        <v>919</v>
      </c>
      <c r="B570" s="48" t="s">
        <v>1688</v>
      </c>
      <c r="C570" s="48" t="s">
        <v>1689</v>
      </c>
      <c r="D570" s="48" t="s">
        <v>1690</v>
      </c>
      <c r="E570" s="48" t="s">
        <v>1691</v>
      </c>
      <c r="F570" s="48" t="s">
        <v>1721</v>
      </c>
      <c r="G570" s="48" t="s">
        <v>1088</v>
      </c>
      <c r="H570" s="72">
        <v>2.6621650000000001E-4</v>
      </c>
      <c r="I570" s="72">
        <v>1.0022264999999999E-3</v>
      </c>
      <c r="J570" s="72">
        <v>2.5650999999999999E-5</v>
      </c>
      <c r="K570" s="49">
        <v>1.0744304128731172</v>
      </c>
      <c r="L570" s="49">
        <v>1.0744304128731172</v>
      </c>
      <c r="M570" s="49">
        <v>2.8603110400863624E-4</v>
      </c>
      <c r="N570" s="49">
        <v>1.0768226321873791E-3</v>
      </c>
      <c r="O570" s="49">
        <v>2.7560214520608329E-5</v>
      </c>
    </row>
    <row r="571" spans="1:15" ht="14.5" hidden="1" outlineLevel="2" x14ac:dyDescent="0.35">
      <c r="A571" s="48" t="s">
        <v>919</v>
      </c>
      <c r="B571" s="48" t="s">
        <v>1688</v>
      </c>
      <c r="C571" s="48" t="s">
        <v>1689</v>
      </c>
      <c r="D571" s="48" t="s">
        <v>1690</v>
      </c>
      <c r="E571" s="48" t="s">
        <v>1691</v>
      </c>
      <c r="F571" s="48" t="s">
        <v>1722</v>
      </c>
      <c r="G571" s="48" t="s">
        <v>1088</v>
      </c>
      <c r="H571" s="72">
        <v>3.1811699999999998E-4</v>
      </c>
      <c r="I571" s="72">
        <v>1.1976160000000001E-3</v>
      </c>
      <c r="J571" s="72">
        <v>3.0651500000000003E-5</v>
      </c>
      <c r="K571" s="49">
        <v>1.0744304128731172</v>
      </c>
      <c r="L571" s="49">
        <v>1.0744304128731172</v>
      </c>
      <c r="M571" s="49">
        <v>3.4179457965195743E-4</v>
      </c>
      <c r="N571" s="49">
        <v>1.2867550533434513E-3</v>
      </c>
      <c r="O571" s="49">
        <v>3.2932903800180356E-5</v>
      </c>
    </row>
    <row r="572" spans="1:15" ht="14.5" hidden="1" outlineLevel="2" x14ac:dyDescent="0.35">
      <c r="A572" s="48" t="s">
        <v>919</v>
      </c>
      <c r="B572" s="48" t="s">
        <v>1688</v>
      </c>
      <c r="C572" s="48" t="s">
        <v>1689</v>
      </c>
      <c r="D572" s="48" t="s">
        <v>1690</v>
      </c>
      <c r="E572" s="48" t="s">
        <v>1691</v>
      </c>
      <c r="F572" s="48" t="s">
        <v>1723</v>
      </c>
      <c r="G572" s="48" t="s">
        <v>959</v>
      </c>
      <c r="H572" s="72">
        <v>2.1401100000000001E-4</v>
      </c>
      <c r="I572" s="72">
        <v>8.056894999999999E-4</v>
      </c>
      <c r="J572" s="72">
        <v>2.0599999999999999E-5</v>
      </c>
      <c r="K572" s="49">
        <v>1.0744304128731172</v>
      </c>
      <c r="L572" s="49">
        <v>1.0744304128731172</v>
      </c>
      <c r="M572" s="49">
        <v>2.2993992708938871E-4</v>
      </c>
      <c r="N572" s="49">
        <v>8.6565730213253528E-4</v>
      </c>
      <c r="O572" s="49">
        <v>2.2133266505186215E-5</v>
      </c>
    </row>
    <row r="573" spans="1:15" ht="14.5" hidden="1" outlineLevel="2" x14ac:dyDescent="0.35">
      <c r="A573" s="48" t="s">
        <v>919</v>
      </c>
      <c r="B573" s="48" t="s">
        <v>1688</v>
      </c>
      <c r="C573" s="48" t="s">
        <v>1689</v>
      </c>
      <c r="D573" s="48" t="s">
        <v>1690</v>
      </c>
      <c r="E573" s="48" t="s">
        <v>1691</v>
      </c>
      <c r="F573" s="48" t="s">
        <v>1724</v>
      </c>
      <c r="G573" s="48" t="s">
        <v>959</v>
      </c>
      <c r="H573" s="72">
        <v>1.0699499999999999E-3</v>
      </c>
      <c r="I573" s="72">
        <v>4.0281550000000003E-3</v>
      </c>
      <c r="J573" s="72">
        <v>1.03095E-4</v>
      </c>
      <c r="K573" s="49">
        <v>1.0744304128731172</v>
      </c>
      <c r="L573" s="49">
        <v>1.0744304128731172</v>
      </c>
      <c r="M573" s="49">
        <v>1.1495868202535916E-3</v>
      </c>
      <c r="N573" s="49">
        <v>4.3279722397669123E-3</v>
      </c>
      <c r="O573" s="49">
        <v>1.1076840341515402E-4</v>
      </c>
    </row>
    <row r="574" spans="1:15" ht="14.5" hidden="1" outlineLevel="2" x14ac:dyDescent="0.35">
      <c r="A574" s="48" t="s">
        <v>919</v>
      </c>
      <c r="B574" s="48" t="s">
        <v>1688</v>
      </c>
      <c r="C574" s="48" t="s">
        <v>1689</v>
      </c>
      <c r="D574" s="48" t="s">
        <v>1690</v>
      </c>
      <c r="E574" s="48" t="s">
        <v>1691</v>
      </c>
      <c r="F574" s="48" t="s">
        <v>1725</v>
      </c>
      <c r="G574" s="48" t="s">
        <v>959</v>
      </c>
      <c r="H574" s="72">
        <v>2.1824499999999999E-4</v>
      </c>
      <c r="I574" s="72">
        <v>8.2162749999999997E-4</v>
      </c>
      <c r="J574" s="72">
        <v>2.1028499999999997E-5</v>
      </c>
      <c r="K574" s="49">
        <v>1.0744304128731172</v>
      </c>
      <c r="L574" s="49">
        <v>1.0744304128731172</v>
      </c>
      <c r="M574" s="49">
        <v>2.3448906545749348E-4</v>
      </c>
      <c r="N574" s="49">
        <v>8.8278157405290711E-4</v>
      </c>
      <c r="O574" s="49">
        <v>2.2593659937102343E-5</v>
      </c>
    </row>
    <row r="575" spans="1:15" ht="14.5" hidden="1" outlineLevel="2" x14ac:dyDescent="0.35">
      <c r="A575" s="48" t="s">
        <v>919</v>
      </c>
      <c r="B575" s="48" t="s">
        <v>1688</v>
      </c>
      <c r="C575" s="48" t="s">
        <v>1689</v>
      </c>
      <c r="D575" s="48" t="s">
        <v>1690</v>
      </c>
      <c r="E575" s="48" t="s">
        <v>1691</v>
      </c>
      <c r="F575" s="48" t="s">
        <v>1726</v>
      </c>
      <c r="G575" s="48" t="s">
        <v>983</v>
      </c>
      <c r="H575" s="72">
        <v>1.9986750000000001E-4</v>
      </c>
      <c r="I575" s="72">
        <v>7.5244299999999999E-4</v>
      </c>
      <c r="J575" s="72">
        <v>1.9258000000000001E-5</v>
      </c>
      <c r="K575" s="49">
        <v>1.0744304128731172</v>
      </c>
      <c r="L575" s="49">
        <v>1.0744304128731172</v>
      </c>
      <c r="M575" s="49">
        <v>2.1474372054491777E-4</v>
      </c>
      <c r="N575" s="49">
        <v>8.0844764315348696E-4</v>
      </c>
      <c r="O575" s="49">
        <v>2.0691380891110494E-5</v>
      </c>
    </row>
    <row r="576" spans="1:15" ht="14.5" hidden="1" outlineLevel="2" x14ac:dyDescent="0.35">
      <c r="A576" s="48" t="s">
        <v>919</v>
      </c>
      <c r="B576" s="48" t="s">
        <v>1688</v>
      </c>
      <c r="C576" s="48" t="s">
        <v>1689</v>
      </c>
      <c r="D576" s="48" t="s">
        <v>1690</v>
      </c>
      <c r="E576" s="48" t="s">
        <v>1691</v>
      </c>
      <c r="F576" s="48" t="s">
        <v>1727</v>
      </c>
      <c r="G576" s="48" t="s">
        <v>954</v>
      </c>
      <c r="H576" s="73"/>
      <c r="I576" s="73"/>
      <c r="J576" s="72">
        <v>3.0600000000000001E-4</v>
      </c>
      <c r="K576" s="49">
        <v>1.0744304128731172</v>
      </c>
      <c r="L576" s="49">
        <v>1.0744304128731172</v>
      </c>
      <c r="M576" s="73"/>
      <c r="N576" s="73"/>
      <c r="O576" s="49">
        <v>3.287757063391739E-4</v>
      </c>
    </row>
    <row r="577" spans="1:15" ht="14.5" outlineLevel="1" collapsed="1" x14ac:dyDescent="0.35">
      <c r="A577" s="48"/>
      <c r="B577" s="50" t="s">
        <v>1892</v>
      </c>
      <c r="C577" s="48"/>
      <c r="D577" s="48"/>
      <c r="E577" s="48"/>
      <c r="F577" s="48"/>
      <c r="G577" s="48"/>
      <c r="H577" s="73">
        <f>SUBTOTAL(9,H541:H576)</f>
        <v>2.9592014999999999E-2</v>
      </c>
      <c r="I577" s="73">
        <f>SUBTOTAL(9,I541:I576)</f>
        <v>4.4630168999999997E-2</v>
      </c>
      <c r="J577" s="72">
        <f>SUBTOTAL(9,J541:J576)</f>
        <v>2.5063195000000001E-3</v>
      </c>
      <c r="K577" s="49"/>
      <c r="L577" s="49"/>
      <c r="M577" s="73">
        <f>SUBTOTAL(9,M541:M576)</f>
        <v>3.1794560894197479E-2</v>
      </c>
      <c r="N577" s="73">
        <f>SUBTOTAL(9,N541:N576)</f>
        <v>4.795201090526699E-2</v>
      </c>
      <c r="O577" s="49">
        <f>SUBTOTAL(9,O541:O576)</f>
        <v>2.6928658951769439E-3</v>
      </c>
    </row>
    <row r="578" spans="1:15" ht="14.5" hidden="1" outlineLevel="2" x14ac:dyDescent="0.35">
      <c r="A578" s="48" t="s">
        <v>919</v>
      </c>
      <c r="B578" s="48" t="s">
        <v>1170</v>
      </c>
      <c r="C578" s="48" t="s">
        <v>1728</v>
      </c>
      <c r="D578" s="48" t="s">
        <v>1445</v>
      </c>
      <c r="E578" s="48" t="s">
        <v>1729</v>
      </c>
      <c r="F578" s="48" t="s">
        <v>1171</v>
      </c>
      <c r="G578" s="48" t="s">
        <v>942</v>
      </c>
      <c r="H578" s="72">
        <v>1.057E-2</v>
      </c>
      <c r="I578" s="72">
        <v>1.2580000000000001E-2</v>
      </c>
      <c r="J578" s="72">
        <v>6.8999999999999997E-4</v>
      </c>
      <c r="K578" s="49">
        <v>1.110038077368797</v>
      </c>
      <c r="L578" s="49">
        <v>1.110038077368797</v>
      </c>
      <c r="M578" s="49">
        <v>1.1733102477788184E-2</v>
      </c>
      <c r="N578" s="49">
        <v>1.3964279013299467E-2</v>
      </c>
      <c r="O578" s="49">
        <v>7.659262733844699E-4</v>
      </c>
    </row>
    <row r="579" spans="1:15" ht="14.5" hidden="1" outlineLevel="2" x14ac:dyDescent="0.35">
      <c r="A579" s="48" t="s">
        <v>919</v>
      </c>
      <c r="B579" s="48" t="s">
        <v>1170</v>
      </c>
      <c r="C579" s="48" t="s">
        <v>1728</v>
      </c>
      <c r="D579" s="48" t="s">
        <v>1445</v>
      </c>
      <c r="E579" s="48" t="s">
        <v>1729</v>
      </c>
      <c r="F579" s="48" t="s">
        <v>1172</v>
      </c>
      <c r="G579" s="48" t="s">
        <v>944</v>
      </c>
      <c r="H579" s="72">
        <v>1.0567999999999999E-2</v>
      </c>
      <c r="I579" s="72">
        <v>4.0260000000000001E-3</v>
      </c>
      <c r="J579" s="72">
        <v>6.9199999999999991E-4</v>
      </c>
      <c r="K579" s="49">
        <v>1.110038077368797</v>
      </c>
      <c r="L579" s="49">
        <v>1.110038077368797</v>
      </c>
      <c r="M579" s="49">
        <v>1.1730882401633447E-2</v>
      </c>
      <c r="N579" s="49">
        <v>4.4690132994867765E-3</v>
      </c>
      <c r="O579" s="49">
        <v>7.6814634953920741E-4</v>
      </c>
    </row>
    <row r="580" spans="1:15" ht="14.5" hidden="1" outlineLevel="2" x14ac:dyDescent="0.35">
      <c r="A580" s="48" t="s">
        <v>919</v>
      </c>
      <c r="B580" s="48" t="s">
        <v>1170</v>
      </c>
      <c r="C580" s="48" t="s">
        <v>1728</v>
      </c>
      <c r="D580" s="48" t="s">
        <v>1445</v>
      </c>
      <c r="E580" s="48" t="s">
        <v>1729</v>
      </c>
      <c r="F580" s="48" t="s">
        <v>1173</v>
      </c>
      <c r="G580" s="48" t="s">
        <v>1081</v>
      </c>
      <c r="H580" s="72">
        <v>2.5000000000000001E-5</v>
      </c>
      <c r="I580" s="72">
        <v>2.0000000000000002E-5</v>
      </c>
      <c r="J580" s="72">
        <v>1.4250000000000001E-3</v>
      </c>
      <c r="K580" s="49">
        <v>1.110038077368797</v>
      </c>
      <c r="L580" s="49">
        <v>1.110038077368797</v>
      </c>
      <c r="M580" s="49">
        <v>2.7750951934219927E-5</v>
      </c>
      <c r="N580" s="49">
        <v>2.2200761547375943E-5</v>
      </c>
      <c r="O580" s="49">
        <v>1.5818042602505358E-3</v>
      </c>
    </row>
    <row r="581" spans="1:15" ht="14.5" outlineLevel="1" collapsed="1" x14ac:dyDescent="0.35">
      <c r="A581" s="48"/>
      <c r="B581" s="50" t="s">
        <v>790</v>
      </c>
      <c r="C581" s="48"/>
      <c r="D581" s="48"/>
      <c r="E581" s="48"/>
      <c r="F581" s="48"/>
      <c r="G581" s="48"/>
      <c r="H581" s="72">
        <f>SUBTOTAL(9,H578:H580)</f>
        <v>2.1162999999999998E-2</v>
      </c>
      <c r="I581" s="72">
        <f>SUBTOTAL(9,I578:I580)</f>
        <v>1.6626000000000002E-2</v>
      </c>
      <c r="J581" s="72">
        <f>SUBTOTAL(9,J578:J580)</f>
        <v>2.807E-3</v>
      </c>
      <c r="K581" s="49"/>
      <c r="L581" s="49"/>
      <c r="M581" s="49">
        <f>SUBTOTAL(9,M578:M580)</f>
        <v>2.3491735831355852E-2</v>
      </c>
      <c r="N581" s="49">
        <f>SUBTOTAL(9,N578:N580)</f>
        <v>1.8455493074333622E-2</v>
      </c>
      <c r="O581" s="49">
        <f>SUBTOTAL(9,O578:O580)</f>
        <v>3.1158768831742131E-3</v>
      </c>
    </row>
    <row r="582" spans="1:15" ht="14.5" hidden="1" outlineLevel="2" x14ac:dyDescent="0.35">
      <c r="A582" s="48" t="s">
        <v>919</v>
      </c>
      <c r="B582" s="48" t="s">
        <v>1174</v>
      </c>
      <c r="C582" s="48" t="s">
        <v>1082</v>
      </c>
      <c r="D582" s="48" t="s">
        <v>1534</v>
      </c>
      <c r="E582" s="48" t="s">
        <v>1730</v>
      </c>
      <c r="F582" s="48" t="s">
        <v>1175</v>
      </c>
      <c r="G582" s="48" t="s">
        <v>944</v>
      </c>
      <c r="H582" s="72">
        <v>7.0899999999999999E-4</v>
      </c>
      <c r="I582" s="72">
        <v>4.2200000000000001E-4</v>
      </c>
      <c r="J582" s="72">
        <v>4.6499999999999999E-5</v>
      </c>
      <c r="K582" s="49">
        <v>0.98429150378366725</v>
      </c>
      <c r="L582" s="49">
        <v>1</v>
      </c>
      <c r="M582" s="49">
        <v>7.0899999999999999E-4</v>
      </c>
      <c r="N582" s="49">
        <v>4.2200000000000001E-4</v>
      </c>
      <c r="O582" s="49">
        <v>4.6499999999999999E-5</v>
      </c>
    </row>
    <row r="583" spans="1:15" ht="14.5" hidden="1" outlineLevel="2" x14ac:dyDescent="0.35">
      <c r="A583" s="48" t="s">
        <v>919</v>
      </c>
      <c r="B583" s="48" t="s">
        <v>1174</v>
      </c>
      <c r="C583" s="48" t="s">
        <v>1082</v>
      </c>
      <c r="D583" s="48" t="s">
        <v>1534</v>
      </c>
      <c r="E583" s="48" t="s">
        <v>1730</v>
      </c>
      <c r="F583" s="48" t="s">
        <v>1176</v>
      </c>
      <c r="G583" s="48" t="s">
        <v>1077</v>
      </c>
      <c r="H583" s="72">
        <v>1.2980499999999999E-2</v>
      </c>
      <c r="I583" s="72">
        <v>7.7264999999999999E-3</v>
      </c>
      <c r="J583" s="72">
        <v>1.3685000000000001E-2</v>
      </c>
      <c r="K583" s="49">
        <v>0.98429150378366725</v>
      </c>
      <c r="L583" s="49">
        <v>1</v>
      </c>
      <c r="M583" s="49">
        <v>1.2980499999999999E-2</v>
      </c>
      <c r="N583" s="49">
        <v>7.7264999999999999E-3</v>
      </c>
      <c r="O583" s="49">
        <v>1.3685000000000001E-2</v>
      </c>
    </row>
    <row r="584" spans="1:15" ht="14.5" outlineLevel="1" collapsed="1" x14ac:dyDescent="0.35">
      <c r="A584" s="48"/>
      <c r="B584" s="50" t="s">
        <v>791</v>
      </c>
      <c r="C584" s="48"/>
      <c r="D584" s="48"/>
      <c r="E584" s="48"/>
      <c r="F584" s="48"/>
      <c r="G584" s="48"/>
      <c r="H584" s="74">
        <f>SUBTOTAL(9,H582:H583)</f>
        <v>1.3689499999999999E-2</v>
      </c>
      <c r="I584" s="74">
        <f>SUBTOTAL(9,I582:I583)</f>
        <v>8.1484999999999995E-3</v>
      </c>
      <c r="J584" s="72">
        <f>SUBTOTAL(9,J582:J583)</f>
        <v>1.3731500000000001E-2</v>
      </c>
      <c r="K584" s="49"/>
      <c r="L584" s="49"/>
      <c r="M584" s="51">
        <f>SUBTOTAL(9,M582:M583)</f>
        <v>1.3689499999999999E-2</v>
      </c>
      <c r="N584" s="51">
        <f>SUBTOTAL(9,N582:N583)</f>
        <v>8.1484999999999995E-3</v>
      </c>
      <c r="O584" s="49">
        <f>SUBTOTAL(9,O582:O583)</f>
        <v>1.3731500000000001E-2</v>
      </c>
    </row>
    <row r="585" spans="1:15" ht="14.5" hidden="1" outlineLevel="2" x14ac:dyDescent="0.35">
      <c r="A585" s="48" t="s">
        <v>919</v>
      </c>
      <c r="B585" s="48" t="s">
        <v>1177</v>
      </c>
      <c r="C585" s="48" t="s">
        <v>1083</v>
      </c>
      <c r="D585" s="48" t="s">
        <v>1534</v>
      </c>
      <c r="E585" s="48" t="s">
        <v>1731</v>
      </c>
      <c r="F585" s="48" t="s">
        <v>1178</v>
      </c>
      <c r="G585" s="48" t="s">
        <v>964</v>
      </c>
      <c r="H585" s="73"/>
      <c r="I585" s="73"/>
      <c r="J585" s="72">
        <v>2.8149999999999998E-3</v>
      </c>
      <c r="K585" s="49">
        <v>0.98429150378366725</v>
      </c>
      <c r="L585" s="49">
        <v>1</v>
      </c>
      <c r="M585" s="73"/>
      <c r="N585" s="73"/>
      <c r="O585" s="49">
        <v>2.8149999999999998E-3</v>
      </c>
    </row>
    <row r="586" spans="1:15" ht="14.5" outlineLevel="1" collapsed="1" x14ac:dyDescent="0.35">
      <c r="A586" s="48"/>
      <c r="B586" s="50" t="s">
        <v>792</v>
      </c>
      <c r="C586" s="48"/>
      <c r="D586" s="48"/>
      <c r="E586" s="48"/>
      <c r="F586" s="48"/>
      <c r="G586" s="48"/>
      <c r="H586" s="73">
        <f>SUBTOTAL(9,H585:H585)</f>
        <v>0</v>
      </c>
      <c r="I586" s="73">
        <f>SUBTOTAL(9,I585:I585)</f>
        <v>0</v>
      </c>
      <c r="J586" s="72">
        <f>SUBTOTAL(9,J585:J585)</f>
        <v>2.8149999999999998E-3</v>
      </c>
      <c r="K586" s="49"/>
      <c r="L586" s="49"/>
      <c r="M586" s="73">
        <f>SUBTOTAL(9,M585:M585)</f>
        <v>0</v>
      </c>
      <c r="N586" s="73">
        <f>SUBTOTAL(9,N585:N585)</f>
        <v>0</v>
      </c>
      <c r="O586" s="49">
        <f>SUBTOTAL(9,O585:O585)</f>
        <v>2.8149999999999998E-3</v>
      </c>
    </row>
    <row r="587" spans="1:15" ht="14.5" hidden="1" outlineLevel="2" x14ac:dyDescent="0.35">
      <c r="A587" s="48" t="s">
        <v>919</v>
      </c>
      <c r="B587" s="48" t="s">
        <v>1179</v>
      </c>
      <c r="C587" s="48" t="s">
        <v>1732</v>
      </c>
      <c r="D587" s="48" t="s">
        <v>1609</v>
      </c>
      <c r="E587" s="48" t="s">
        <v>1733</v>
      </c>
      <c r="F587" s="48" t="s">
        <v>1182</v>
      </c>
      <c r="G587" s="48" t="s">
        <v>945</v>
      </c>
      <c r="H587" s="72">
        <v>1.3500000000000001E-3</v>
      </c>
      <c r="I587" s="72">
        <v>3.3999999999999998E-3</v>
      </c>
      <c r="J587" s="72">
        <v>5.0000000000000002E-5</v>
      </c>
      <c r="K587" s="49">
        <v>1.0946138987367293</v>
      </c>
      <c r="L587" s="49">
        <v>1.0946138987367293</v>
      </c>
      <c r="M587" s="49">
        <v>1.4777287632945846E-3</v>
      </c>
      <c r="N587" s="49">
        <v>3.7216872557048796E-3</v>
      </c>
      <c r="O587" s="49">
        <v>5.4730694936836469E-5</v>
      </c>
    </row>
    <row r="588" spans="1:15" ht="14.5" hidden="1" outlineLevel="2" x14ac:dyDescent="0.35">
      <c r="A588" s="48" t="s">
        <v>919</v>
      </c>
      <c r="B588" s="48" t="s">
        <v>1179</v>
      </c>
      <c r="C588" s="48" t="s">
        <v>1732</v>
      </c>
      <c r="D588" s="48" t="s">
        <v>1609</v>
      </c>
      <c r="E588" s="48" t="s">
        <v>1733</v>
      </c>
      <c r="F588" s="48" t="s">
        <v>1181</v>
      </c>
      <c r="G588" s="48" t="s">
        <v>945</v>
      </c>
      <c r="H588" s="72">
        <v>1.3500000000000001E-3</v>
      </c>
      <c r="I588" s="72">
        <v>2.7000000000000001E-3</v>
      </c>
      <c r="J588" s="72">
        <v>2.0000000000000001E-4</v>
      </c>
      <c r="K588" s="49">
        <v>1.0946138987367293</v>
      </c>
      <c r="L588" s="49">
        <v>1.0946138987367293</v>
      </c>
      <c r="M588" s="49">
        <v>1.4777287632945846E-3</v>
      </c>
      <c r="N588" s="49">
        <v>2.9554575265891693E-3</v>
      </c>
      <c r="O588" s="49">
        <v>2.1892277974734588E-4</v>
      </c>
    </row>
    <row r="589" spans="1:15" ht="14.5" hidden="1" outlineLevel="2" x14ac:dyDescent="0.35">
      <c r="A589" s="48" t="s">
        <v>919</v>
      </c>
      <c r="B589" s="48" t="s">
        <v>1179</v>
      </c>
      <c r="C589" s="48" t="s">
        <v>1732</v>
      </c>
      <c r="D589" s="48" t="s">
        <v>1609</v>
      </c>
      <c r="E589" s="48" t="s">
        <v>1733</v>
      </c>
      <c r="F589" s="48" t="s">
        <v>1183</v>
      </c>
      <c r="G589" s="48" t="s">
        <v>978</v>
      </c>
      <c r="H589" s="72">
        <v>0.06</v>
      </c>
      <c r="I589" s="72">
        <v>0.04</v>
      </c>
      <c r="J589" s="72">
        <v>0.02</v>
      </c>
      <c r="K589" s="49">
        <v>1.0946138987367293</v>
      </c>
      <c r="L589" s="49">
        <v>1.0946138987367293</v>
      </c>
      <c r="M589" s="49">
        <v>6.5676833924203759E-2</v>
      </c>
      <c r="N589" s="49">
        <v>4.3784555949469173E-2</v>
      </c>
      <c r="O589" s="49">
        <v>2.1892277974734586E-2</v>
      </c>
    </row>
    <row r="590" spans="1:15" ht="14.5" hidden="1" outlineLevel="2" x14ac:dyDescent="0.35">
      <c r="A590" s="48" t="s">
        <v>919</v>
      </c>
      <c r="B590" s="48" t="s">
        <v>1179</v>
      </c>
      <c r="C590" s="48" t="s">
        <v>1732</v>
      </c>
      <c r="D590" s="48" t="s">
        <v>1609</v>
      </c>
      <c r="E590" s="48" t="s">
        <v>1733</v>
      </c>
      <c r="F590" s="48" t="s">
        <v>1180</v>
      </c>
      <c r="G590" s="48" t="s">
        <v>1084</v>
      </c>
      <c r="H590" s="72">
        <v>0.48749999999999999</v>
      </c>
      <c r="I590" s="72">
        <v>1.004</v>
      </c>
      <c r="J590" s="72">
        <v>0.93700000000000006</v>
      </c>
      <c r="K590" s="49">
        <v>1.0946138987367293</v>
      </c>
      <c r="L590" s="49">
        <v>1.0946138987367293</v>
      </c>
      <c r="M590" s="49">
        <v>0.53362427563415549</v>
      </c>
      <c r="N590" s="49">
        <v>1.0989923543316762</v>
      </c>
      <c r="O590" s="49">
        <v>1.0256532231163153</v>
      </c>
    </row>
    <row r="591" spans="1:15" ht="14.5" outlineLevel="1" collapsed="1" x14ac:dyDescent="0.35">
      <c r="A591" s="48"/>
      <c r="B591" s="50" t="s">
        <v>793</v>
      </c>
      <c r="C591" s="48"/>
      <c r="D591" s="48"/>
      <c r="E591" s="48"/>
      <c r="F591" s="48"/>
      <c r="G591" s="48"/>
      <c r="H591" s="72">
        <f>SUBTOTAL(9,H587:H590)</f>
        <v>0.55020000000000002</v>
      </c>
      <c r="I591" s="72">
        <f>SUBTOTAL(9,I587:I590)</f>
        <v>1.0501</v>
      </c>
      <c r="J591" s="72">
        <f>SUBTOTAL(9,J587:J590)</f>
        <v>0.95725000000000005</v>
      </c>
      <c r="K591" s="49"/>
      <c r="L591" s="49"/>
      <c r="M591" s="49">
        <f>SUBTOTAL(9,M587:M590)</f>
        <v>0.60225656708494846</v>
      </c>
      <c r="N591" s="49">
        <f>SUBTOTAL(9,N587:N590)</f>
        <v>1.1494540550634393</v>
      </c>
      <c r="O591" s="49">
        <f>SUBTOTAL(9,O587:O590)</f>
        <v>1.047819154565734</v>
      </c>
    </row>
    <row r="592" spans="1:15" ht="14.5" hidden="1" outlineLevel="2" x14ac:dyDescent="0.35">
      <c r="A592" s="48" t="s">
        <v>919</v>
      </c>
      <c r="B592" s="48" t="s">
        <v>1184</v>
      </c>
      <c r="C592" s="48" t="s">
        <v>1085</v>
      </c>
      <c r="D592" s="48" t="s">
        <v>1473</v>
      </c>
      <c r="E592" s="48" t="s">
        <v>1734</v>
      </c>
      <c r="F592" s="48" t="s">
        <v>1190</v>
      </c>
      <c r="G592" s="48" t="s">
        <v>970</v>
      </c>
      <c r="H592" s="72">
        <v>1.373436E-3</v>
      </c>
      <c r="I592" s="72">
        <v>5.170582E-3</v>
      </c>
      <c r="J592" s="72">
        <v>1.3233449999999999E-4</v>
      </c>
      <c r="K592" s="49">
        <v>0.94358037603443312</v>
      </c>
      <c r="L592" s="49">
        <v>1</v>
      </c>
      <c r="M592" s="49">
        <v>1.373436E-3</v>
      </c>
      <c r="N592" s="49">
        <v>5.170582E-3</v>
      </c>
      <c r="O592" s="49">
        <v>1.3233449999999999E-4</v>
      </c>
    </row>
    <row r="593" spans="1:15" ht="14.5" hidden="1" outlineLevel="2" x14ac:dyDescent="0.35">
      <c r="A593" s="48" t="s">
        <v>919</v>
      </c>
      <c r="B593" s="48" t="s">
        <v>1184</v>
      </c>
      <c r="C593" s="48" t="s">
        <v>1085</v>
      </c>
      <c r="D593" s="48" t="s">
        <v>1473</v>
      </c>
      <c r="E593" s="48" t="s">
        <v>1734</v>
      </c>
      <c r="F593" s="48" t="s">
        <v>1191</v>
      </c>
      <c r="G593" s="48" t="s">
        <v>970</v>
      </c>
      <c r="H593" s="72">
        <v>1.5385485E-3</v>
      </c>
      <c r="I593" s="72">
        <v>5.7921820000000008E-3</v>
      </c>
      <c r="J593" s="72">
        <v>1.482435E-4</v>
      </c>
      <c r="K593" s="49">
        <v>0.94358037603443312</v>
      </c>
      <c r="L593" s="49">
        <v>1</v>
      </c>
      <c r="M593" s="49">
        <v>1.5385485E-3</v>
      </c>
      <c r="N593" s="49">
        <v>5.7921820000000008E-3</v>
      </c>
      <c r="O593" s="49">
        <v>1.482435E-4</v>
      </c>
    </row>
    <row r="594" spans="1:15" ht="14.5" hidden="1" outlineLevel="2" x14ac:dyDescent="0.35">
      <c r="A594" s="48" t="s">
        <v>919</v>
      </c>
      <c r="B594" s="48" t="s">
        <v>1184</v>
      </c>
      <c r="C594" s="48" t="s">
        <v>1085</v>
      </c>
      <c r="D594" s="48" t="s">
        <v>1473</v>
      </c>
      <c r="E594" s="48" t="s">
        <v>1734</v>
      </c>
      <c r="F594" s="48" t="s">
        <v>1192</v>
      </c>
      <c r="G594" s="48" t="s">
        <v>970</v>
      </c>
      <c r="H594" s="72">
        <v>1.1682960000000001E-3</v>
      </c>
      <c r="I594" s="72">
        <v>4.3982910000000004E-3</v>
      </c>
      <c r="J594" s="72">
        <v>1.12569E-4</v>
      </c>
      <c r="K594" s="49">
        <v>0.94358037603443312</v>
      </c>
      <c r="L594" s="49">
        <v>1</v>
      </c>
      <c r="M594" s="49">
        <v>1.1682960000000001E-3</v>
      </c>
      <c r="N594" s="49">
        <v>4.3982910000000004E-3</v>
      </c>
      <c r="O594" s="49">
        <v>1.12569E-4</v>
      </c>
    </row>
    <row r="595" spans="1:15" ht="14.5" hidden="1" outlineLevel="2" x14ac:dyDescent="0.35">
      <c r="A595" s="48" t="s">
        <v>919</v>
      </c>
      <c r="B595" s="48" t="s">
        <v>1184</v>
      </c>
      <c r="C595" s="48" t="s">
        <v>1085</v>
      </c>
      <c r="D595" s="48" t="s">
        <v>1473</v>
      </c>
      <c r="E595" s="48" t="s">
        <v>1734</v>
      </c>
      <c r="F595" s="48" t="s">
        <v>1187</v>
      </c>
      <c r="G595" s="48" t="s">
        <v>970</v>
      </c>
      <c r="H595" s="72">
        <v>1.2683640000000001E-3</v>
      </c>
      <c r="I595" s="72">
        <v>4.7751820000000002E-3</v>
      </c>
      <c r="J595" s="72">
        <v>1.2221049999999999E-4</v>
      </c>
      <c r="K595" s="49">
        <v>0.94358037603443312</v>
      </c>
      <c r="L595" s="49">
        <v>1</v>
      </c>
      <c r="M595" s="49">
        <v>1.2683640000000001E-3</v>
      </c>
      <c r="N595" s="49">
        <v>4.7751820000000002E-3</v>
      </c>
      <c r="O595" s="49">
        <v>1.2221049999999999E-4</v>
      </c>
    </row>
    <row r="596" spans="1:15" ht="14.5" hidden="1" outlineLevel="2" x14ac:dyDescent="0.35">
      <c r="A596" s="48" t="s">
        <v>919</v>
      </c>
      <c r="B596" s="48" t="s">
        <v>1184</v>
      </c>
      <c r="C596" s="48" t="s">
        <v>1085</v>
      </c>
      <c r="D596" s="48" t="s">
        <v>1473</v>
      </c>
      <c r="E596" s="48" t="s">
        <v>1734</v>
      </c>
      <c r="F596" s="48" t="s">
        <v>1188</v>
      </c>
      <c r="G596" s="48" t="s">
        <v>970</v>
      </c>
      <c r="H596" s="72">
        <v>1.7211730000000001E-3</v>
      </c>
      <c r="I596" s="72">
        <v>6.4797089999999993E-3</v>
      </c>
      <c r="J596" s="72">
        <v>1.6584E-4</v>
      </c>
      <c r="K596" s="49">
        <v>0.94358037603443312</v>
      </c>
      <c r="L596" s="49">
        <v>1</v>
      </c>
      <c r="M596" s="49">
        <v>1.7211730000000001E-3</v>
      </c>
      <c r="N596" s="49">
        <v>6.4797089999999993E-3</v>
      </c>
      <c r="O596" s="49">
        <v>1.6584E-4</v>
      </c>
    </row>
    <row r="597" spans="1:15" ht="14.5" hidden="1" outlineLevel="2" x14ac:dyDescent="0.35">
      <c r="A597" s="48" t="s">
        <v>919</v>
      </c>
      <c r="B597" s="48" t="s">
        <v>1184</v>
      </c>
      <c r="C597" s="48" t="s">
        <v>1085</v>
      </c>
      <c r="D597" s="48" t="s">
        <v>1473</v>
      </c>
      <c r="E597" s="48" t="s">
        <v>1734</v>
      </c>
      <c r="F597" s="48" t="s">
        <v>1189</v>
      </c>
      <c r="G597" s="48" t="s">
        <v>970</v>
      </c>
      <c r="H597" s="72">
        <v>1.3459170000000001E-3</v>
      </c>
      <c r="I597" s="72">
        <v>5.0669820000000003E-3</v>
      </c>
      <c r="J597" s="72">
        <v>1.296805E-4</v>
      </c>
      <c r="K597" s="49">
        <v>0.94358037603443312</v>
      </c>
      <c r="L597" s="49">
        <v>1</v>
      </c>
      <c r="M597" s="49">
        <v>1.3459170000000001E-3</v>
      </c>
      <c r="N597" s="49">
        <v>5.0669820000000003E-3</v>
      </c>
      <c r="O597" s="49">
        <v>1.296805E-4</v>
      </c>
    </row>
    <row r="598" spans="1:15" ht="14.5" hidden="1" outlineLevel="2" x14ac:dyDescent="0.35">
      <c r="A598" s="48" t="s">
        <v>919</v>
      </c>
      <c r="B598" s="48" t="s">
        <v>1184</v>
      </c>
      <c r="C598" s="48" t="s">
        <v>1085</v>
      </c>
      <c r="D598" s="48" t="s">
        <v>1473</v>
      </c>
      <c r="E598" s="48" t="s">
        <v>1734</v>
      </c>
      <c r="F598" s="48" t="s">
        <v>1186</v>
      </c>
      <c r="G598" s="48" t="s">
        <v>994</v>
      </c>
      <c r="H598" s="72">
        <v>1.388446E-3</v>
      </c>
      <c r="I598" s="72">
        <v>5.2270909999999997E-3</v>
      </c>
      <c r="J598" s="72">
        <v>1.33781E-4</v>
      </c>
      <c r="K598" s="49">
        <v>0.94358037603443312</v>
      </c>
      <c r="L598" s="49">
        <v>1</v>
      </c>
      <c r="M598" s="49">
        <v>1.388446E-3</v>
      </c>
      <c r="N598" s="49">
        <v>5.2270909999999997E-3</v>
      </c>
      <c r="O598" s="49">
        <v>1.33781E-4</v>
      </c>
    </row>
    <row r="599" spans="1:15" ht="14.5" hidden="1" outlineLevel="2" x14ac:dyDescent="0.35">
      <c r="A599" s="48" t="s">
        <v>919</v>
      </c>
      <c r="B599" s="48" t="s">
        <v>1184</v>
      </c>
      <c r="C599" s="48" t="s">
        <v>1085</v>
      </c>
      <c r="D599" s="48" t="s">
        <v>1473</v>
      </c>
      <c r="E599" s="48" t="s">
        <v>1734</v>
      </c>
      <c r="F599" s="48" t="s">
        <v>1185</v>
      </c>
      <c r="G599" s="48" t="s">
        <v>994</v>
      </c>
      <c r="H599" s="72">
        <v>1.3909480000000001E-3</v>
      </c>
      <c r="I599" s="72">
        <v>5.2365089999999994E-3</v>
      </c>
      <c r="J599" s="72">
        <v>1.3254900000000001E-4</v>
      </c>
      <c r="K599" s="49">
        <v>0.94358037603443312</v>
      </c>
      <c r="L599" s="49">
        <v>1</v>
      </c>
      <c r="M599" s="49">
        <v>1.3909480000000001E-3</v>
      </c>
      <c r="N599" s="49">
        <v>5.2365089999999994E-3</v>
      </c>
      <c r="O599" s="49">
        <v>1.3254900000000001E-4</v>
      </c>
    </row>
    <row r="600" spans="1:15" ht="14.5" outlineLevel="1" collapsed="1" x14ac:dyDescent="0.35">
      <c r="A600" s="48"/>
      <c r="B600" s="50" t="s">
        <v>794</v>
      </c>
      <c r="C600" s="48"/>
      <c r="D600" s="48"/>
      <c r="E600" s="48"/>
      <c r="F600" s="48"/>
      <c r="G600" s="48"/>
      <c r="H600" s="72">
        <f>SUBTOTAL(9,H592:H599)</f>
        <v>1.11951285E-2</v>
      </c>
      <c r="I600" s="72">
        <f>SUBTOTAL(9,I592:I599)</f>
        <v>4.2146528000000003E-2</v>
      </c>
      <c r="J600" s="72">
        <f>SUBTOTAL(9,J592:J599)</f>
        <v>1.0772079999999999E-3</v>
      </c>
      <c r="K600" s="49"/>
      <c r="L600" s="49"/>
      <c r="M600" s="49">
        <f>SUBTOTAL(9,M592:M599)</f>
        <v>1.11951285E-2</v>
      </c>
      <c r="N600" s="49">
        <f>SUBTOTAL(9,N592:N599)</f>
        <v>4.2146528000000003E-2</v>
      </c>
      <c r="O600" s="49">
        <f>SUBTOTAL(9,O592:O599)</f>
        <v>1.0772079999999999E-3</v>
      </c>
    </row>
    <row r="601" spans="1:15" ht="14.5" hidden="1" outlineLevel="2" x14ac:dyDescent="0.35">
      <c r="A601" s="48" t="s">
        <v>919</v>
      </c>
      <c r="B601" s="48" t="s">
        <v>1193</v>
      </c>
      <c r="C601" s="48" t="s">
        <v>1086</v>
      </c>
      <c r="D601" s="48" t="s">
        <v>1512</v>
      </c>
      <c r="E601" s="48" t="s">
        <v>1513</v>
      </c>
      <c r="F601" s="48" t="s">
        <v>1196</v>
      </c>
      <c r="G601" s="48" t="s">
        <v>977</v>
      </c>
      <c r="H601" s="72">
        <v>0.10349999999999999</v>
      </c>
      <c r="I601" s="72">
        <v>1.41E-2</v>
      </c>
      <c r="J601" s="72">
        <v>1.14E-2</v>
      </c>
      <c r="K601" s="49">
        <v>1.0361184378456572</v>
      </c>
      <c r="L601" s="49">
        <v>1.0361184378456572</v>
      </c>
      <c r="M601" s="49">
        <v>0.10723825831702551</v>
      </c>
      <c r="N601" s="49">
        <v>1.4609269973623766E-2</v>
      </c>
      <c r="O601" s="49">
        <v>1.1811750191440491E-2</v>
      </c>
    </row>
    <row r="602" spans="1:15" ht="14.5" hidden="1" outlineLevel="2" x14ac:dyDescent="0.35">
      <c r="A602" s="48" t="s">
        <v>919</v>
      </c>
      <c r="B602" s="48" t="s">
        <v>1193</v>
      </c>
      <c r="C602" s="48" t="s">
        <v>1086</v>
      </c>
      <c r="D602" s="48" t="s">
        <v>1512</v>
      </c>
      <c r="E602" s="48" t="s">
        <v>1513</v>
      </c>
      <c r="F602" s="48" t="s">
        <v>1735</v>
      </c>
      <c r="G602" s="48" t="s">
        <v>994</v>
      </c>
      <c r="H602" s="72">
        <v>6.4000000000000003E-3</v>
      </c>
      <c r="I602" s="72">
        <v>2.4149999999999998E-2</v>
      </c>
      <c r="J602" s="73"/>
      <c r="K602" s="49">
        <v>1.0361184378456572</v>
      </c>
      <c r="L602" s="49">
        <v>1.0361184378456572</v>
      </c>
      <c r="M602" s="49">
        <v>6.631158002212206E-3</v>
      </c>
      <c r="N602" s="49">
        <v>2.5022260273972616E-2</v>
      </c>
      <c r="O602" s="73"/>
    </row>
    <row r="603" spans="1:15" ht="14.5" hidden="1" outlineLevel="2" x14ac:dyDescent="0.35">
      <c r="A603" s="48" t="s">
        <v>919</v>
      </c>
      <c r="B603" s="48" t="s">
        <v>1193</v>
      </c>
      <c r="C603" s="48" t="s">
        <v>1086</v>
      </c>
      <c r="D603" s="48" t="s">
        <v>1512</v>
      </c>
      <c r="E603" s="48" t="s">
        <v>1513</v>
      </c>
      <c r="F603" s="48" t="s">
        <v>1736</v>
      </c>
      <c r="G603" s="48" t="s">
        <v>1001</v>
      </c>
      <c r="H603" s="73"/>
      <c r="I603" s="73"/>
      <c r="J603" s="72">
        <v>1E-4</v>
      </c>
      <c r="K603" s="49">
        <v>1.0361184378456572</v>
      </c>
      <c r="L603" s="49">
        <v>1.0361184378456572</v>
      </c>
      <c r="M603" s="73"/>
      <c r="N603" s="73"/>
      <c r="O603" s="49">
        <v>1.0361184378456572E-4</v>
      </c>
    </row>
    <row r="604" spans="1:15" ht="14.5" hidden="1" outlineLevel="2" x14ac:dyDescent="0.35">
      <c r="A604" s="48" t="s">
        <v>919</v>
      </c>
      <c r="B604" s="48" t="s">
        <v>1193</v>
      </c>
      <c r="C604" s="48" t="s">
        <v>1086</v>
      </c>
      <c r="D604" s="48" t="s">
        <v>1512</v>
      </c>
      <c r="E604" s="48" t="s">
        <v>1513</v>
      </c>
      <c r="F604" s="48" t="s">
        <v>1195</v>
      </c>
      <c r="G604" s="48" t="s">
        <v>1564</v>
      </c>
      <c r="H604" s="73"/>
      <c r="I604" s="73"/>
      <c r="J604" s="72">
        <v>2.0499999999999997E-3</v>
      </c>
      <c r="K604" s="49">
        <v>1.0361184378456572</v>
      </c>
      <c r="L604" s="49">
        <v>1.0361184378456572</v>
      </c>
      <c r="M604" s="73"/>
      <c r="N604" s="73"/>
      <c r="O604" s="49">
        <v>2.1240427975835969E-3</v>
      </c>
    </row>
    <row r="605" spans="1:15" ht="14.5" hidden="1" outlineLevel="2" x14ac:dyDescent="0.35">
      <c r="A605" s="48" t="s">
        <v>919</v>
      </c>
      <c r="B605" s="48" t="s">
        <v>1193</v>
      </c>
      <c r="C605" s="48" t="s">
        <v>1086</v>
      </c>
      <c r="D605" s="48" t="s">
        <v>1512</v>
      </c>
      <c r="E605" s="48" t="s">
        <v>1513</v>
      </c>
      <c r="F605" s="48" t="s">
        <v>1194</v>
      </c>
      <c r="G605" s="48" t="s">
        <v>986</v>
      </c>
      <c r="H605" s="72">
        <v>1.6300000000000002E-2</v>
      </c>
      <c r="I605" s="72">
        <v>4.9000000000000007E-3</v>
      </c>
      <c r="J605" s="72">
        <v>5.0000000000000002E-5</v>
      </c>
      <c r="K605" s="49">
        <v>1.0361184378456572</v>
      </c>
      <c r="L605" s="49">
        <v>1.0361184378456572</v>
      </c>
      <c r="M605" s="49">
        <v>1.6888730536884215E-2</v>
      </c>
      <c r="N605" s="49">
        <v>5.0769803454437205E-3</v>
      </c>
      <c r="O605" s="49">
        <v>5.1805921892282859E-5</v>
      </c>
    </row>
    <row r="606" spans="1:15" ht="14.5" outlineLevel="1" collapsed="1" x14ac:dyDescent="0.35">
      <c r="A606" s="48"/>
      <c r="B606" s="50" t="s">
        <v>795</v>
      </c>
      <c r="C606" s="48"/>
      <c r="D606" s="48"/>
      <c r="E606" s="48"/>
      <c r="F606" s="48"/>
      <c r="G606" s="48"/>
      <c r="H606" s="72">
        <f>SUBTOTAL(9,H601:H605)</f>
        <v>0.12620000000000001</v>
      </c>
      <c r="I606" s="72">
        <f>SUBTOTAL(9,I601:I605)</f>
        <v>4.3150000000000001E-2</v>
      </c>
      <c r="J606" s="72">
        <f>SUBTOTAL(9,J601:J605)</f>
        <v>1.3599999999999999E-2</v>
      </c>
      <c r="K606" s="49"/>
      <c r="L606" s="49"/>
      <c r="M606" s="49">
        <f>SUBTOTAL(9,M601:M605)</f>
        <v>0.13075814685612192</v>
      </c>
      <c r="N606" s="49">
        <f>SUBTOTAL(9,N601:N605)</f>
        <v>4.470851059304011E-2</v>
      </c>
      <c r="O606" s="49">
        <f>SUBTOTAL(9,O601:O605)</f>
        <v>1.4091210754700937E-2</v>
      </c>
    </row>
    <row r="607" spans="1:15" ht="14.5" hidden="1" outlineLevel="2" x14ac:dyDescent="0.35">
      <c r="A607" s="48" t="s">
        <v>919</v>
      </c>
      <c r="B607" s="48" t="s">
        <v>1197</v>
      </c>
      <c r="C607" s="48" t="s">
        <v>1737</v>
      </c>
      <c r="D607" s="48" t="s">
        <v>1452</v>
      </c>
      <c r="E607" s="48" t="s">
        <v>1453</v>
      </c>
      <c r="F607" s="48" t="s">
        <v>1198</v>
      </c>
      <c r="G607" s="48" t="s">
        <v>1087</v>
      </c>
      <c r="H607" s="72">
        <v>0.1112445</v>
      </c>
      <c r="I607" s="72">
        <v>2.2248875000000001E-2</v>
      </c>
      <c r="J607" s="72">
        <v>2.7383227999999999E-2</v>
      </c>
      <c r="K607" s="49">
        <v>0.94959176428824954</v>
      </c>
      <c r="L607" s="49">
        <v>1</v>
      </c>
      <c r="M607" s="49">
        <v>0.1112445</v>
      </c>
      <c r="N607" s="49">
        <v>2.2248875000000001E-2</v>
      </c>
      <c r="O607" s="49">
        <v>2.7383227999999999E-2</v>
      </c>
    </row>
    <row r="608" spans="1:15" ht="14.5" hidden="1" outlineLevel="2" x14ac:dyDescent="0.35">
      <c r="A608" s="48" t="s">
        <v>919</v>
      </c>
      <c r="B608" s="48" t="s">
        <v>1197</v>
      </c>
      <c r="C608" s="48" t="s">
        <v>1737</v>
      </c>
      <c r="D608" s="48" t="s">
        <v>1452</v>
      </c>
      <c r="E608" s="48" t="s">
        <v>1453</v>
      </c>
      <c r="F608" s="48" t="s">
        <v>1738</v>
      </c>
      <c r="G608" s="48" t="s">
        <v>1739</v>
      </c>
      <c r="H608" s="72">
        <v>6.1500000000000001E-3</v>
      </c>
      <c r="I608" s="72">
        <v>2.8750000000000001E-2</v>
      </c>
      <c r="J608" s="72">
        <v>2.2799999999999999E-3</v>
      </c>
      <c r="K608" s="49">
        <v>0.94959176428824954</v>
      </c>
      <c r="L608" s="49">
        <v>1</v>
      </c>
      <c r="M608" s="49">
        <v>6.1500000000000001E-3</v>
      </c>
      <c r="N608" s="49">
        <v>2.8750000000000001E-2</v>
      </c>
      <c r="O608" s="49">
        <v>2.2799999999999999E-3</v>
      </c>
    </row>
    <row r="609" spans="1:15" ht="14.5" outlineLevel="1" collapsed="1" x14ac:dyDescent="0.35">
      <c r="A609" s="48"/>
      <c r="B609" s="50" t="s">
        <v>796</v>
      </c>
      <c r="C609" s="48"/>
      <c r="D609" s="48"/>
      <c r="E609" s="48"/>
      <c r="F609" s="48"/>
      <c r="G609" s="48"/>
      <c r="H609" s="72">
        <f>SUBTOTAL(9,H607:H608)</f>
        <v>0.1173945</v>
      </c>
      <c r="I609" s="72">
        <f>SUBTOTAL(9,I607:I608)</f>
        <v>5.0998874999999999E-2</v>
      </c>
      <c r="J609" s="72">
        <f>SUBTOTAL(9,J607:J608)</f>
        <v>2.9663228E-2</v>
      </c>
      <c r="K609" s="49"/>
      <c r="L609" s="49"/>
      <c r="M609" s="49">
        <f>SUBTOTAL(9,M607:M608)</f>
        <v>0.1173945</v>
      </c>
      <c r="N609" s="49">
        <f>SUBTOTAL(9,N607:N608)</f>
        <v>5.0998874999999999E-2</v>
      </c>
      <c r="O609" s="49">
        <f>SUBTOTAL(9,O607:O608)</f>
        <v>2.9663228E-2</v>
      </c>
    </row>
    <row r="610" spans="1:15" ht="14.5" hidden="1" outlineLevel="2" x14ac:dyDescent="0.35">
      <c r="A610" s="48" t="s">
        <v>919</v>
      </c>
      <c r="B610" s="48" t="s">
        <v>1740</v>
      </c>
      <c r="C610" s="48" t="s">
        <v>1741</v>
      </c>
      <c r="D610" s="48" t="s">
        <v>1455</v>
      </c>
      <c r="E610" s="48" t="s">
        <v>1742</v>
      </c>
      <c r="F610" s="48" t="s">
        <v>1743</v>
      </c>
      <c r="G610" s="48" t="s">
        <v>1744</v>
      </c>
      <c r="H610" s="72">
        <v>5.0271000000000003E-2</v>
      </c>
      <c r="I610" s="72">
        <v>1.0054159999999999E-2</v>
      </c>
      <c r="J610" s="72">
        <v>1.2374349999999999E-2</v>
      </c>
      <c r="K610" s="49">
        <v>0.64764681382757572</v>
      </c>
      <c r="L610" s="49">
        <v>1</v>
      </c>
      <c r="M610" s="49">
        <v>5.0271000000000003E-2</v>
      </c>
      <c r="N610" s="49">
        <v>1.0054159999999999E-2</v>
      </c>
      <c r="O610" s="49">
        <v>1.2374349999999999E-2</v>
      </c>
    </row>
    <row r="611" spans="1:15" ht="14.5" outlineLevel="1" collapsed="1" x14ac:dyDescent="0.35">
      <c r="A611" s="48"/>
      <c r="B611" s="50" t="s">
        <v>1893</v>
      </c>
      <c r="C611" s="48"/>
      <c r="D611" s="48"/>
      <c r="E611" s="48"/>
      <c r="F611" s="48"/>
      <c r="G611" s="48"/>
      <c r="H611" s="72">
        <f>SUBTOTAL(9,H610:H610)</f>
        <v>5.0271000000000003E-2</v>
      </c>
      <c r="I611" s="72">
        <f>SUBTOTAL(9,I610:I610)</f>
        <v>1.0054159999999999E-2</v>
      </c>
      <c r="J611" s="72">
        <f>SUBTOTAL(9,J610:J610)</f>
        <v>1.2374349999999999E-2</v>
      </c>
      <c r="K611" s="49"/>
      <c r="L611" s="49"/>
      <c r="M611" s="49">
        <f>SUBTOTAL(9,M610:M610)</f>
        <v>5.0271000000000003E-2</v>
      </c>
      <c r="N611" s="49">
        <f>SUBTOTAL(9,N610:N610)</f>
        <v>1.0054159999999999E-2</v>
      </c>
      <c r="O611" s="49">
        <f>SUBTOTAL(9,O610:O610)</f>
        <v>1.2374349999999999E-2</v>
      </c>
    </row>
    <row r="612" spans="1:15" ht="14.5" hidden="1" outlineLevel="2" x14ac:dyDescent="0.35">
      <c r="A612" s="48" t="s">
        <v>920</v>
      </c>
      <c r="B612" s="48" t="s">
        <v>1199</v>
      </c>
      <c r="C612" s="48" t="s">
        <v>1745</v>
      </c>
      <c r="D612" s="48" t="s">
        <v>1463</v>
      </c>
      <c r="E612" s="48" t="s">
        <v>1524</v>
      </c>
      <c r="F612" s="48" t="s">
        <v>1201</v>
      </c>
      <c r="G612" s="48" t="s">
        <v>948</v>
      </c>
      <c r="H612" s="72">
        <v>2.0499999999999997E-3</v>
      </c>
      <c r="I612" s="72">
        <v>9.4500000000000001E-3</v>
      </c>
      <c r="J612" s="72">
        <v>8.25E-5</v>
      </c>
      <c r="K612" s="49">
        <v>1.1282471029164653</v>
      </c>
      <c r="L612" s="49">
        <v>1.1282471029164653</v>
      </c>
      <c r="M612" s="49">
        <v>2.3129065609787535E-3</v>
      </c>
      <c r="N612" s="49">
        <v>1.0661935122560598E-2</v>
      </c>
      <c r="O612" s="49">
        <v>9.3080385990608396E-5</v>
      </c>
    </row>
    <row r="613" spans="1:15" ht="14.5" hidden="1" outlineLevel="2" x14ac:dyDescent="0.35">
      <c r="A613" s="48" t="s">
        <v>920</v>
      </c>
      <c r="B613" s="48" t="s">
        <v>1199</v>
      </c>
      <c r="C613" s="48" t="s">
        <v>1745</v>
      </c>
      <c r="D613" s="48" t="s">
        <v>1463</v>
      </c>
      <c r="E613" s="48" t="s">
        <v>1524</v>
      </c>
      <c r="F613" s="48" t="s">
        <v>1204</v>
      </c>
      <c r="G613" s="48" t="s">
        <v>948</v>
      </c>
      <c r="H613" s="72">
        <v>1.5E-3</v>
      </c>
      <c r="I613" s="72">
        <v>7.0999999999999995E-3</v>
      </c>
      <c r="J613" s="72">
        <v>6.05E-5</v>
      </c>
      <c r="K613" s="49">
        <v>1.1282471029164653</v>
      </c>
      <c r="L613" s="49">
        <v>1.1282471029164653</v>
      </c>
      <c r="M613" s="49">
        <v>1.692370654374698E-3</v>
      </c>
      <c r="N613" s="49">
        <v>8.0105544307069038E-3</v>
      </c>
      <c r="O613" s="49">
        <v>6.8258949726446151E-5</v>
      </c>
    </row>
    <row r="614" spans="1:15" ht="14.5" hidden="1" outlineLevel="2" x14ac:dyDescent="0.35">
      <c r="A614" s="48" t="s">
        <v>920</v>
      </c>
      <c r="B614" s="48" t="s">
        <v>1199</v>
      </c>
      <c r="C614" s="48" t="s">
        <v>1745</v>
      </c>
      <c r="D614" s="48" t="s">
        <v>1463</v>
      </c>
      <c r="E614" s="48" t="s">
        <v>1524</v>
      </c>
      <c r="F614" s="48" t="s">
        <v>1207</v>
      </c>
      <c r="G614" s="48" t="s">
        <v>948</v>
      </c>
      <c r="H614" s="72">
        <v>1E-3</v>
      </c>
      <c r="I614" s="72">
        <v>3.0499999999999998E-3</v>
      </c>
      <c r="J614" s="72">
        <v>5.0000000000000002E-5</v>
      </c>
      <c r="K614" s="49">
        <v>1.1282471029164653</v>
      </c>
      <c r="L614" s="49">
        <v>1.1282471029164653</v>
      </c>
      <c r="M614" s="49">
        <v>1.1282471029164655E-3</v>
      </c>
      <c r="N614" s="49">
        <v>3.4411536638952189E-3</v>
      </c>
      <c r="O614" s="49">
        <v>5.6412355145823274E-5</v>
      </c>
    </row>
    <row r="615" spans="1:15" ht="14.5" hidden="1" outlineLevel="2" x14ac:dyDescent="0.35">
      <c r="A615" s="48" t="s">
        <v>920</v>
      </c>
      <c r="B615" s="48" t="s">
        <v>1199</v>
      </c>
      <c r="C615" s="48" t="s">
        <v>1745</v>
      </c>
      <c r="D615" s="48" t="s">
        <v>1463</v>
      </c>
      <c r="E615" s="48" t="s">
        <v>1524</v>
      </c>
      <c r="F615" s="48" t="s">
        <v>1203</v>
      </c>
      <c r="G615" s="48" t="s">
        <v>948</v>
      </c>
      <c r="H615" s="72">
        <v>1.5E-3</v>
      </c>
      <c r="I615" s="72">
        <v>9.2499999999999995E-3</v>
      </c>
      <c r="J615" s="72">
        <v>5.9999999999999995E-5</v>
      </c>
      <c r="K615" s="49">
        <v>1.1282471029164653</v>
      </c>
      <c r="L615" s="49">
        <v>1.1282471029164653</v>
      </c>
      <c r="M615" s="49">
        <v>1.692370654374698E-3</v>
      </c>
      <c r="N615" s="49">
        <v>1.0436285701977304E-2</v>
      </c>
      <c r="O615" s="49">
        <v>6.7694826174987912E-5</v>
      </c>
    </row>
    <row r="616" spans="1:15" ht="14.5" hidden="1" outlineLevel="2" x14ac:dyDescent="0.35">
      <c r="A616" s="48" t="s">
        <v>920</v>
      </c>
      <c r="B616" s="48" t="s">
        <v>1199</v>
      </c>
      <c r="C616" s="48" t="s">
        <v>1745</v>
      </c>
      <c r="D616" s="48" t="s">
        <v>1463</v>
      </c>
      <c r="E616" s="48" t="s">
        <v>1524</v>
      </c>
      <c r="F616" s="48" t="s">
        <v>1202</v>
      </c>
      <c r="G616" s="48" t="s">
        <v>948</v>
      </c>
      <c r="H616" s="72">
        <v>3.0999999999999999E-3</v>
      </c>
      <c r="I616" s="72">
        <v>1.1300000000000001E-2</v>
      </c>
      <c r="J616" s="72">
        <v>1.25E-4</v>
      </c>
      <c r="K616" s="49">
        <v>1.1282471029164653</v>
      </c>
      <c r="L616" s="49">
        <v>1.1282471029164653</v>
      </c>
      <c r="M616" s="49">
        <v>3.4975660190410423E-3</v>
      </c>
      <c r="N616" s="49">
        <v>1.2749192262956059E-2</v>
      </c>
      <c r="O616" s="49">
        <v>1.4103088786455818E-4</v>
      </c>
    </row>
    <row r="617" spans="1:15" ht="14.5" hidden="1" outlineLevel="2" x14ac:dyDescent="0.35">
      <c r="A617" s="48" t="s">
        <v>920</v>
      </c>
      <c r="B617" s="48" t="s">
        <v>1199</v>
      </c>
      <c r="C617" s="48" t="s">
        <v>1745</v>
      </c>
      <c r="D617" s="48" t="s">
        <v>1463</v>
      </c>
      <c r="E617" s="48" t="s">
        <v>1524</v>
      </c>
      <c r="F617" s="48" t="s">
        <v>1200</v>
      </c>
      <c r="G617" s="48" t="s">
        <v>948</v>
      </c>
      <c r="H617" s="72">
        <v>1E-3</v>
      </c>
      <c r="I617" s="72">
        <v>3.7499999999999999E-3</v>
      </c>
      <c r="J617" s="72">
        <v>1.8E-3</v>
      </c>
      <c r="K617" s="49">
        <v>1.1282471029164653</v>
      </c>
      <c r="L617" s="49">
        <v>1.1282471029164653</v>
      </c>
      <c r="M617" s="49">
        <v>1.1282471029164655E-3</v>
      </c>
      <c r="N617" s="49">
        <v>4.2309266359367445E-3</v>
      </c>
      <c r="O617" s="49">
        <v>2.0308447852496374E-3</v>
      </c>
    </row>
    <row r="618" spans="1:15" ht="14.5" hidden="1" outlineLevel="2" x14ac:dyDescent="0.35">
      <c r="A618" s="48" t="s">
        <v>920</v>
      </c>
      <c r="B618" s="48" t="s">
        <v>1199</v>
      </c>
      <c r="C618" s="48" t="s">
        <v>1745</v>
      </c>
      <c r="D618" s="48" t="s">
        <v>1463</v>
      </c>
      <c r="E618" s="48" t="s">
        <v>1524</v>
      </c>
      <c r="F618" s="48" t="s">
        <v>1202</v>
      </c>
      <c r="G618" s="48" t="s">
        <v>995</v>
      </c>
      <c r="H618" s="72">
        <v>3.3625000000000002E-2</v>
      </c>
      <c r="I618" s="72">
        <v>4.3099999999999999E-2</v>
      </c>
      <c r="J618" s="72">
        <v>2.2200000000000002E-3</v>
      </c>
      <c r="K618" s="49">
        <v>1.1282471029164653</v>
      </c>
      <c r="L618" s="49">
        <v>1.1282471029164653</v>
      </c>
      <c r="M618" s="49">
        <v>3.7937308835566147E-2</v>
      </c>
      <c r="N618" s="49">
        <v>4.8627450135699656E-2</v>
      </c>
      <c r="O618" s="49">
        <v>2.5047085684745535E-3</v>
      </c>
    </row>
    <row r="619" spans="1:15" ht="14.5" hidden="1" outlineLevel="2" x14ac:dyDescent="0.35">
      <c r="A619" s="48" t="s">
        <v>920</v>
      </c>
      <c r="B619" s="48" t="s">
        <v>1199</v>
      </c>
      <c r="C619" s="48" t="s">
        <v>1745</v>
      </c>
      <c r="D619" s="48" t="s">
        <v>1463</v>
      </c>
      <c r="E619" s="48" t="s">
        <v>1524</v>
      </c>
      <c r="F619" s="48" t="s">
        <v>1203</v>
      </c>
      <c r="G619" s="48" t="s">
        <v>995</v>
      </c>
      <c r="H619" s="72">
        <v>3.61E-2</v>
      </c>
      <c r="I619" s="72">
        <v>4.4499999999999998E-2</v>
      </c>
      <c r="J619" s="72">
        <v>2.3500000000000001E-3</v>
      </c>
      <c r="K619" s="49">
        <v>1.1282471029164653</v>
      </c>
      <c r="L619" s="49">
        <v>1.1282471029164653</v>
      </c>
      <c r="M619" s="49">
        <v>4.0729720415284401E-2</v>
      </c>
      <c r="N619" s="49">
        <v>5.0206996079782705E-2</v>
      </c>
      <c r="O619" s="49">
        <v>2.6513806918536937E-3</v>
      </c>
    </row>
    <row r="620" spans="1:15" ht="14.5" hidden="1" outlineLevel="2" x14ac:dyDescent="0.35">
      <c r="A620" s="48" t="s">
        <v>920</v>
      </c>
      <c r="B620" s="48" t="s">
        <v>1199</v>
      </c>
      <c r="C620" s="48" t="s">
        <v>1745</v>
      </c>
      <c r="D620" s="48" t="s">
        <v>1463</v>
      </c>
      <c r="E620" s="48" t="s">
        <v>1524</v>
      </c>
      <c r="F620" s="48" t="s">
        <v>1201</v>
      </c>
      <c r="G620" s="48" t="s">
        <v>995</v>
      </c>
      <c r="H620" s="72">
        <v>3.1329999999999997E-2</v>
      </c>
      <c r="I620" s="72">
        <v>3.15E-2</v>
      </c>
      <c r="J620" s="72">
        <v>2.0499999999999997E-3</v>
      </c>
      <c r="K620" s="49">
        <v>1.1282471029164653</v>
      </c>
      <c r="L620" s="49">
        <v>1.1282471029164653</v>
      </c>
      <c r="M620" s="49">
        <v>3.5347981734372855E-2</v>
      </c>
      <c r="N620" s="49">
        <v>3.5539783741868662E-2</v>
      </c>
      <c r="O620" s="49">
        <v>2.3129065609787535E-3</v>
      </c>
    </row>
    <row r="621" spans="1:15" ht="14.5" hidden="1" outlineLevel="2" x14ac:dyDescent="0.35">
      <c r="A621" s="48" t="s">
        <v>920</v>
      </c>
      <c r="B621" s="48" t="s">
        <v>1199</v>
      </c>
      <c r="C621" s="48" t="s">
        <v>1745</v>
      </c>
      <c r="D621" s="48" t="s">
        <v>1463</v>
      </c>
      <c r="E621" s="48" t="s">
        <v>1524</v>
      </c>
      <c r="F621" s="48" t="s">
        <v>1200</v>
      </c>
      <c r="G621" s="48" t="s">
        <v>995</v>
      </c>
      <c r="H621" s="72">
        <v>2.7699999999999999E-2</v>
      </c>
      <c r="I621" s="72">
        <v>2.5999999999999999E-2</v>
      </c>
      <c r="J621" s="72">
        <v>1.8E-3</v>
      </c>
      <c r="K621" s="49">
        <v>1.1282471029164653</v>
      </c>
      <c r="L621" s="49">
        <v>1.1282471029164653</v>
      </c>
      <c r="M621" s="49">
        <v>3.125244475078609E-2</v>
      </c>
      <c r="N621" s="49">
        <v>2.9334424675828096E-2</v>
      </c>
      <c r="O621" s="49">
        <v>2.0308447852496374E-3</v>
      </c>
    </row>
    <row r="622" spans="1:15" ht="14.5" hidden="1" outlineLevel="2" x14ac:dyDescent="0.35">
      <c r="A622" s="48" t="s">
        <v>920</v>
      </c>
      <c r="B622" s="48" t="s">
        <v>1199</v>
      </c>
      <c r="C622" s="48" t="s">
        <v>1745</v>
      </c>
      <c r="D622" s="48" t="s">
        <v>1463</v>
      </c>
      <c r="E622" s="48" t="s">
        <v>1524</v>
      </c>
      <c r="F622" s="48" t="s">
        <v>1207</v>
      </c>
      <c r="G622" s="48" t="s">
        <v>944</v>
      </c>
      <c r="H622" s="72">
        <v>2.47E-2</v>
      </c>
      <c r="I622" s="72">
        <v>1.2500000000000001E-2</v>
      </c>
      <c r="J622" s="72">
        <v>1.6000000000000001E-3</v>
      </c>
      <c r="K622" s="49">
        <v>1.1282471029164653</v>
      </c>
      <c r="L622" s="49">
        <v>1.1282471029164653</v>
      </c>
      <c r="M622" s="49">
        <v>2.7867703442036693E-2</v>
      </c>
      <c r="N622" s="49">
        <v>1.4103088786455817E-2</v>
      </c>
      <c r="O622" s="49">
        <v>1.8051953646663448E-3</v>
      </c>
    </row>
    <row r="623" spans="1:15" ht="14.5" hidden="1" outlineLevel="2" x14ac:dyDescent="0.35">
      <c r="A623" s="48" t="s">
        <v>920</v>
      </c>
      <c r="B623" s="48" t="s">
        <v>1199</v>
      </c>
      <c r="C623" s="48" t="s">
        <v>1745</v>
      </c>
      <c r="D623" s="48" t="s">
        <v>1463</v>
      </c>
      <c r="E623" s="48" t="s">
        <v>1524</v>
      </c>
      <c r="F623" s="48" t="s">
        <v>1204</v>
      </c>
      <c r="G623" s="48" t="s">
        <v>944</v>
      </c>
      <c r="H623" s="72">
        <v>3.9375E-2</v>
      </c>
      <c r="I623" s="72">
        <v>5.5500000000000001E-2</v>
      </c>
      <c r="J623" s="72">
        <v>2.5800000000000003E-3</v>
      </c>
      <c r="K623" s="49">
        <v>1.1282471029164653</v>
      </c>
      <c r="L623" s="49">
        <v>1.1282471029164653</v>
      </c>
      <c r="M623" s="49">
        <v>4.4424729677335822E-2</v>
      </c>
      <c r="N623" s="49">
        <v>6.2617714211863823E-2</v>
      </c>
      <c r="O623" s="49">
        <v>2.9108775255244808E-3</v>
      </c>
    </row>
    <row r="624" spans="1:15" ht="14.5" hidden="1" outlineLevel="2" x14ac:dyDescent="0.35">
      <c r="A624" s="48" t="s">
        <v>920</v>
      </c>
      <c r="B624" s="48" t="s">
        <v>1199</v>
      </c>
      <c r="C624" s="48" t="s">
        <v>1745</v>
      </c>
      <c r="D624" s="48" t="s">
        <v>1463</v>
      </c>
      <c r="E624" s="48" t="s">
        <v>1524</v>
      </c>
      <c r="F624" s="48" t="s">
        <v>1212</v>
      </c>
      <c r="G624" s="48" t="s">
        <v>994</v>
      </c>
      <c r="H624" s="72">
        <v>1.25E-3</v>
      </c>
      <c r="I624" s="72">
        <v>9.4999999999999998E-3</v>
      </c>
      <c r="J624" s="72">
        <v>7.5000000000000002E-4</v>
      </c>
      <c r="K624" s="49">
        <v>1.1282471029164653</v>
      </c>
      <c r="L624" s="49">
        <v>1.1282471029164653</v>
      </c>
      <c r="M624" s="49">
        <v>1.4103088786455817E-3</v>
      </c>
      <c r="N624" s="49">
        <v>1.0718347477706421E-2</v>
      </c>
      <c r="O624" s="49">
        <v>8.4618532718734899E-4</v>
      </c>
    </row>
    <row r="625" spans="1:15" ht="14.5" hidden="1" outlineLevel="2" x14ac:dyDescent="0.35">
      <c r="A625" s="48" t="s">
        <v>920</v>
      </c>
      <c r="B625" s="48" t="s">
        <v>1199</v>
      </c>
      <c r="C625" s="48" t="s">
        <v>1745</v>
      </c>
      <c r="D625" s="48" t="s">
        <v>1463</v>
      </c>
      <c r="E625" s="48" t="s">
        <v>1524</v>
      </c>
      <c r="F625" s="48" t="s">
        <v>1213</v>
      </c>
      <c r="G625" s="48" t="s">
        <v>994</v>
      </c>
      <c r="H625" s="72">
        <v>1.1000000000000001E-3</v>
      </c>
      <c r="I625" s="72">
        <v>1.0109999999999999E-2</v>
      </c>
      <c r="J625" s="72">
        <v>6.4999999999999997E-4</v>
      </c>
      <c r="K625" s="49">
        <v>1.1282471029164653</v>
      </c>
      <c r="L625" s="49">
        <v>1.1282471029164653</v>
      </c>
      <c r="M625" s="49">
        <v>1.241071813208112E-3</v>
      </c>
      <c r="N625" s="49">
        <v>1.1406578210485463E-2</v>
      </c>
      <c r="O625" s="49">
        <v>7.3336061689570245E-4</v>
      </c>
    </row>
    <row r="626" spans="1:15" ht="14.5" hidden="1" outlineLevel="2" x14ac:dyDescent="0.35">
      <c r="A626" s="48" t="s">
        <v>920</v>
      </c>
      <c r="B626" s="48" t="s">
        <v>1199</v>
      </c>
      <c r="C626" s="48" t="s">
        <v>1745</v>
      </c>
      <c r="D626" s="48" t="s">
        <v>1463</v>
      </c>
      <c r="E626" s="48" t="s">
        <v>1524</v>
      </c>
      <c r="F626" s="48" t="s">
        <v>1211</v>
      </c>
      <c r="G626" s="48" t="s">
        <v>994</v>
      </c>
      <c r="H626" s="72">
        <v>1.1000000000000001E-3</v>
      </c>
      <c r="I626" s="72">
        <v>1.1900000000000001E-2</v>
      </c>
      <c r="J626" s="72">
        <v>7.5000000000000002E-4</v>
      </c>
      <c r="K626" s="49">
        <v>1.1282471029164653</v>
      </c>
      <c r="L626" s="49">
        <v>1.1282471029164653</v>
      </c>
      <c r="M626" s="49">
        <v>1.241071813208112E-3</v>
      </c>
      <c r="N626" s="49">
        <v>1.3426140524705938E-2</v>
      </c>
      <c r="O626" s="49">
        <v>8.4618532718734899E-4</v>
      </c>
    </row>
    <row r="627" spans="1:15" ht="14.5" hidden="1" outlineLevel="2" x14ac:dyDescent="0.35">
      <c r="A627" s="48" t="s">
        <v>920</v>
      </c>
      <c r="B627" s="48" t="s">
        <v>1199</v>
      </c>
      <c r="C627" s="48" t="s">
        <v>1745</v>
      </c>
      <c r="D627" s="48" t="s">
        <v>1463</v>
      </c>
      <c r="E627" s="48" t="s">
        <v>1524</v>
      </c>
      <c r="F627" s="48" t="s">
        <v>1214</v>
      </c>
      <c r="G627" s="48" t="s">
        <v>994</v>
      </c>
      <c r="H627" s="72">
        <v>1.1000000000000001E-3</v>
      </c>
      <c r="I627" s="72">
        <v>1.0199999999999999E-2</v>
      </c>
      <c r="J627" s="72">
        <v>6.2E-4</v>
      </c>
      <c r="K627" s="49">
        <v>1.1282471029164653</v>
      </c>
      <c r="L627" s="49">
        <v>1.1282471029164653</v>
      </c>
      <c r="M627" s="49">
        <v>1.241071813208112E-3</v>
      </c>
      <c r="N627" s="49">
        <v>1.1508120449747946E-2</v>
      </c>
      <c r="O627" s="49">
        <v>6.9951320380820851E-4</v>
      </c>
    </row>
    <row r="628" spans="1:15" ht="14.5" hidden="1" outlineLevel="2" x14ac:dyDescent="0.35">
      <c r="A628" s="48" t="s">
        <v>920</v>
      </c>
      <c r="B628" s="48" t="s">
        <v>1199</v>
      </c>
      <c r="C628" s="48" t="s">
        <v>1745</v>
      </c>
      <c r="D628" s="48" t="s">
        <v>1463</v>
      </c>
      <c r="E628" s="48" t="s">
        <v>1524</v>
      </c>
      <c r="F628" s="48" t="s">
        <v>1210</v>
      </c>
      <c r="G628" s="48" t="s">
        <v>1088</v>
      </c>
      <c r="H628" s="72">
        <v>1.065E-3</v>
      </c>
      <c r="I628" s="72">
        <v>3.4100000000000003E-3</v>
      </c>
      <c r="J628" s="72">
        <v>1.1E-4</v>
      </c>
      <c r="K628" s="49">
        <v>1.1282471029164653</v>
      </c>
      <c r="L628" s="49">
        <v>1.1282471029164653</v>
      </c>
      <c r="M628" s="49">
        <v>1.2015831646060356E-3</v>
      </c>
      <c r="N628" s="49">
        <v>3.8473226209451471E-3</v>
      </c>
      <c r="O628" s="49">
        <v>1.2410718132081119E-4</v>
      </c>
    </row>
    <row r="629" spans="1:15" ht="14.5" hidden="1" outlineLevel="2" x14ac:dyDescent="0.35">
      <c r="A629" s="48" t="s">
        <v>920</v>
      </c>
      <c r="B629" s="48" t="s">
        <v>1199</v>
      </c>
      <c r="C629" s="48" t="s">
        <v>1745</v>
      </c>
      <c r="D629" s="48" t="s">
        <v>1463</v>
      </c>
      <c r="E629" s="48" t="s">
        <v>1524</v>
      </c>
      <c r="F629" s="48" t="s">
        <v>1209</v>
      </c>
      <c r="G629" s="48" t="s">
        <v>1088</v>
      </c>
      <c r="H629" s="72">
        <v>9.1500000000000001E-4</v>
      </c>
      <c r="I629" s="72">
        <v>1.025E-2</v>
      </c>
      <c r="J629" s="72">
        <v>6.1499999999999999E-4</v>
      </c>
      <c r="K629" s="49">
        <v>1.1282471029164653</v>
      </c>
      <c r="L629" s="49">
        <v>1.1282471029164653</v>
      </c>
      <c r="M629" s="49">
        <v>1.0323460991685659E-3</v>
      </c>
      <c r="N629" s="49">
        <v>1.156453280489377E-2</v>
      </c>
      <c r="O629" s="49">
        <v>6.9387196829362615E-4</v>
      </c>
    </row>
    <row r="630" spans="1:15" ht="14.5" hidden="1" outlineLevel="2" x14ac:dyDescent="0.35">
      <c r="A630" s="48" t="s">
        <v>920</v>
      </c>
      <c r="B630" s="48" t="s">
        <v>1199</v>
      </c>
      <c r="C630" s="48" t="s">
        <v>1745</v>
      </c>
      <c r="D630" s="48" t="s">
        <v>1463</v>
      </c>
      <c r="E630" s="48" t="s">
        <v>1524</v>
      </c>
      <c r="F630" s="48" t="s">
        <v>1208</v>
      </c>
      <c r="G630" s="48" t="s">
        <v>1088</v>
      </c>
      <c r="H630" s="72">
        <v>8.3000000000000001E-4</v>
      </c>
      <c r="I630" s="72">
        <v>1.0150000000000001E-2</v>
      </c>
      <c r="J630" s="72">
        <v>5.9999999999999995E-4</v>
      </c>
      <c r="K630" s="49">
        <v>1.1282471029164653</v>
      </c>
      <c r="L630" s="49">
        <v>1.1282471029164653</v>
      </c>
      <c r="M630" s="49">
        <v>9.3644509542066621E-4</v>
      </c>
      <c r="N630" s="49">
        <v>1.1451708094602124E-2</v>
      </c>
      <c r="O630" s="49">
        <v>6.7694826174987917E-4</v>
      </c>
    </row>
    <row r="631" spans="1:15" ht="14.5" hidden="1" outlineLevel="2" x14ac:dyDescent="0.35">
      <c r="A631" s="48" t="s">
        <v>920</v>
      </c>
      <c r="B631" s="48" t="s">
        <v>1199</v>
      </c>
      <c r="C631" s="48" t="s">
        <v>1745</v>
      </c>
      <c r="D631" s="48" t="s">
        <v>1463</v>
      </c>
      <c r="E631" s="48" t="s">
        <v>1524</v>
      </c>
      <c r="F631" s="48" t="s">
        <v>1205</v>
      </c>
      <c r="G631" s="48" t="s">
        <v>982</v>
      </c>
      <c r="H631" s="72">
        <v>2.6099999999999999E-3</v>
      </c>
      <c r="I631" s="72">
        <v>4.9000000000000007E-3</v>
      </c>
      <c r="J631" s="72">
        <v>1.4999999999999999E-5</v>
      </c>
      <c r="K631" s="49">
        <v>1.1282471029164653</v>
      </c>
      <c r="L631" s="49">
        <v>1.1282471029164653</v>
      </c>
      <c r="M631" s="49">
        <v>2.9447249386119743E-3</v>
      </c>
      <c r="N631" s="49">
        <v>5.528410804290681E-3</v>
      </c>
      <c r="O631" s="49">
        <v>1.6923706543746978E-5</v>
      </c>
    </row>
    <row r="632" spans="1:15" ht="14.5" hidden="1" outlineLevel="2" x14ac:dyDescent="0.35">
      <c r="A632" s="48" t="s">
        <v>920</v>
      </c>
      <c r="B632" s="48" t="s">
        <v>1199</v>
      </c>
      <c r="C632" s="48" t="s">
        <v>1745</v>
      </c>
      <c r="D632" s="48" t="s">
        <v>1463</v>
      </c>
      <c r="E632" s="48" t="s">
        <v>1524</v>
      </c>
      <c r="F632" s="48" t="s">
        <v>1206</v>
      </c>
      <c r="G632" s="48" t="s">
        <v>982</v>
      </c>
      <c r="H632" s="72">
        <v>1.0150000000000001E-2</v>
      </c>
      <c r="I632" s="72">
        <v>1.11E-2</v>
      </c>
      <c r="J632" s="72">
        <v>5.5000000000000002E-5</v>
      </c>
      <c r="K632" s="49">
        <v>1.1282471029164653</v>
      </c>
      <c r="L632" s="49">
        <v>1.1282471029164653</v>
      </c>
      <c r="M632" s="49">
        <v>1.1451708094602124E-2</v>
      </c>
      <c r="N632" s="49">
        <v>1.2523542842372766E-2</v>
      </c>
      <c r="O632" s="49">
        <v>6.2053590660405593E-5</v>
      </c>
    </row>
    <row r="633" spans="1:15" ht="14.5" hidden="1" outlineLevel="2" x14ac:dyDescent="0.35">
      <c r="A633" s="48" t="s">
        <v>920</v>
      </c>
      <c r="B633" s="48" t="s">
        <v>1199</v>
      </c>
      <c r="C633" s="48" t="s">
        <v>1745</v>
      </c>
      <c r="D633" s="48" t="s">
        <v>1463</v>
      </c>
      <c r="E633" s="48" t="s">
        <v>1524</v>
      </c>
      <c r="F633" s="48" t="s">
        <v>1206</v>
      </c>
      <c r="G633" s="48" t="s">
        <v>1084</v>
      </c>
      <c r="H633" s="72">
        <v>1.435E-2</v>
      </c>
      <c r="I633" s="72">
        <v>4.215E-2</v>
      </c>
      <c r="J633" s="72">
        <v>2E-3</v>
      </c>
      <c r="K633" s="49">
        <v>1.1282471029164653</v>
      </c>
      <c r="L633" s="49">
        <v>1.1282471029164653</v>
      </c>
      <c r="M633" s="49">
        <v>1.6190345926851278E-2</v>
      </c>
      <c r="N633" s="49">
        <v>4.7555615387929018E-2</v>
      </c>
      <c r="O633" s="49">
        <v>2.2564942058329309E-3</v>
      </c>
    </row>
    <row r="634" spans="1:15" ht="14.5" hidden="1" outlineLevel="2" x14ac:dyDescent="0.35">
      <c r="A634" s="48" t="s">
        <v>920</v>
      </c>
      <c r="B634" s="48" t="s">
        <v>1199</v>
      </c>
      <c r="C634" s="48" t="s">
        <v>1745</v>
      </c>
      <c r="D634" s="48" t="s">
        <v>1463</v>
      </c>
      <c r="E634" s="48" t="s">
        <v>1524</v>
      </c>
      <c r="F634" s="48" t="s">
        <v>1205</v>
      </c>
      <c r="G634" s="48" t="s">
        <v>1084</v>
      </c>
      <c r="H634" s="72">
        <v>1.4330000000000001E-2</v>
      </c>
      <c r="I634" s="72">
        <v>4.8000000000000001E-2</v>
      </c>
      <c r="J634" s="72">
        <v>2E-3</v>
      </c>
      <c r="K634" s="49">
        <v>1.1282471029164653</v>
      </c>
      <c r="L634" s="49">
        <v>1.1282471029164653</v>
      </c>
      <c r="M634" s="49">
        <v>1.6167780984792948E-2</v>
      </c>
      <c r="N634" s="49">
        <v>5.4155860939990336E-2</v>
      </c>
      <c r="O634" s="49">
        <v>2.2564942058329309E-3</v>
      </c>
    </row>
    <row r="635" spans="1:15" ht="14.5" outlineLevel="1" collapsed="1" x14ac:dyDescent="0.35">
      <c r="A635" s="48"/>
      <c r="B635" s="50" t="s">
        <v>797</v>
      </c>
      <c r="C635" s="48"/>
      <c r="D635" s="48"/>
      <c r="E635" s="48"/>
      <c r="F635" s="48"/>
      <c r="G635" s="48"/>
      <c r="H635" s="72">
        <f>SUBTOTAL(9,H612:H634)</f>
        <v>0.25177999999999995</v>
      </c>
      <c r="I635" s="72">
        <f>SUBTOTAL(9,I612:I634)</f>
        <v>0.42867000000000005</v>
      </c>
      <c r="J635" s="72">
        <f>SUBTOTAL(9,J612:J634)</f>
        <v>2.2943000000000005E-2</v>
      </c>
      <c r="K635" s="49"/>
      <c r="L635" s="49"/>
      <c r="M635" s="49">
        <f>SUBTOTAL(9,M612:M634)</f>
        <v>0.28407005557230769</v>
      </c>
      <c r="N635" s="49">
        <f>SUBTOTAL(9,N612:N634)</f>
        <v>0.48364568560720134</v>
      </c>
      <c r="O635" s="49">
        <f>SUBTOTAL(9,O612:O634)</f>
        <v>2.5885373282212465E-2</v>
      </c>
    </row>
    <row r="636" spans="1:15" ht="14.5" hidden="1" outlineLevel="2" x14ac:dyDescent="0.35">
      <c r="A636" s="48" t="s">
        <v>920</v>
      </c>
      <c r="B636" s="48" t="s">
        <v>1215</v>
      </c>
      <c r="C636" s="48" t="s">
        <v>1089</v>
      </c>
      <c r="D636" s="48" t="s">
        <v>1503</v>
      </c>
      <c r="E636" s="48" t="s">
        <v>1504</v>
      </c>
      <c r="F636" s="48" t="s">
        <v>1216</v>
      </c>
      <c r="G636" s="48" t="s">
        <v>993</v>
      </c>
      <c r="H636" s="72">
        <v>0.25950000000000001</v>
      </c>
      <c r="I636" s="72">
        <v>0.997</v>
      </c>
      <c r="J636" s="72">
        <v>6.4999999999999997E-3</v>
      </c>
      <c r="K636" s="49">
        <v>0.98123222244867192</v>
      </c>
      <c r="L636" s="49">
        <v>1</v>
      </c>
      <c r="M636" s="49">
        <v>0.25950000000000001</v>
      </c>
      <c r="N636" s="49">
        <v>0.997</v>
      </c>
      <c r="O636" s="49">
        <v>6.4999999999999997E-3</v>
      </c>
    </row>
    <row r="637" spans="1:15" ht="14.5" outlineLevel="1" collapsed="1" x14ac:dyDescent="0.35">
      <c r="A637" s="48"/>
      <c r="B637" s="50" t="s">
        <v>798</v>
      </c>
      <c r="C637" s="48"/>
      <c r="D637" s="48"/>
      <c r="E637" s="48"/>
      <c r="F637" s="48"/>
      <c r="G637" s="48"/>
      <c r="H637" s="72">
        <f>SUBTOTAL(9,H636:H636)</f>
        <v>0.25950000000000001</v>
      </c>
      <c r="I637" s="72">
        <f>SUBTOTAL(9,I636:I636)</f>
        <v>0.997</v>
      </c>
      <c r="J637" s="72">
        <f>SUBTOTAL(9,J636:J636)</f>
        <v>6.4999999999999997E-3</v>
      </c>
      <c r="K637" s="49"/>
      <c r="L637" s="49"/>
      <c r="M637" s="49">
        <f>SUBTOTAL(9,M636:M636)</f>
        <v>0.25950000000000001</v>
      </c>
      <c r="N637" s="49">
        <f>SUBTOTAL(9,N636:N636)</f>
        <v>0.997</v>
      </c>
      <c r="O637" s="49">
        <f>SUBTOTAL(9,O636:O636)</f>
        <v>6.4999999999999997E-3</v>
      </c>
    </row>
    <row r="638" spans="1:15" ht="14.5" hidden="1" outlineLevel="2" x14ac:dyDescent="0.35">
      <c r="A638" s="48" t="s">
        <v>920</v>
      </c>
      <c r="B638" s="48" t="s">
        <v>1217</v>
      </c>
      <c r="C638" s="48" t="s">
        <v>1090</v>
      </c>
      <c r="D638" s="48" t="s">
        <v>1503</v>
      </c>
      <c r="E638" s="48" t="s">
        <v>1504</v>
      </c>
      <c r="F638" s="48" t="s">
        <v>1218</v>
      </c>
      <c r="G638" s="48" t="s">
        <v>993</v>
      </c>
      <c r="H638" s="72">
        <v>0.31</v>
      </c>
      <c r="I638" s="72">
        <v>0.64800000000000002</v>
      </c>
      <c r="J638" s="72">
        <v>2.0500000000000001E-2</v>
      </c>
      <c r="K638" s="49">
        <v>0.98123222244867192</v>
      </c>
      <c r="L638" s="49">
        <v>1</v>
      </c>
      <c r="M638" s="49">
        <v>0.31</v>
      </c>
      <c r="N638" s="49">
        <v>0.64800000000000002</v>
      </c>
      <c r="O638" s="49">
        <v>2.0500000000000001E-2</v>
      </c>
    </row>
    <row r="639" spans="1:15" ht="14.5" outlineLevel="1" collapsed="1" x14ac:dyDescent="0.35">
      <c r="A639" s="48"/>
      <c r="B639" s="50" t="s">
        <v>799</v>
      </c>
      <c r="C639" s="48"/>
      <c r="D639" s="48"/>
      <c r="E639" s="48"/>
      <c r="F639" s="48"/>
      <c r="G639" s="48"/>
      <c r="H639" s="72">
        <f>SUBTOTAL(9,H638:H638)</f>
        <v>0.31</v>
      </c>
      <c r="I639" s="72">
        <f>SUBTOTAL(9,I638:I638)</f>
        <v>0.64800000000000002</v>
      </c>
      <c r="J639" s="72">
        <f>SUBTOTAL(9,J638:J638)</f>
        <v>2.0500000000000001E-2</v>
      </c>
      <c r="K639" s="49"/>
      <c r="L639" s="49"/>
      <c r="M639" s="49">
        <f>SUBTOTAL(9,M638:M638)</f>
        <v>0.31</v>
      </c>
      <c r="N639" s="49">
        <f>SUBTOTAL(9,N638:N638)</f>
        <v>0.64800000000000002</v>
      </c>
      <c r="O639" s="49">
        <f>SUBTOTAL(9,O638:O638)</f>
        <v>2.0500000000000001E-2</v>
      </c>
    </row>
    <row r="640" spans="1:15" ht="14.5" hidden="1" outlineLevel="2" x14ac:dyDescent="0.35">
      <c r="A640" s="48" t="s">
        <v>920</v>
      </c>
      <c r="B640" s="48" t="s">
        <v>1219</v>
      </c>
      <c r="C640" s="48" t="s">
        <v>1746</v>
      </c>
      <c r="D640" s="48" t="s">
        <v>1452</v>
      </c>
      <c r="E640" s="48" t="s">
        <v>1508</v>
      </c>
      <c r="F640" s="48" t="s">
        <v>1220</v>
      </c>
      <c r="G640" s="48" t="s">
        <v>950</v>
      </c>
      <c r="H640" s="72">
        <v>7.1934999999999999E-2</v>
      </c>
      <c r="I640" s="72">
        <v>1.4385E-2</v>
      </c>
      <c r="J640" s="72">
        <v>1.7704999999999999E-2</v>
      </c>
      <c r="K640" s="49">
        <v>0.94959176428824954</v>
      </c>
      <c r="L640" s="49">
        <v>1</v>
      </c>
      <c r="M640" s="49">
        <v>7.1934999999999999E-2</v>
      </c>
      <c r="N640" s="49">
        <v>1.4385E-2</v>
      </c>
      <c r="O640" s="49">
        <v>1.7704999999999999E-2</v>
      </c>
    </row>
    <row r="641" spans="1:15" ht="14.5" hidden="1" outlineLevel="2" x14ac:dyDescent="0.35">
      <c r="A641" s="48" t="s">
        <v>920</v>
      </c>
      <c r="B641" s="48" t="s">
        <v>1219</v>
      </c>
      <c r="C641" s="48" t="s">
        <v>1746</v>
      </c>
      <c r="D641" s="48" t="s">
        <v>1452</v>
      </c>
      <c r="E641" s="48" t="s">
        <v>1508</v>
      </c>
      <c r="F641" s="48" t="s">
        <v>1747</v>
      </c>
      <c r="G641" s="48" t="s">
        <v>951</v>
      </c>
      <c r="H641" s="72">
        <v>2.715E-3</v>
      </c>
      <c r="I641" s="72">
        <v>2.2000000000000001E-4</v>
      </c>
      <c r="J641" s="73"/>
      <c r="K641" s="49">
        <v>0.94959176428824954</v>
      </c>
      <c r="L641" s="49">
        <v>1</v>
      </c>
      <c r="M641" s="49">
        <v>2.715E-3</v>
      </c>
      <c r="N641" s="49">
        <v>2.2000000000000001E-4</v>
      </c>
      <c r="O641" s="73"/>
    </row>
    <row r="642" spans="1:15" ht="14.5" outlineLevel="1" collapsed="1" x14ac:dyDescent="0.35">
      <c r="A642" s="48"/>
      <c r="B642" s="50" t="s">
        <v>800</v>
      </c>
      <c r="C642" s="48"/>
      <c r="D642" s="48"/>
      <c r="E642" s="48"/>
      <c r="F642" s="48"/>
      <c r="G642" s="48"/>
      <c r="H642" s="72">
        <f>SUBTOTAL(9,H640:H641)</f>
        <v>7.4649999999999994E-2</v>
      </c>
      <c r="I642" s="72">
        <f>SUBTOTAL(9,I640:I641)</f>
        <v>1.4605E-2</v>
      </c>
      <c r="J642" s="73">
        <f>SUBTOTAL(9,J640:J641)</f>
        <v>1.7704999999999999E-2</v>
      </c>
      <c r="K642" s="49"/>
      <c r="L642" s="49"/>
      <c r="M642" s="49">
        <f>SUBTOTAL(9,M640:M641)</f>
        <v>7.4649999999999994E-2</v>
      </c>
      <c r="N642" s="49">
        <f>SUBTOTAL(9,N640:N641)</f>
        <v>1.4605E-2</v>
      </c>
      <c r="O642" s="73">
        <f>SUBTOTAL(9,O640:O641)</f>
        <v>1.7704999999999999E-2</v>
      </c>
    </row>
    <row r="643" spans="1:15" ht="14.5" hidden="1" outlineLevel="2" x14ac:dyDescent="0.35">
      <c r="A643" s="48" t="s">
        <v>920</v>
      </c>
      <c r="B643" s="48" t="s">
        <v>1221</v>
      </c>
      <c r="C643" s="48" t="s">
        <v>1748</v>
      </c>
      <c r="D643" s="48" t="s">
        <v>1452</v>
      </c>
      <c r="E643" s="48" t="s">
        <v>1749</v>
      </c>
      <c r="F643" s="48" t="s">
        <v>1224</v>
      </c>
      <c r="G643" s="48" t="s">
        <v>942</v>
      </c>
      <c r="H643" s="72">
        <v>4.5799999999999999E-3</v>
      </c>
      <c r="I643" s="72">
        <v>5.45E-3</v>
      </c>
      <c r="J643" s="72">
        <v>2.9999999999999997E-4</v>
      </c>
      <c r="K643" s="49">
        <v>0.94959176428824954</v>
      </c>
      <c r="L643" s="49">
        <v>1</v>
      </c>
      <c r="M643" s="49">
        <v>4.5799999999999999E-3</v>
      </c>
      <c r="N643" s="49">
        <v>5.45E-3</v>
      </c>
      <c r="O643" s="49">
        <v>2.9999999999999997E-4</v>
      </c>
    </row>
    <row r="644" spans="1:15" ht="14.5" hidden="1" outlineLevel="2" x14ac:dyDescent="0.35">
      <c r="A644" s="48" t="s">
        <v>920</v>
      </c>
      <c r="B644" s="48" t="s">
        <v>1221</v>
      </c>
      <c r="C644" s="48" t="s">
        <v>1748</v>
      </c>
      <c r="D644" s="48" t="s">
        <v>1452</v>
      </c>
      <c r="E644" s="48" t="s">
        <v>1749</v>
      </c>
      <c r="F644" s="48" t="s">
        <v>1222</v>
      </c>
      <c r="G644" s="48" t="s">
        <v>956</v>
      </c>
      <c r="H644" s="72">
        <v>7.6950000000000005E-3</v>
      </c>
      <c r="I644" s="72">
        <v>5.13E-3</v>
      </c>
      <c r="J644" s="72">
        <v>5.0500000000000002E-4</v>
      </c>
      <c r="K644" s="49">
        <v>0.94959176428824954</v>
      </c>
      <c r="L644" s="49">
        <v>1</v>
      </c>
      <c r="M644" s="49">
        <v>7.6950000000000005E-3</v>
      </c>
      <c r="N644" s="49">
        <v>5.13E-3</v>
      </c>
      <c r="O644" s="49">
        <v>5.0500000000000002E-4</v>
      </c>
    </row>
    <row r="645" spans="1:15" ht="14.5" hidden="1" outlineLevel="2" x14ac:dyDescent="0.35">
      <c r="A645" s="48" t="s">
        <v>920</v>
      </c>
      <c r="B645" s="48" t="s">
        <v>1221</v>
      </c>
      <c r="C645" s="48" t="s">
        <v>1748</v>
      </c>
      <c r="D645" s="48" t="s">
        <v>1452</v>
      </c>
      <c r="E645" s="48" t="s">
        <v>1749</v>
      </c>
      <c r="F645" s="48" t="s">
        <v>1223</v>
      </c>
      <c r="G645" s="48" t="s">
        <v>956</v>
      </c>
      <c r="H645" s="72">
        <v>3.8399999999999997E-3</v>
      </c>
      <c r="I645" s="72">
        <v>4.5700000000000003E-3</v>
      </c>
      <c r="J645" s="72">
        <v>2.5000000000000001E-4</v>
      </c>
      <c r="K645" s="49">
        <v>0.94959176428824954</v>
      </c>
      <c r="L645" s="49">
        <v>1</v>
      </c>
      <c r="M645" s="49">
        <v>3.8399999999999997E-3</v>
      </c>
      <c r="N645" s="49">
        <v>4.5700000000000003E-3</v>
      </c>
      <c r="O645" s="49">
        <v>2.5000000000000001E-4</v>
      </c>
    </row>
    <row r="646" spans="1:15" ht="14.5" hidden="1" outlineLevel="2" x14ac:dyDescent="0.35">
      <c r="A646" s="48" t="s">
        <v>920</v>
      </c>
      <c r="B646" s="48" t="s">
        <v>1221</v>
      </c>
      <c r="C646" s="48" t="s">
        <v>1748</v>
      </c>
      <c r="D646" s="48" t="s">
        <v>1452</v>
      </c>
      <c r="E646" s="48" t="s">
        <v>1749</v>
      </c>
      <c r="F646" s="48" t="s">
        <v>1228</v>
      </c>
      <c r="G646" s="48" t="s">
        <v>970</v>
      </c>
      <c r="H646" s="73"/>
      <c r="I646" s="72">
        <v>0.104</v>
      </c>
      <c r="J646" s="73"/>
      <c r="K646" s="49">
        <v>0.94959176428824954</v>
      </c>
      <c r="L646" s="49">
        <v>1</v>
      </c>
      <c r="M646" s="73"/>
      <c r="N646" s="49">
        <v>0.104</v>
      </c>
      <c r="O646" s="73"/>
    </row>
    <row r="647" spans="1:15" ht="14.5" hidden="1" outlineLevel="2" x14ac:dyDescent="0.35">
      <c r="A647" s="48" t="s">
        <v>920</v>
      </c>
      <c r="B647" s="48" t="s">
        <v>1221</v>
      </c>
      <c r="C647" s="48" t="s">
        <v>1748</v>
      </c>
      <c r="D647" s="48" t="s">
        <v>1452</v>
      </c>
      <c r="E647" s="48" t="s">
        <v>1749</v>
      </c>
      <c r="F647" s="48" t="s">
        <v>1225</v>
      </c>
      <c r="G647" s="48" t="s">
        <v>1091</v>
      </c>
      <c r="H647" s="72">
        <v>2.3130000000000001E-2</v>
      </c>
      <c r="I647" s="72">
        <v>2.3450000000000003E-3</v>
      </c>
      <c r="J647" s="72">
        <v>4.3600000000000002E-3</v>
      </c>
      <c r="K647" s="49">
        <v>0.94959176428824954</v>
      </c>
      <c r="L647" s="49">
        <v>1</v>
      </c>
      <c r="M647" s="49">
        <v>2.3130000000000001E-2</v>
      </c>
      <c r="N647" s="49">
        <v>2.3450000000000003E-3</v>
      </c>
      <c r="O647" s="49">
        <v>4.3600000000000002E-3</v>
      </c>
    </row>
    <row r="648" spans="1:15" ht="14.5" hidden="1" outlineLevel="2" x14ac:dyDescent="0.35">
      <c r="A648" s="48" t="s">
        <v>920</v>
      </c>
      <c r="B648" s="48" t="s">
        <v>1221</v>
      </c>
      <c r="C648" s="48" t="s">
        <v>1748</v>
      </c>
      <c r="D648" s="48" t="s">
        <v>1452</v>
      </c>
      <c r="E648" s="48" t="s">
        <v>1749</v>
      </c>
      <c r="F648" s="48" t="s">
        <v>1226</v>
      </c>
      <c r="G648" s="48" t="s">
        <v>1092</v>
      </c>
      <c r="H648" s="72">
        <v>3.7500000000000001E-4</v>
      </c>
      <c r="I648" s="72">
        <v>1.5E-3</v>
      </c>
      <c r="J648" s="72">
        <v>2.5499999999999997E-3</v>
      </c>
      <c r="K648" s="49">
        <v>0.94959176428824954</v>
      </c>
      <c r="L648" s="49">
        <v>1</v>
      </c>
      <c r="M648" s="49">
        <v>3.7500000000000001E-4</v>
      </c>
      <c r="N648" s="49">
        <v>1.5E-3</v>
      </c>
      <c r="O648" s="49">
        <v>2.5499999999999997E-3</v>
      </c>
    </row>
    <row r="649" spans="1:15" ht="14.5" hidden="1" outlineLevel="2" x14ac:dyDescent="0.35">
      <c r="A649" s="48" t="s">
        <v>920</v>
      </c>
      <c r="B649" s="48" t="s">
        <v>1221</v>
      </c>
      <c r="C649" s="48" t="s">
        <v>1748</v>
      </c>
      <c r="D649" s="48" t="s">
        <v>1452</v>
      </c>
      <c r="E649" s="48" t="s">
        <v>1749</v>
      </c>
      <c r="F649" s="48" t="s">
        <v>1227</v>
      </c>
      <c r="G649" s="48" t="s">
        <v>1093</v>
      </c>
      <c r="H649" s="73"/>
      <c r="I649" s="73"/>
      <c r="J649" s="72">
        <v>2.0999999999999998E-4</v>
      </c>
      <c r="K649" s="49">
        <v>0.94959176428824954</v>
      </c>
      <c r="L649" s="49">
        <v>1</v>
      </c>
      <c r="M649" s="73"/>
      <c r="N649" s="73"/>
      <c r="O649" s="49">
        <v>2.0999999999999998E-4</v>
      </c>
    </row>
    <row r="650" spans="1:15" ht="14.5" outlineLevel="1" collapsed="1" x14ac:dyDescent="0.35">
      <c r="A650" s="48"/>
      <c r="B650" s="50" t="s">
        <v>801</v>
      </c>
      <c r="C650" s="48"/>
      <c r="D650" s="48"/>
      <c r="E650" s="48"/>
      <c r="F650" s="48"/>
      <c r="G650" s="48"/>
      <c r="H650" s="73">
        <f>SUBTOTAL(9,H643:H649)</f>
        <v>3.9620000000000002E-2</v>
      </c>
      <c r="I650" s="73">
        <f>SUBTOTAL(9,I643:I649)</f>
        <v>0.12299499999999999</v>
      </c>
      <c r="J650" s="72">
        <f>SUBTOTAL(9,J643:J649)</f>
        <v>8.175E-3</v>
      </c>
      <c r="K650" s="49"/>
      <c r="L650" s="49"/>
      <c r="M650" s="73">
        <f>SUBTOTAL(9,M643:M649)</f>
        <v>3.9620000000000002E-2</v>
      </c>
      <c r="N650" s="73">
        <f>SUBTOTAL(9,N643:N649)</f>
        <v>0.12299499999999999</v>
      </c>
      <c r="O650" s="49">
        <f>SUBTOTAL(9,O643:O649)</f>
        <v>8.175E-3</v>
      </c>
    </row>
    <row r="651" spans="1:15" ht="14.5" hidden="1" outlineLevel="2" x14ac:dyDescent="0.35">
      <c r="A651" s="48" t="s">
        <v>920</v>
      </c>
      <c r="B651" s="48" t="s">
        <v>1229</v>
      </c>
      <c r="C651" s="48" t="s">
        <v>1750</v>
      </c>
      <c r="D651" s="48" t="s">
        <v>1476</v>
      </c>
      <c r="E651" s="48" t="s">
        <v>1751</v>
      </c>
      <c r="F651" s="48" t="s">
        <v>1231</v>
      </c>
      <c r="G651" s="48" t="s">
        <v>1094</v>
      </c>
      <c r="H651" s="72">
        <v>4.4299999999999999E-2</v>
      </c>
      <c r="I651" s="72">
        <v>1.5800000000000002E-2</v>
      </c>
      <c r="J651" s="72">
        <v>2.8999999999999998E-3</v>
      </c>
      <c r="K651" s="49">
        <v>0.94938459410869902</v>
      </c>
      <c r="L651" s="49">
        <v>1</v>
      </c>
      <c r="M651" s="49">
        <v>4.4299999999999999E-2</v>
      </c>
      <c r="N651" s="49">
        <v>1.5800000000000002E-2</v>
      </c>
      <c r="O651" s="49">
        <v>2.8999999999999998E-3</v>
      </c>
    </row>
    <row r="652" spans="1:15" ht="14.5" hidden="1" outlineLevel="2" x14ac:dyDescent="0.35">
      <c r="A652" s="48" t="s">
        <v>920</v>
      </c>
      <c r="B652" s="48" t="s">
        <v>1229</v>
      </c>
      <c r="C652" s="48" t="s">
        <v>1750</v>
      </c>
      <c r="D652" s="48" t="s">
        <v>1476</v>
      </c>
      <c r="E652" s="48" t="s">
        <v>1751</v>
      </c>
      <c r="F652" s="48" t="s">
        <v>1230</v>
      </c>
      <c r="G652" s="48" t="s">
        <v>942</v>
      </c>
      <c r="H652" s="72">
        <v>0.10959999999999999</v>
      </c>
      <c r="I652" s="72">
        <v>4.6600000000000003E-2</v>
      </c>
      <c r="J652" s="72">
        <v>7.1999999999999998E-3</v>
      </c>
      <c r="K652" s="49">
        <v>0.94938459410869902</v>
      </c>
      <c r="L652" s="49">
        <v>1</v>
      </c>
      <c r="M652" s="49">
        <v>0.10959999999999999</v>
      </c>
      <c r="N652" s="49">
        <v>4.6600000000000003E-2</v>
      </c>
      <c r="O652" s="49">
        <v>7.1999999999999998E-3</v>
      </c>
    </row>
    <row r="653" spans="1:15" ht="14.5" hidden="1" outlineLevel="2" x14ac:dyDescent="0.35">
      <c r="A653" s="48" t="s">
        <v>920</v>
      </c>
      <c r="B653" s="48" t="s">
        <v>1229</v>
      </c>
      <c r="C653" s="48" t="s">
        <v>1750</v>
      </c>
      <c r="D653" s="48" t="s">
        <v>1476</v>
      </c>
      <c r="E653" s="48" t="s">
        <v>1751</v>
      </c>
      <c r="F653" s="48" t="s">
        <v>1238</v>
      </c>
      <c r="G653" s="48" t="s">
        <v>1752</v>
      </c>
      <c r="H653" s="72">
        <v>7.4349999999999999E-2</v>
      </c>
      <c r="I653" s="72">
        <v>5.6649999999999999E-2</v>
      </c>
      <c r="J653" s="72">
        <v>3.5999999999999999E-3</v>
      </c>
      <c r="K653" s="49">
        <v>0.94938459410869902</v>
      </c>
      <c r="L653" s="49">
        <v>1</v>
      </c>
      <c r="M653" s="49">
        <v>7.4349999999999999E-2</v>
      </c>
      <c r="N653" s="49">
        <v>5.6649999999999999E-2</v>
      </c>
      <c r="O653" s="49">
        <v>3.5999999999999999E-3</v>
      </c>
    </row>
    <row r="654" spans="1:15" ht="14.5" hidden="1" outlineLevel="2" x14ac:dyDescent="0.35">
      <c r="A654" s="48" t="s">
        <v>920</v>
      </c>
      <c r="B654" s="48" t="s">
        <v>1229</v>
      </c>
      <c r="C654" s="48" t="s">
        <v>1750</v>
      </c>
      <c r="D654" s="48" t="s">
        <v>1476</v>
      </c>
      <c r="E654" s="48" t="s">
        <v>1751</v>
      </c>
      <c r="F654" s="48" t="s">
        <v>1237</v>
      </c>
      <c r="G654" s="48" t="s">
        <v>1099</v>
      </c>
      <c r="H654" s="72">
        <v>2.845E-2</v>
      </c>
      <c r="I654" s="72">
        <v>2.01E-2</v>
      </c>
      <c r="J654" s="72">
        <v>1.8500000000000001E-3</v>
      </c>
      <c r="K654" s="49">
        <v>0.94938459410869902</v>
      </c>
      <c r="L654" s="49">
        <v>1</v>
      </c>
      <c r="M654" s="49">
        <v>2.845E-2</v>
      </c>
      <c r="N654" s="49">
        <v>2.01E-2</v>
      </c>
      <c r="O654" s="49">
        <v>1.8500000000000001E-3</v>
      </c>
    </row>
    <row r="655" spans="1:15" ht="14.5" hidden="1" outlineLevel="2" x14ac:dyDescent="0.35">
      <c r="A655" s="48" t="s">
        <v>920</v>
      </c>
      <c r="B655" s="48" t="s">
        <v>1229</v>
      </c>
      <c r="C655" s="48" t="s">
        <v>1750</v>
      </c>
      <c r="D655" s="48" t="s">
        <v>1476</v>
      </c>
      <c r="E655" s="48" t="s">
        <v>1751</v>
      </c>
      <c r="F655" s="48" t="s">
        <v>1235</v>
      </c>
      <c r="G655" s="48" t="s">
        <v>1097</v>
      </c>
      <c r="H655" s="72">
        <v>5.4600000000000003E-2</v>
      </c>
      <c r="I655" s="72">
        <v>0.17799999999999999</v>
      </c>
      <c r="J655" s="72">
        <v>3.5499999999999998E-3</v>
      </c>
      <c r="K655" s="49">
        <v>0.94938459410869902</v>
      </c>
      <c r="L655" s="49">
        <v>1</v>
      </c>
      <c r="M655" s="49">
        <v>5.4600000000000003E-2</v>
      </c>
      <c r="N655" s="49">
        <v>0.17799999999999999</v>
      </c>
      <c r="O655" s="49">
        <v>3.5499999999999998E-3</v>
      </c>
    </row>
    <row r="656" spans="1:15" ht="14.5" hidden="1" outlineLevel="2" x14ac:dyDescent="0.35">
      <c r="A656" s="48" t="s">
        <v>920</v>
      </c>
      <c r="B656" s="48" t="s">
        <v>1229</v>
      </c>
      <c r="C656" s="48" t="s">
        <v>1750</v>
      </c>
      <c r="D656" s="48" t="s">
        <v>1476</v>
      </c>
      <c r="E656" s="48" t="s">
        <v>1751</v>
      </c>
      <c r="F656" s="48" t="s">
        <v>1234</v>
      </c>
      <c r="G656" s="48" t="s">
        <v>1096</v>
      </c>
      <c r="H656" s="72">
        <v>1.4999999999999999E-4</v>
      </c>
      <c r="I656" s="72">
        <v>1.4999999999999999E-4</v>
      </c>
      <c r="J656" s="73"/>
      <c r="K656" s="49">
        <v>0.94938459410869902</v>
      </c>
      <c r="L656" s="49">
        <v>1</v>
      </c>
      <c r="M656" s="49">
        <v>1.4999999999999999E-4</v>
      </c>
      <c r="N656" s="49">
        <v>1.4999999999999999E-4</v>
      </c>
      <c r="O656" s="73"/>
    </row>
    <row r="657" spans="1:15" ht="14.5" hidden="1" outlineLevel="2" x14ac:dyDescent="0.35">
      <c r="A657" s="48" t="s">
        <v>920</v>
      </c>
      <c r="B657" s="48" t="s">
        <v>1229</v>
      </c>
      <c r="C657" s="48" t="s">
        <v>1750</v>
      </c>
      <c r="D657" s="48" t="s">
        <v>1476</v>
      </c>
      <c r="E657" s="48" t="s">
        <v>1751</v>
      </c>
      <c r="F657" s="48" t="s">
        <v>1236</v>
      </c>
      <c r="G657" s="48" t="s">
        <v>1096</v>
      </c>
      <c r="H657" s="72">
        <v>2.6550000000000001E-2</v>
      </c>
      <c r="I657" s="72">
        <v>2.12E-2</v>
      </c>
      <c r="J657" s="72">
        <v>2.1000000000000003E-3</v>
      </c>
      <c r="K657" s="49">
        <v>0.94938459410869902</v>
      </c>
      <c r="L657" s="49">
        <v>1</v>
      </c>
      <c r="M657" s="49">
        <v>2.6550000000000001E-2</v>
      </c>
      <c r="N657" s="49">
        <v>2.12E-2</v>
      </c>
      <c r="O657" s="49">
        <v>2.1000000000000003E-3</v>
      </c>
    </row>
    <row r="658" spans="1:15" ht="14.5" hidden="1" outlineLevel="2" x14ac:dyDescent="0.35">
      <c r="A658" s="48" t="s">
        <v>920</v>
      </c>
      <c r="B658" s="48" t="s">
        <v>1229</v>
      </c>
      <c r="C658" s="48" t="s">
        <v>1750</v>
      </c>
      <c r="D658" s="48" t="s">
        <v>1476</v>
      </c>
      <c r="E658" s="48" t="s">
        <v>1751</v>
      </c>
      <c r="F658" s="48" t="s">
        <v>1233</v>
      </c>
      <c r="G658" s="48" t="s">
        <v>1096</v>
      </c>
      <c r="H658" s="72">
        <v>2.3E-3</v>
      </c>
      <c r="I658" s="72">
        <v>1.4499999999999999E-3</v>
      </c>
      <c r="J658" s="72">
        <v>5.0000000000000001E-4</v>
      </c>
      <c r="K658" s="49">
        <v>0.94938459410869902</v>
      </c>
      <c r="L658" s="49">
        <v>1</v>
      </c>
      <c r="M658" s="49">
        <v>2.3E-3</v>
      </c>
      <c r="N658" s="49">
        <v>1.4499999999999999E-3</v>
      </c>
      <c r="O658" s="49">
        <v>5.0000000000000001E-4</v>
      </c>
    </row>
    <row r="659" spans="1:15" ht="14.5" hidden="1" outlineLevel="2" x14ac:dyDescent="0.35">
      <c r="A659" s="48" t="s">
        <v>920</v>
      </c>
      <c r="B659" s="48" t="s">
        <v>1229</v>
      </c>
      <c r="C659" s="48" t="s">
        <v>1750</v>
      </c>
      <c r="D659" s="48" t="s">
        <v>1476</v>
      </c>
      <c r="E659" s="48" t="s">
        <v>1751</v>
      </c>
      <c r="F659" s="48" t="s">
        <v>1239</v>
      </c>
      <c r="G659" s="48" t="s">
        <v>1100</v>
      </c>
      <c r="H659" s="72">
        <v>3.5999999999999999E-3</v>
      </c>
      <c r="I659" s="72">
        <v>2.5999999999999999E-3</v>
      </c>
      <c r="J659" s="72">
        <v>2.5000000000000001E-4</v>
      </c>
      <c r="K659" s="49">
        <v>0.94938459410869902</v>
      </c>
      <c r="L659" s="49">
        <v>1</v>
      </c>
      <c r="M659" s="49">
        <v>3.5999999999999999E-3</v>
      </c>
      <c r="N659" s="49">
        <v>2.5999999999999999E-3</v>
      </c>
      <c r="O659" s="49">
        <v>2.5000000000000001E-4</v>
      </c>
    </row>
    <row r="660" spans="1:15" ht="14.5" hidden="1" outlineLevel="2" x14ac:dyDescent="0.35">
      <c r="A660" s="48" t="s">
        <v>920</v>
      </c>
      <c r="B660" s="48" t="s">
        <v>1229</v>
      </c>
      <c r="C660" s="48" t="s">
        <v>1750</v>
      </c>
      <c r="D660" s="48" t="s">
        <v>1476</v>
      </c>
      <c r="E660" s="48" t="s">
        <v>1751</v>
      </c>
      <c r="F660" s="48" t="s">
        <v>1232</v>
      </c>
      <c r="G660" s="48" t="s">
        <v>1095</v>
      </c>
      <c r="H660" s="72">
        <v>1.1999999999999999E-3</v>
      </c>
      <c r="I660" s="72">
        <v>1.6000000000000001E-3</v>
      </c>
      <c r="J660" s="72">
        <v>1E-4</v>
      </c>
      <c r="K660" s="49">
        <v>0.94938459410869902</v>
      </c>
      <c r="L660" s="49">
        <v>1</v>
      </c>
      <c r="M660" s="49">
        <v>1.1999999999999999E-3</v>
      </c>
      <c r="N660" s="49">
        <v>1.6000000000000001E-3</v>
      </c>
      <c r="O660" s="49">
        <v>1E-4</v>
      </c>
    </row>
    <row r="661" spans="1:15" ht="14.5" outlineLevel="1" collapsed="1" x14ac:dyDescent="0.35">
      <c r="A661" s="48"/>
      <c r="B661" s="50" t="s">
        <v>802</v>
      </c>
      <c r="C661" s="48"/>
      <c r="D661" s="48"/>
      <c r="E661" s="48"/>
      <c r="F661" s="48"/>
      <c r="G661" s="48"/>
      <c r="H661" s="72">
        <f>SUBTOTAL(9,H651:H660)</f>
        <v>0.34509999999999996</v>
      </c>
      <c r="I661" s="72">
        <f>SUBTOTAL(9,I651:I660)</f>
        <v>0.34414999999999996</v>
      </c>
      <c r="J661" s="74">
        <f>SUBTOTAL(9,J651:J660)</f>
        <v>2.2050000000000004E-2</v>
      </c>
      <c r="K661" s="49"/>
      <c r="L661" s="49"/>
      <c r="M661" s="49">
        <f>SUBTOTAL(9,M651:M660)</f>
        <v>0.34509999999999996</v>
      </c>
      <c r="N661" s="49">
        <f>SUBTOTAL(9,N651:N660)</f>
        <v>0.34414999999999996</v>
      </c>
      <c r="O661" s="51">
        <f>SUBTOTAL(9,O651:O660)</f>
        <v>2.2050000000000004E-2</v>
      </c>
    </row>
    <row r="662" spans="1:15" ht="14.5" hidden="1" outlineLevel="2" x14ac:dyDescent="0.35">
      <c r="A662" s="48" t="s">
        <v>920</v>
      </c>
      <c r="B662" s="48" t="s">
        <v>1240</v>
      </c>
      <c r="C662" s="48" t="s">
        <v>1101</v>
      </c>
      <c r="D662" s="48" t="s">
        <v>1484</v>
      </c>
      <c r="E662" s="48" t="s">
        <v>1485</v>
      </c>
      <c r="F662" s="48" t="s">
        <v>1244</v>
      </c>
      <c r="G662" s="48" t="s">
        <v>948</v>
      </c>
      <c r="H662" s="72">
        <v>5.0000000000000004E-6</v>
      </c>
      <c r="I662" s="72">
        <v>2.0000000000000002E-5</v>
      </c>
      <c r="J662" s="73"/>
      <c r="K662" s="49">
        <v>1.0962562809092722</v>
      </c>
      <c r="L662" s="49">
        <v>1.0962562809092722</v>
      </c>
      <c r="M662" s="49">
        <v>5.4812814045463611E-6</v>
      </c>
      <c r="N662" s="49">
        <v>2.1925125618185444E-5</v>
      </c>
      <c r="O662" s="73"/>
    </row>
    <row r="663" spans="1:15" ht="14.5" hidden="1" outlineLevel="2" x14ac:dyDescent="0.35">
      <c r="A663" s="48" t="s">
        <v>920</v>
      </c>
      <c r="B663" s="48" t="s">
        <v>1240</v>
      </c>
      <c r="C663" s="48" t="s">
        <v>1101</v>
      </c>
      <c r="D663" s="48" t="s">
        <v>1484</v>
      </c>
      <c r="E663" s="48" t="s">
        <v>1485</v>
      </c>
      <c r="F663" s="48" t="s">
        <v>1241</v>
      </c>
      <c r="G663" s="48" t="s">
        <v>948</v>
      </c>
      <c r="H663" s="72">
        <v>5.0000000000000004E-6</v>
      </c>
      <c r="I663" s="72">
        <v>2.0000000000000002E-5</v>
      </c>
      <c r="J663" s="73"/>
      <c r="K663" s="49">
        <v>1.0962562809092722</v>
      </c>
      <c r="L663" s="49">
        <v>1.0962562809092722</v>
      </c>
      <c r="M663" s="49">
        <v>5.4812814045463611E-6</v>
      </c>
      <c r="N663" s="49">
        <v>2.1925125618185444E-5</v>
      </c>
      <c r="O663" s="73"/>
    </row>
    <row r="664" spans="1:15" ht="14.5" hidden="1" outlineLevel="2" x14ac:dyDescent="0.35">
      <c r="A664" s="48" t="s">
        <v>920</v>
      </c>
      <c r="B664" s="48" t="s">
        <v>1240</v>
      </c>
      <c r="C664" s="48" t="s">
        <v>1101</v>
      </c>
      <c r="D664" s="48" t="s">
        <v>1484</v>
      </c>
      <c r="E664" s="48" t="s">
        <v>1485</v>
      </c>
      <c r="F664" s="48" t="s">
        <v>1243</v>
      </c>
      <c r="G664" s="48" t="s">
        <v>948</v>
      </c>
      <c r="H664" s="72">
        <v>5.0000000000000004E-6</v>
      </c>
      <c r="I664" s="72">
        <v>2.0000000000000002E-5</v>
      </c>
      <c r="J664" s="73"/>
      <c r="K664" s="49">
        <v>1.0962562809092722</v>
      </c>
      <c r="L664" s="49">
        <v>1.0962562809092722</v>
      </c>
      <c r="M664" s="49">
        <v>5.4812814045463611E-6</v>
      </c>
      <c r="N664" s="49">
        <v>2.1925125618185444E-5</v>
      </c>
      <c r="O664" s="73"/>
    </row>
    <row r="665" spans="1:15" ht="14.5" hidden="1" outlineLevel="2" x14ac:dyDescent="0.35">
      <c r="A665" s="48" t="s">
        <v>920</v>
      </c>
      <c r="B665" s="48" t="s">
        <v>1240</v>
      </c>
      <c r="C665" s="48" t="s">
        <v>1101</v>
      </c>
      <c r="D665" s="48" t="s">
        <v>1484</v>
      </c>
      <c r="E665" s="48" t="s">
        <v>1485</v>
      </c>
      <c r="F665" s="48" t="s">
        <v>1242</v>
      </c>
      <c r="G665" s="48" t="s">
        <v>948</v>
      </c>
      <c r="H665" s="72">
        <v>5.0000000000000004E-6</v>
      </c>
      <c r="I665" s="72">
        <v>2.0000000000000002E-5</v>
      </c>
      <c r="J665" s="73"/>
      <c r="K665" s="49">
        <v>1.0962562809092722</v>
      </c>
      <c r="L665" s="49">
        <v>1.0962562809092722</v>
      </c>
      <c r="M665" s="49">
        <v>5.4812814045463611E-6</v>
      </c>
      <c r="N665" s="49">
        <v>2.1925125618185444E-5</v>
      </c>
      <c r="O665" s="73"/>
    </row>
    <row r="666" spans="1:15" ht="14.5" hidden="1" outlineLevel="2" x14ac:dyDescent="0.35">
      <c r="A666" s="48" t="s">
        <v>920</v>
      </c>
      <c r="B666" s="48" t="s">
        <v>1240</v>
      </c>
      <c r="C666" s="48" t="s">
        <v>1101</v>
      </c>
      <c r="D666" s="48" t="s">
        <v>1484</v>
      </c>
      <c r="E666" s="48" t="s">
        <v>1485</v>
      </c>
      <c r="F666" s="48" t="s">
        <v>178</v>
      </c>
      <c r="G666" s="48" t="s">
        <v>944</v>
      </c>
      <c r="H666" s="72">
        <v>2.9999999999999997E-4</v>
      </c>
      <c r="I666" s="72">
        <v>3.5000000000000004E-5</v>
      </c>
      <c r="J666" s="72">
        <v>2.0000000000000002E-5</v>
      </c>
      <c r="K666" s="49">
        <v>1.0962562809092722</v>
      </c>
      <c r="L666" s="49">
        <v>1.0962562809092722</v>
      </c>
      <c r="M666" s="49">
        <v>3.2887688427278165E-4</v>
      </c>
      <c r="N666" s="49">
        <v>3.8368969831824532E-5</v>
      </c>
      <c r="O666" s="49">
        <v>2.1925125618185444E-5</v>
      </c>
    </row>
    <row r="667" spans="1:15" ht="14.5" hidden="1" outlineLevel="2" x14ac:dyDescent="0.35">
      <c r="A667" s="48" t="s">
        <v>920</v>
      </c>
      <c r="B667" s="48" t="s">
        <v>1240</v>
      </c>
      <c r="C667" s="48" t="s">
        <v>1101</v>
      </c>
      <c r="D667" s="48" t="s">
        <v>1484</v>
      </c>
      <c r="E667" s="48" t="s">
        <v>1485</v>
      </c>
      <c r="F667" s="48" t="s">
        <v>179</v>
      </c>
      <c r="G667" s="48" t="s">
        <v>944</v>
      </c>
      <c r="H667" s="72">
        <v>2.9999999999999997E-4</v>
      </c>
      <c r="I667" s="72">
        <v>3.5000000000000004E-5</v>
      </c>
      <c r="J667" s="72">
        <v>2.0000000000000002E-5</v>
      </c>
      <c r="K667" s="49">
        <v>1.0962562809092722</v>
      </c>
      <c r="L667" s="49">
        <v>1.0962562809092722</v>
      </c>
      <c r="M667" s="49">
        <v>3.2887688427278165E-4</v>
      </c>
      <c r="N667" s="49">
        <v>3.8368969831824532E-5</v>
      </c>
      <c r="O667" s="49">
        <v>2.1925125618185444E-5</v>
      </c>
    </row>
    <row r="668" spans="1:15" ht="14.5" hidden="1" outlineLevel="2" x14ac:dyDescent="0.35">
      <c r="A668" s="48" t="s">
        <v>920</v>
      </c>
      <c r="B668" s="48" t="s">
        <v>1240</v>
      </c>
      <c r="C668" s="48" t="s">
        <v>1101</v>
      </c>
      <c r="D668" s="48" t="s">
        <v>1484</v>
      </c>
      <c r="E668" s="48" t="s">
        <v>1485</v>
      </c>
      <c r="F668" s="48" t="s">
        <v>1244</v>
      </c>
      <c r="G668" s="48" t="s">
        <v>944</v>
      </c>
      <c r="H668" s="72">
        <v>4.6150000000000002E-3</v>
      </c>
      <c r="I668" s="72">
        <v>5.4999999999999997E-3</v>
      </c>
      <c r="J668" s="72">
        <v>2.9999999999999997E-4</v>
      </c>
      <c r="K668" s="49">
        <v>1.0962562809092722</v>
      </c>
      <c r="L668" s="49">
        <v>1.0962562809092722</v>
      </c>
      <c r="M668" s="49">
        <v>5.0592227363962915E-3</v>
      </c>
      <c r="N668" s="49">
        <v>6.0294095450009969E-3</v>
      </c>
      <c r="O668" s="49">
        <v>3.2887688427278165E-4</v>
      </c>
    </row>
    <row r="669" spans="1:15" ht="14.5" hidden="1" outlineLevel="2" x14ac:dyDescent="0.35">
      <c r="A669" s="48" t="s">
        <v>920</v>
      </c>
      <c r="B669" s="48" t="s">
        <v>1240</v>
      </c>
      <c r="C669" s="48" t="s">
        <v>1101</v>
      </c>
      <c r="D669" s="48" t="s">
        <v>1484</v>
      </c>
      <c r="E669" s="48" t="s">
        <v>1485</v>
      </c>
      <c r="F669" s="48" t="s">
        <v>1242</v>
      </c>
      <c r="G669" s="48" t="s">
        <v>944</v>
      </c>
      <c r="H669" s="72">
        <v>4.6150000000000002E-3</v>
      </c>
      <c r="I669" s="72">
        <v>5.4999999999999997E-3</v>
      </c>
      <c r="J669" s="72">
        <v>2.9999999999999997E-4</v>
      </c>
      <c r="K669" s="49">
        <v>1.0962562809092722</v>
      </c>
      <c r="L669" s="49">
        <v>1.0962562809092722</v>
      </c>
      <c r="M669" s="49">
        <v>5.0592227363962915E-3</v>
      </c>
      <c r="N669" s="49">
        <v>6.0294095450009969E-3</v>
      </c>
      <c r="O669" s="49">
        <v>3.2887688427278165E-4</v>
      </c>
    </row>
    <row r="670" spans="1:15" ht="14.5" hidden="1" outlineLevel="2" x14ac:dyDescent="0.35">
      <c r="A670" s="48" t="s">
        <v>920</v>
      </c>
      <c r="B670" s="48" t="s">
        <v>1240</v>
      </c>
      <c r="C670" s="48" t="s">
        <v>1101</v>
      </c>
      <c r="D670" s="48" t="s">
        <v>1484</v>
      </c>
      <c r="E670" s="48" t="s">
        <v>1485</v>
      </c>
      <c r="F670" s="48" t="s">
        <v>1241</v>
      </c>
      <c r="G670" s="48" t="s">
        <v>944</v>
      </c>
      <c r="H670" s="72">
        <v>4.6150000000000002E-3</v>
      </c>
      <c r="I670" s="72">
        <v>5.4999999999999997E-3</v>
      </c>
      <c r="J670" s="72">
        <v>2.9999999999999997E-4</v>
      </c>
      <c r="K670" s="49">
        <v>1.0962562809092722</v>
      </c>
      <c r="L670" s="49">
        <v>1.0962562809092722</v>
      </c>
      <c r="M670" s="49">
        <v>5.0592227363962915E-3</v>
      </c>
      <c r="N670" s="49">
        <v>6.0294095450009969E-3</v>
      </c>
      <c r="O670" s="49">
        <v>3.2887688427278165E-4</v>
      </c>
    </row>
    <row r="671" spans="1:15" ht="14.5" hidden="1" outlineLevel="2" x14ac:dyDescent="0.35">
      <c r="A671" s="48" t="s">
        <v>920</v>
      </c>
      <c r="B671" s="48" t="s">
        <v>1240</v>
      </c>
      <c r="C671" s="48" t="s">
        <v>1101</v>
      </c>
      <c r="D671" s="48" t="s">
        <v>1484</v>
      </c>
      <c r="E671" s="48" t="s">
        <v>1485</v>
      </c>
      <c r="F671" s="48" t="s">
        <v>1243</v>
      </c>
      <c r="G671" s="48" t="s">
        <v>944</v>
      </c>
      <c r="H671" s="72">
        <v>4.6150000000000002E-3</v>
      </c>
      <c r="I671" s="72">
        <v>5.4999999999999997E-3</v>
      </c>
      <c r="J671" s="72">
        <v>2.9999999999999997E-4</v>
      </c>
      <c r="K671" s="49">
        <v>1.0962562809092722</v>
      </c>
      <c r="L671" s="49">
        <v>1.0962562809092722</v>
      </c>
      <c r="M671" s="49">
        <v>5.0592227363962915E-3</v>
      </c>
      <c r="N671" s="49">
        <v>6.0294095450009969E-3</v>
      </c>
      <c r="O671" s="49">
        <v>3.2887688427278165E-4</v>
      </c>
    </row>
    <row r="672" spans="1:15" ht="14.5" hidden="1" outlineLevel="2" x14ac:dyDescent="0.35">
      <c r="A672" s="48" t="s">
        <v>920</v>
      </c>
      <c r="B672" s="48" t="s">
        <v>1240</v>
      </c>
      <c r="C672" s="48" t="s">
        <v>1101</v>
      </c>
      <c r="D672" s="48" t="s">
        <v>1484</v>
      </c>
      <c r="E672" s="48" t="s">
        <v>1485</v>
      </c>
      <c r="F672" s="48" t="s">
        <v>1253</v>
      </c>
      <c r="G672" s="48" t="s">
        <v>945</v>
      </c>
      <c r="H672" s="72">
        <v>2.9999999999999997E-4</v>
      </c>
      <c r="I672" s="72">
        <v>3.5000000000000004E-5</v>
      </c>
      <c r="J672" s="72">
        <v>2.0000000000000002E-5</v>
      </c>
      <c r="K672" s="49">
        <v>1.0962562809092722</v>
      </c>
      <c r="L672" s="49">
        <v>1.0962562809092722</v>
      </c>
      <c r="M672" s="49">
        <v>3.2887688427278165E-4</v>
      </c>
      <c r="N672" s="49">
        <v>3.8368969831824532E-5</v>
      </c>
      <c r="O672" s="49">
        <v>2.1925125618185444E-5</v>
      </c>
    </row>
    <row r="673" spans="1:15" ht="14.5" hidden="1" outlineLevel="2" x14ac:dyDescent="0.35">
      <c r="A673" s="48" t="s">
        <v>920</v>
      </c>
      <c r="B673" s="48" t="s">
        <v>1240</v>
      </c>
      <c r="C673" s="48" t="s">
        <v>1101</v>
      </c>
      <c r="D673" s="48" t="s">
        <v>1484</v>
      </c>
      <c r="E673" s="48" t="s">
        <v>1485</v>
      </c>
      <c r="F673" s="48" t="s">
        <v>177</v>
      </c>
      <c r="G673" s="48" t="s">
        <v>945</v>
      </c>
      <c r="H673" s="72">
        <v>2.9999999999999997E-4</v>
      </c>
      <c r="I673" s="72">
        <v>3.5000000000000004E-5</v>
      </c>
      <c r="J673" s="72">
        <v>2.0000000000000002E-5</v>
      </c>
      <c r="K673" s="49">
        <v>1.0962562809092722</v>
      </c>
      <c r="L673" s="49">
        <v>1.0962562809092722</v>
      </c>
      <c r="M673" s="49">
        <v>3.2887688427278165E-4</v>
      </c>
      <c r="N673" s="49">
        <v>3.8368969831824532E-5</v>
      </c>
      <c r="O673" s="49">
        <v>2.1925125618185444E-5</v>
      </c>
    </row>
    <row r="674" spans="1:15" ht="14.5" hidden="1" outlineLevel="2" x14ac:dyDescent="0.35">
      <c r="A674" s="48" t="s">
        <v>920</v>
      </c>
      <c r="B674" s="48" t="s">
        <v>1240</v>
      </c>
      <c r="C674" s="48" t="s">
        <v>1101</v>
      </c>
      <c r="D674" s="48" t="s">
        <v>1484</v>
      </c>
      <c r="E674" s="48" t="s">
        <v>1485</v>
      </c>
      <c r="F674" s="48" t="s">
        <v>1246</v>
      </c>
      <c r="G674" s="48" t="s">
        <v>945</v>
      </c>
      <c r="H674" s="72">
        <v>1.25E-4</v>
      </c>
      <c r="I674" s="72">
        <v>1.45E-4</v>
      </c>
      <c r="J674" s="72">
        <v>1.0000000000000001E-5</v>
      </c>
      <c r="K674" s="49">
        <v>1.0962562809092722</v>
      </c>
      <c r="L674" s="49">
        <v>1.0962562809092722</v>
      </c>
      <c r="M674" s="49">
        <v>1.3703203511365904E-4</v>
      </c>
      <c r="N674" s="49">
        <v>1.5895716073184446E-4</v>
      </c>
      <c r="O674" s="49">
        <v>1.0962562809092722E-5</v>
      </c>
    </row>
    <row r="675" spans="1:15" ht="14.5" hidden="1" outlineLevel="2" x14ac:dyDescent="0.35">
      <c r="A675" s="48" t="s">
        <v>920</v>
      </c>
      <c r="B675" s="48" t="s">
        <v>1240</v>
      </c>
      <c r="C675" s="48" t="s">
        <v>1101</v>
      </c>
      <c r="D675" s="48" t="s">
        <v>1484</v>
      </c>
      <c r="E675" s="48" t="s">
        <v>1485</v>
      </c>
      <c r="F675" s="48" t="s">
        <v>181</v>
      </c>
      <c r="G675" s="48" t="s">
        <v>945</v>
      </c>
      <c r="H675" s="72">
        <v>1.75E-4</v>
      </c>
      <c r="I675" s="72">
        <v>2.0999999999999998E-4</v>
      </c>
      <c r="J675" s="72">
        <v>1.0000000000000001E-5</v>
      </c>
      <c r="K675" s="49">
        <v>1.0962562809092722</v>
      </c>
      <c r="L675" s="49">
        <v>1.0962562809092722</v>
      </c>
      <c r="M675" s="49">
        <v>1.9184484915912262E-4</v>
      </c>
      <c r="N675" s="49">
        <v>2.3021381899094714E-4</v>
      </c>
      <c r="O675" s="49">
        <v>1.0962562809092722E-5</v>
      </c>
    </row>
    <row r="676" spans="1:15" ht="14.5" hidden="1" outlineLevel="2" x14ac:dyDescent="0.35">
      <c r="A676" s="48" t="s">
        <v>920</v>
      </c>
      <c r="B676" s="48" t="s">
        <v>1240</v>
      </c>
      <c r="C676" s="48" t="s">
        <v>1101</v>
      </c>
      <c r="D676" s="48" t="s">
        <v>1484</v>
      </c>
      <c r="E676" s="48" t="s">
        <v>1485</v>
      </c>
      <c r="F676" s="48" t="s">
        <v>187</v>
      </c>
      <c r="G676" s="48" t="s">
        <v>945</v>
      </c>
      <c r="H676" s="72">
        <v>7.4999999999999993E-5</v>
      </c>
      <c r="I676" s="72">
        <v>8.9999999999999992E-5</v>
      </c>
      <c r="J676" s="72">
        <v>5.0000000000000004E-6</v>
      </c>
      <c r="K676" s="49">
        <v>1.0962562809092722</v>
      </c>
      <c r="L676" s="49">
        <v>1.0962562809092722</v>
      </c>
      <c r="M676" s="49">
        <v>8.2219221068195413E-5</v>
      </c>
      <c r="N676" s="49">
        <v>9.8663065281834491E-5</v>
      </c>
      <c r="O676" s="49">
        <v>5.4812814045463611E-6</v>
      </c>
    </row>
    <row r="677" spans="1:15" ht="14.5" hidden="1" outlineLevel="2" x14ac:dyDescent="0.35">
      <c r="A677" s="48" t="s">
        <v>920</v>
      </c>
      <c r="B677" s="48" t="s">
        <v>1240</v>
      </c>
      <c r="C677" s="48" t="s">
        <v>1101</v>
      </c>
      <c r="D677" s="48" t="s">
        <v>1484</v>
      </c>
      <c r="E677" s="48" t="s">
        <v>1485</v>
      </c>
      <c r="F677" s="48" t="s">
        <v>1245</v>
      </c>
      <c r="G677" s="48" t="s">
        <v>945</v>
      </c>
      <c r="H677" s="72">
        <v>1.25E-4</v>
      </c>
      <c r="I677" s="72">
        <v>1.45E-4</v>
      </c>
      <c r="J677" s="72">
        <v>1.0000000000000001E-5</v>
      </c>
      <c r="K677" s="49">
        <v>1.0962562809092722</v>
      </c>
      <c r="L677" s="49">
        <v>1.0962562809092722</v>
      </c>
      <c r="M677" s="49">
        <v>1.3703203511365904E-4</v>
      </c>
      <c r="N677" s="49">
        <v>1.5895716073184446E-4</v>
      </c>
      <c r="O677" s="49">
        <v>1.0962562809092722E-5</v>
      </c>
    </row>
    <row r="678" spans="1:15" ht="14.5" hidden="1" outlineLevel="2" x14ac:dyDescent="0.35">
      <c r="A678" s="48" t="s">
        <v>920</v>
      </c>
      <c r="B678" s="48" t="s">
        <v>1240</v>
      </c>
      <c r="C678" s="48" t="s">
        <v>1101</v>
      </c>
      <c r="D678" s="48" t="s">
        <v>1484</v>
      </c>
      <c r="E678" s="48" t="s">
        <v>1485</v>
      </c>
      <c r="F678" s="48" t="s">
        <v>183</v>
      </c>
      <c r="G678" s="48" t="s">
        <v>945</v>
      </c>
      <c r="H678" s="72">
        <v>1.75E-4</v>
      </c>
      <c r="I678" s="72">
        <v>2.0999999999999998E-4</v>
      </c>
      <c r="J678" s="72">
        <v>1.0000000000000001E-5</v>
      </c>
      <c r="K678" s="49">
        <v>1.0962562809092722</v>
      </c>
      <c r="L678" s="49">
        <v>1.0962562809092722</v>
      </c>
      <c r="M678" s="49">
        <v>1.9184484915912262E-4</v>
      </c>
      <c r="N678" s="49">
        <v>2.3021381899094714E-4</v>
      </c>
      <c r="O678" s="49">
        <v>1.0962562809092722E-5</v>
      </c>
    </row>
    <row r="679" spans="1:15" ht="14.5" hidden="1" outlineLevel="2" x14ac:dyDescent="0.35">
      <c r="A679" s="48" t="s">
        <v>920</v>
      </c>
      <c r="B679" s="48" t="s">
        <v>1240</v>
      </c>
      <c r="C679" s="48" t="s">
        <v>1101</v>
      </c>
      <c r="D679" s="48" t="s">
        <v>1484</v>
      </c>
      <c r="E679" s="48" t="s">
        <v>1485</v>
      </c>
      <c r="F679" s="48" t="s">
        <v>192</v>
      </c>
      <c r="G679" s="48" t="s">
        <v>945</v>
      </c>
      <c r="H679" s="72">
        <v>8.0000000000000007E-5</v>
      </c>
      <c r="I679" s="72">
        <v>9.5000000000000005E-5</v>
      </c>
      <c r="J679" s="72">
        <v>5.0000000000000004E-6</v>
      </c>
      <c r="K679" s="49">
        <v>1.0962562809092722</v>
      </c>
      <c r="L679" s="49">
        <v>1.0962562809092722</v>
      </c>
      <c r="M679" s="49">
        <v>8.7700502472741777E-5</v>
      </c>
      <c r="N679" s="49">
        <v>1.0414434668638087E-4</v>
      </c>
      <c r="O679" s="49">
        <v>5.4812814045463611E-6</v>
      </c>
    </row>
    <row r="680" spans="1:15" ht="14.5" hidden="1" outlineLevel="2" x14ac:dyDescent="0.35">
      <c r="A680" s="48" t="s">
        <v>920</v>
      </c>
      <c r="B680" s="48" t="s">
        <v>1240</v>
      </c>
      <c r="C680" s="48" t="s">
        <v>1101</v>
      </c>
      <c r="D680" s="48" t="s">
        <v>1484</v>
      </c>
      <c r="E680" s="48" t="s">
        <v>1485</v>
      </c>
      <c r="F680" s="48" t="s">
        <v>180</v>
      </c>
      <c r="G680" s="48" t="s">
        <v>945</v>
      </c>
      <c r="H680" s="73"/>
      <c r="I680" s="72">
        <v>3.5999999999999997E-4</v>
      </c>
      <c r="J680" s="72">
        <v>2.0000000000000002E-5</v>
      </c>
      <c r="K680" s="49">
        <v>1.0962562809092722</v>
      </c>
      <c r="L680" s="49">
        <v>1.0962562809092722</v>
      </c>
      <c r="M680" s="73"/>
      <c r="N680" s="49">
        <v>3.9465226112733796E-4</v>
      </c>
      <c r="O680" s="49">
        <v>2.1925125618185444E-5</v>
      </c>
    </row>
    <row r="681" spans="1:15" ht="14.5" hidden="1" outlineLevel="2" x14ac:dyDescent="0.35">
      <c r="A681" s="48" t="s">
        <v>920</v>
      </c>
      <c r="B681" s="48" t="s">
        <v>1240</v>
      </c>
      <c r="C681" s="48" t="s">
        <v>1101</v>
      </c>
      <c r="D681" s="48" t="s">
        <v>1484</v>
      </c>
      <c r="E681" s="48" t="s">
        <v>1485</v>
      </c>
      <c r="F681" s="48" t="s">
        <v>1249</v>
      </c>
      <c r="G681" s="48" t="s">
        <v>945</v>
      </c>
      <c r="H681" s="72">
        <v>2.9999999999999997E-4</v>
      </c>
      <c r="I681" s="72">
        <v>3.5000000000000004E-5</v>
      </c>
      <c r="J681" s="72">
        <v>2.0000000000000002E-5</v>
      </c>
      <c r="K681" s="49">
        <v>1.0962562809092722</v>
      </c>
      <c r="L681" s="49">
        <v>1.0962562809092722</v>
      </c>
      <c r="M681" s="49">
        <v>3.2887688427278165E-4</v>
      </c>
      <c r="N681" s="49">
        <v>3.8368969831824532E-5</v>
      </c>
      <c r="O681" s="49">
        <v>2.1925125618185444E-5</v>
      </c>
    </row>
    <row r="682" spans="1:15" ht="14.5" hidden="1" outlineLevel="2" x14ac:dyDescent="0.35">
      <c r="A682" s="48" t="s">
        <v>920</v>
      </c>
      <c r="B682" s="48" t="s">
        <v>1240</v>
      </c>
      <c r="C682" s="48" t="s">
        <v>1101</v>
      </c>
      <c r="D682" s="48" t="s">
        <v>1484</v>
      </c>
      <c r="E682" s="48" t="s">
        <v>1485</v>
      </c>
      <c r="F682" s="48" t="s">
        <v>1250</v>
      </c>
      <c r="G682" s="48" t="s">
        <v>945</v>
      </c>
      <c r="H682" s="72">
        <v>2.9999999999999997E-4</v>
      </c>
      <c r="I682" s="72">
        <v>3.5000000000000004E-5</v>
      </c>
      <c r="J682" s="72">
        <v>2.0000000000000002E-5</v>
      </c>
      <c r="K682" s="49">
        <v>1.0962562809092722</v>
      </c>
      <c r="L682" s="49">
        <v>1.0962562809092722</v>
      </c>
      <c r="M682" s="49">
        <v>3.2887688427278165E-4</v>
      </c>
      <c r="N682" s="49">
        <v>3.8368969831824532E-5</v>
      </c>
      <c r="O682" s="49">
        <v>2.1925125618185444E-5</v>
      </c>
    </row>
    <row r="683" spans="1:15" ht="14.5" hidden="1" outlineLevel="2" x14ac:dyDescent="0.35">
      <c r="A683" s="48" t="s">
        <v>920</v>
      </c>
      <c r="B683" s="48" t="s">
        <v>1240</v>
      </c>
      <c r="C683" s="48" t="s">
        <v>1101</v>
      </c>
      <c r="D683" s="48" t="s">
        <v>1484</v>
      </c>
      <c r="E683" s="48" t="s">
        <v>1485</v>
      </c>
      <c r="F683" s="48" t="s">
        <v>1251</v>
      </c>
      <c r="G683" s="48" t="s">
        <v>945</v>
      </c>
      <c r="H683" s="72">
        <v>2.9999999999999997E-4</v>
      </c>
      <c r="I683" s="72">
        <v>3.5000000000000004E-5</v>
      </c>
      <c r="J683" s="72">
        <v>2.0000000000000002E-5</v>
      </c>
      <c r="K683" s="49">
        <v>1.0962562809092722</v>
      </c>
      <c r="L683" s="49">
        <v>1.0962562809092722</v>
      </c>
      <c r="M683" s="49">
        <v>3.2887688427278165E-4</v>
      </c>
      <c r="N683" s="49">
        <v>3.8368969831824532E-5</v>
      </c>
      <c r="O683" s="49">
        <v>2.1925125618185444E-5</v>
      </c>
    </row>
    <row r="684" spans="1:15" ht="14.5" hidden="1" outlineLevel="2" x14ac:dyDescent="0.35">
      <c r="A684" s="48" t="s">
        <v>920</v>
      </c>
      <c r="B684" s="48" t="s">
        <v>1240</v>
      </c>
      <c r="C684" s="48" t="s">
        <v>1101</v>
      </c>
      <c r="D684" s="48" t="s">
        <v>1484</v>
      </c>
      <c r="E684" s="48" t="s">
        <v>1485</v>
      </c>
      <c r="F684" s="48" t="s">
        <v>1252</v>
      </c>
      <c r="G684" s="48" t="s">
        <v>945</v>
      </c>
      <c r="H684" s="72">
        <v>2.9999999999999997E-4</v>
      </c>
      <c r="I684" s="72">
        <v>3.5000000000000004E-5</v>
      </c>
      <c r="J684" s="72">
        <v>2.0000000000000002E-5</v>
      </c>
      <c r="K684" s="49">
        <v>1.0962562809092722</v>
      </c>
      <c r="L684" s="49">
        <v>1.0962562809092722</v>
      </c>
      <c r="M684" s="49">
        <v>3.2887688427278165E-4</v>
      </c>
      <c r="N684" s="49">
        <v>3.8368969831824532E-5</v>
      </c>
      <c r="O684" s="49">
        <v>2.1925125618185444E-5</v>
      </c>
    </row>
    <row r="685" spans="1:15" ht="14.5" hidden="1" outlineLevel="2" x14ac:dyDescent="0.35">
      <c r="A685" s="48" t="s">
        <v>920</v>
      </c>
      <c r="B685" s="48" t="s">
        <v>1240</v>
      </c>
      <c r="C685" s="48" t="s">
        <v>1101</v>
      </c>
      <c r="D685" s="48" t="s">
        <v>1484</v>
      </c>
      <c r="E685" s="48" t="s">
        <v>1485</v>
      </c>
      <c r="F685" s="48" t="s">
        <v>182</v>
      </c>
      <c r="G685" s="48" t="s">
        <v>945</v>
      </c>
      <c r="H685" s="72">
        <v>1.75E-4</v>
      </c>
      <c r="I685" s="72">
        <v>2.0999999999999998E-4</v>
      </c>
      <c r="J685" s="72">
        <v>1.0000000000000001E-5</v>
      </c>
      <c r="K685" s="49">
        <v>1.0962562809092722</v>
      </c>
      <c r="L685" s="49">
        <v>1.0962562809092722</v>
      </c>
      <c r="M685" s="49">
        <v>1.9184484915912262E-4</v>
      </c>
      <c r="N685" s="49">
        <v>2.3021381899094714E-4</v>
      </c>
      <c r="O685" s="49">
        <v>1.0962562809092722E-5</v>
      </c>
    </row>
    <row r="686" spans="1:15" ht="14.5" hidden="1" outlineLevel="2" x14ac:dyDescent="0.35">
      <c r="A686" s="48" t="s">
        <v>920</v>
      </c>
      <c r="B686" s="48" t="s">
        <v>1240</v>
      </c>
      <c r="C686" s="48" t="s">
        <v>1101</v>
      </c>
      <c r="D686" s="48" t="s">
        <v>1484</v>
      </c>
      <c r="E686" s="48" t="s">
        <v>1485</v>
      </c>
      <c r="F686" s="48" t="s">
        <v>184</v>
      </c>
      <c r="G686" s="48" t="s">
        <v>945</v>
      </c>
      <c r="H686" s="72">
        <v>1.75E-4</v>
      </c>
      <c r="I686" s="72">
        <v>2.0999999999999998E-4</v>
      </c>
      <c r="J686" s="72">
        <v>1.0000000000000001E-5</v>
      </c>
      <c r="K686" s="49">
        <v>1.0962562809092722</v>
      </c>
      <c r="L686" s="49">
        <v>1.0962562809092722</v>
      </c>
      <c r="M686" s="49">
        <v>1.9184484915912262E-4</v>
      </c>
      <c r="N686" s="49">
        <v>2.3021381899094714E-4</v>
      </c>
      <c r="O686" s="49">
        <v>1.0962562809092722E-5</v>
      </c>
    </row>
    <row r="687" spans="1:15" ht="14.5" hidden="1" outlineLevel="2" x14ac:dyDescent="0.35">
      <c r="A687" s="48" t="s">
        <v>920</v>
      </c>
      <c r="B687" s="48" t="s">
        <v>1240</v>
      </c>
      <c r="C687" s="48" t="s">
        <v>1101</v>
      </c>
      <c r="D687" s="48" t="s">
        <v>1484</v>
      </c>
      <c r="E687" s="48" t="s">
        <v>1485</v>
      </c>
      <c r="F687" s="48" t="s">
        <v>185</v>
      </c>
      <c r="G687" s="48" t="s">
        <v>945</v>
      </c>
      <c r="H687" s="72">
        <v>7.4999999999999993E-5</v>
      </c>
      <c r="I687" s="72">
        <v>8.9999999999999992E-5</v>
      </c>
      <c r="J687" s="72">
        <v>5.0000000000000004E-6</v>
      </c>
      <c r="K687" s="49">
        <v>1.0962562809092722</v>
      </c>
      <c r="L687" s="49">
        <v>1.0962562809092722</v>
      </c>
      <c r="M687" s="49">
        <v>8.2219221068195413E-5</v>
      </c>
      <c r="N687" s="49">
        <v>9.8663065281834491E-5</v>
      </c>
      <c r="O687" s="49">
        <v>5.4812814045463611E-6</v>
      </c>
    </row>
    <row r="688" spans="1:15" ht="14.5" hidden="1" outlineLevel="2" x14ac:dyDescent="0.35">
      <c r="A688" s="48" t="s">
        <v>920</v>
      </c>
      <c r="B688" s="48" t="s">
        <v>1240</v>
      </c>
      <c r="C688" s="48" t="s">
        <v>1101</v>
      </c>
      <c r="D688" s="48" t="s">
        <v>1484</v>
      </c>
      <c r="E688" s="48" t="s">
        <v>1485</v>
      </c>
      <c r="F688" s="48" t="s">
        <v>188</v>
      </c>
      <c r="G688" s="48" t="s">
        <v>945</v>
      </c>
      <c r="H688" s="72">
        <v>7.4999999999999993E-5</v>
      </c>
      <c r="I688" s="72">
        <v>8.9999999999999992E-5</v>
      </c>
      <c r="J688" s="72">
        <v>5.0000000000000004E-6</v>
      </c>
      <c r="K688" s="49">
        <v>1.0962562809092722</v>
      </c>
      <c r="L688" s="49">
        <v>1.0962562809092722</v>
      </c>
      <c r="M688" s="49">
        <v>8.2219221068195413E-5</v>
      </c>
      <c r="N688" s="49">
        <v>9.8663065281834491E-5</v>
      </c>
      <c r="O688" s="49">
        <v>5.4812814045463611E-6</v>
      </c>
    </row>
    <row r="689" spans="1:15" ht="14.5" hidden="1" outlineLevel="2" x14ac:dyDescent="0.35">
      <c r="A689" s="48" t="s">
        <v>920</v>
      </c>
      <c r="B689" s="48" t="s">
        <v>1240</v>
      </c>
      <c r="C689" s="48" t="s">
        <v>1101</v>
      </c>
      <c r="D689" s="48" t="s">
        <v>1484</v>
      </c>
      <c r="E689" s="48" t="s">
        <v>1485</v>
      </c>
      <c r="F689" s="48" t="s">
        <v>186</v>
      </c>
      <c r="G689" s="48" t="s">
        <v>945</v>
      </c>
      <c r="H689" s="72">
        <v>7.4999999999999993E-5</v>
      </c>
      <c r="I689" s="72">
        <v>8.9999999999999992E-5</v>
      </c>
      <c r="J689" s="72">
        <v>5.0000000000000004E-6</v>
      </c>
      <c r="K689" s="49">
        <v>1.0962562809092722</v>
      </c>
      <c r="L689" s="49">
        <v>1.0962562809092722</v>
      </c>
      <c r="M689" s="49">
        <v>8.2219221068195413E-5</v>
      </c>
      <c r="N689" s="49">
        <v>9.8663065281834491E-5</v>
      </c>
      <c r="O689" s="49">
        <v>5.4812814045463611E-6</v>
      </c>
    </row>
    <row r="690" spans="1:15" ht="14.5" hidden="1" outlineLevel="2" x14ac:dyDescent="0.35">
      <c r="A690" s="48" t="s">
        <v>920</v>
      </c>
      <c r="B690" s="48" t="s">
        <v>1240</v>
      </c>
      <c r="C690" s="48" t="s">
        <v>1101</v>
      </c>
      <c r="D690" s="48" t="s">
        <v>1484</v>
      </c>
      <c r="E690" s="48" t="s">
        <v>1485</v>
      </c>
      <c r="F690" s="48" t="s">
        <v>195</v>
      </c>
      <c r="G690" s="48" t="s">
        <v>945</v>
      </c>
      <c r="H690" s="72">
        <v>2.0000000000000001E-4</v>
      </c>
      <c r="I690" s="72">
        <v>2.2000000000000001E-4</v>
      </c>
      <c r="J690" s="72">
        <v>5.0000000000000004E-6</v>
      </c>
      <c r="K690" s="49">
        <v>1.0962562809092722</v>
      </c>
      <c r="L690" s="49">
        <v>1.0962562809092722</v>
      </c>
      <c r="M690" s="49">
        <v>2.1925125618185444E-4</v>
      </c>
      <c r="N690" s="49">
        <v>2.4117638180003989E-4</v>
      </c>
      <c r="O690" s="49">
        <v>5.4812814045463611E-6</v>
      </c>
    </row>
    <row r="691" spans="1:15" ht="14.5" hidden="1" outlineLevel="2" x14ac:dyDescent="0.35">
      <c r="A691" s="48" t="s">
        <v>920</v>
      </c>
      <c r="B691" s="48" t="s">
        <v>1240</v>
      </c>
      <c r="C691" s="48" t="s">
        <v>1101</v>
      </c>
      <c r="D691" s="48" t="s">
        <v>1484</v>
      </c>
      <c r="E691" s="48" t="s">
        <v>1485</v>
      </c>
      <c r="F691" s="48" t="s">
        <v>1753</v>
      </c>
      <c r="G691" s="48" t="s">
        <v>945</v>
      </c>
      <c r="H691" s="72">
        <v>2.9999999999999997E-5</v>
      </c>
      <c r="I691" s="72">
        <v>2.0999999999999998E-4</v>
      </c>
      <c r="J691" s="72">
        <v>5.0000000000000004E-6</v>
      </c>
      <c r="K691" s="49">
        <v>1.0962562809092722</v>
      </c>
      <c r="L691" s="49">
        <v>1.0962562809092722</v>
      </c>
      <c r="M691" s="49">
        <v>3.2887688427278161E-5</v>
      </c>
      <c r="N691" s="49">
        <v>2.3021381899094714E-4</v>
      </c>
      <c r="O691" s="49">
        <v>5.4812814045463611E-6</v>
      </c>
    </row>
    <row r="692" spans="1:15" ht="14.5" hidden="1" outlineLevel="2" x14ac:dyDescent="0.35">
      <c r="A692" s="48" t="s">
        <v>920</v>
      </c>
      <c r="B692" s="48" t="s">
        <v>1240</v>
      </c>
      <c r="C692" s="48" t="s">
        <v>1101</v>
      </c>
      <c r="D692" s="48" t="s">
        <v>1484</v>
      </c>
      <c r="E692" s="48" t="s">
        <v>1485</v>
      </c>
      <c r="F692" s="48" t="s">
        <v>189</v>
      </c>
      <c r="G692" s="48" t="s">
        <v>945</v>
      </c>
      <c r="H692" s="72">
        <v>7.4999999999999993E-5</v>
      </c>
      <c r="I692" s="72">
        <v>8.9999999999999992E-5</v>
      </c>
      <c r="J692" s="72">
        <v>5.0000000000000004E-6</v>
      </c>
      <c r="K692" s="49">
        <v>1.0962562809092722</v>
      </c>
      <c r="L692" s="49">
        <v>1.0962562809092722</v>
      </c>
      <c r="M692" s="49">
        <v>8.2219221068195413E-5</v>
      </c>
      <c r="N692" s="49">
        <v>9.8663065281834491E-5</v>
      </c>
      <c r="O692" s="49">
        <v>5.4812814045463611E-6</v>
      </c>
    </row>
    <row r="693" spans="1:15" ht="14.5" hidden="1" outlineLevel="2" x14ac:dyDescent="0.35">
      <c r="A693" s="48" t="s">
        <v>920</v>
      </c>
      <c r="B693" s="48" t="s">
        <v>1240</v>
      </c>
      <c r="C693" s="48" t="s">
        <v>1101</v>
      </c>
      <c r="D693" s="48" t="s">
        <v>1484</v>
      </c>
      <c r="E693" s="48" t="s">
        <v>1485</v>
      </c>
      <c r="F693" s="48" t="s">
        <v>191</v>
      </c>
      <c r="G693" s="48" t="s">
        <v>945</v>
      </c>
      <c r="H693" s="72">
        <v>8.0000000000000007E-5</v>
      </c>
      <c r="I693" s="72">
        <v>9.5000000000000005E-5</v>
      </c>
      <c r="J693" s="72">
        <v>5.0000000000000004E-6</v>
      </c>
      <c r="K693" s="49">
        <v>1.0962562809092722</v>
      </c>
      <c r="L693" s="49">
        <v>1.0962562809092722</v>
      </c>
      <c r="M693" s="49">
        <v>8.7700502472741777E-5</v>
      </c>
      <c r="N693" s="49">
        <v>1.0414434668638087E-4</v>
      </c>
      <c r="O693" s="49">
        <v>5.4812814045463611E-6</v>
      </c>
    </row>
    <row r="694" spans="1:15" ht="14.5" hidden="1" outlineLevel="2" x14ac:dyDescent="0.35">
      <c r="A694" s="48" t="s">
        <v>920</v>
      </c>
      <c r="B694" s="48" t="s">
        <v>1240</v>
      </c>
      <c r="C694" s="48" t="s">
        <v>1101</v>
      </c>
      <c r="D694" s="48" t="s">
        <v>1484</v>
      </c>
      <c r="E694" s="48" t="s">
        <v>1485</v>
      </c>
      <c r="F694" s="48" t="s">
        <v>193</v>
      </c>
      <c r="G694" s="48" t="s">
        <v>945</v>
      </c>
      <c r="H694" s="72">
        <v>8.0000000000000007E-5</v>
      </c>
      <c r="I694" s="72">
        <v>9.5000000000000005E-5</v>
      </c>
      <c r="J694" s="72">
        <v>5.0000000000000004E-6</v>
      </c>
      <c r="K694" s="49">
        <v>1.0962562809092722</v>
      </c>
      <c r="L694" s="49">
        <v>1.0962562809092722</v>
      </c>
      <c r="M694" s="49">
        <v>8.7700502472741777E-5</v>
      </c>
      <c r="N694" s="49">
        <v>1.0414434668638087E-4</v>
      </c>
      <c r="O694" s="49">
        <v>5.4812814045463611E-6</v>
      </c>
    </row>
    <row r="695" spans="1:15" ht="14.5" hidden="1" outlineLevel="2" x14ac:dyDescent="0.35">
      <c r="A695" s="48" t="s">
        <v>920</v>
      </c>
      <c r="B695" s="48" t="s">
        <v>1240</v>
      </c>
      <c r="C695" s="48" t="s">
        <v>1101</v>
      </c>
      <c r="D695" s="48" t="s">
        <v>1484</v>
      </c>
      <c r="E695" s="48" t="s">
        <v>1485</v>
      </c>
      <c r="F695" s="48" t="s">
        <v>194</v>
      </c>
      <c r="G695" s="48" t="s">
        <v>945</v>
      </c>
      <c r="H695" s="72">
        <v>2.0000000000000001E-4</v>
      </c>
      <c r="I695" s="72">
        <v>2.2000000000000001E-4</v>
      </c>
      <c r="J695" s="72">
        <v>1.0000000000000001E-5</v>
      </c>
      <c r="K695" s="49">
        <v>1.0962562809092722</v>
      </c>
      <c r="L695" s="49">
        <v>1.0962562809092722</v>
      </c>
      <c r="M695" s="49">
        <v>2.1925125618185444E-4</v>
      </c>
      <c r="N695" s="49">
        <v>2.4117638180003989E-4</v>
      </c>
      <c r="O695" s="49">
        <v>1.0962562809092722E-5</v>
      </c>
    </row>
    <row r="696" spans="1:15" ht="14.5" hidden="1" outlineLevel="2" x14ac:dyDescent="0.35">
      <c r="A696" s="48" t="s">
        <v>920</v>
      </c>
      <c r="B696" s="48" t="s">
        <v>1240</v>
      </c>
      <c r="C696" s="48" t="s">
        <v>1101</v>
      </c>
      <c r="D696" s="48" t="s">
        <v>1484</v>
      </c>
      <c r="E696" s="48" t="s">
        <v>1485</v>
      </c>
      <c r="F696" s="48" t="s">
        <v>190</v>
      </c>
      <c r="G696" s="48" t="s">
        <v>945</v>
      </c>
      <c r="H696" s="72">
        <v>8.0000000000000007E-5</v>
      </c>
      <c r="I696" s="72">
        <v>9.5000000000000005E-5</v>
      </c>
      <c r="J696" s="72">
        <v>5.0000000000000004E-6</v>
      </c>
      <c r="K696" s="49">
        <v>1.0962562809092722</v>
      </c>
      <c r="L696" s="49">
        <v>1.0962562809092722</v>
      </c>
      <c r="M696" s="49">
        <v>8.7700502472741777E-5</v>
      </c>
      <c r="N696" s="49">
        <v>1.0414434668638087E-4</v>
      </c>
      <c r="O696" s="49">
        <v>5.4812814045463611E-6</v>
      </c>
    </row>
    <row r="697" spans="1:15" ht="14.5" hidden="1" outlineLevel="2" x14ac:dyDescent="0.35">
      <c r="A697" s="48" t="s">
        <v>920</v>
      </c>
      <c r="B697" s="48" t="s">
        <v>1240</v>
      </c>
      <c r="C697" s="48" t="s">
        <v>1101</v>
      </c>
      <c r="D697" s="48" t="s">
        <v>1484</v>
      </c>
      <c r="E697" s="48" t="s">
        <v>1485</v>
      </c>
      <c r="F697" s="48" t="s">
        <v>1248</v>
      </c>
      <c r="G697" s="48" t="s">
        <v>1102</v>
      </c>
      <c r="H697" s="72">
        <v>8.1499999999999997E-4</v>
      </c>
      <c r="I697" s="72">
        <v>9.6499999999999993E-4</v>
      </c>
      <c r="J697" s="72">
        <v>5.0000000000000002E-5</v>
      </c>
      <c r="K697" s="49">
        <v>1.0962562809092722</v>
      </c>
      <c r="L697" s="49">
        <v>1.0962562809092722</v>
      </c>
      <c r="M697" s="49">
        <v>8.9344886894105683E-4</v>
      </c>
      <c r="N697" s="49">
        <v>1.0578873110774476E-3</v>
      </c>
      <c r="O697" s="49">
        <v>5.4812814045463609E-5</v>
      </c>
    </row>
    <row r="698" spans="1:15" ht="14.5" hidden="1" outlineLevel="2" x14ac:dyDescent="0.35">
      <c r="A698" s="48" t="s">
        <v>920</v>
      </c>
      <c r="B698" s="48" t="s">
        <v>1240</v>
      </c>
      <c r="C698" s="48" t="s">
        <v>1101</v>
      </c>
      <c r="D698" s="48" t="s">
        <v>1484</v>
      </c>
      <c r="E698" s="48" t="s">
        <v>1485</v>
      </c>
      <c r="F698" s="48" t="s">
        <v>1247</v>
      </c>
      <c r="G698" s="48" t="s">
        <v>1102</v>
      </c>
      <c r="H698" s="72">
        <v>8.1499999999999997E-4</v>
      </c>
      <c r="I698" s="72">
        <v>9.6499999999999993E-4</v>
      </c>
      <c r="J698" s="72">
        <v>5.0000000000000002E-5</v>
      </c>
      <c r="K698" s="49">
        <v>1.0962562809092722</v>
      </c>
      <c r="L698" s="49">
        <v>1.0962562809092722</v>
      </c>
      <c r="M698" s="49">
        <v>8.9344886894105683E-4</v>
      </c>
      <c r="N698" s="49">
        <v>1.0578873110774476E-3</v>
      </c>
      <c r="O698" s="49">
        <v>5.4812814045463609E-5</v>
      </c>
    </row>
    <row r="699" spans="1:15" ht="14.5" hidden="1" outlineLevel="2" x14ac:dyDescent="0.35">
      <c r="A699" s="48" t="s">
        <v>920</v>
      </c>
      <c r="B699" s="48" t="s">
        <v>1240</v>
      </c>
      <c r="C699" s="48" t="s">
        <v>1101</v>
      </c>
      <c r="D699" s="48" t="s">
        <v>1484</v>
      </c>
      <c r="E699" s="48" t="s">
        <v>1485</v>
      </c>
      <c r="F699" s="48" t="s">
        <v>1754</v>
      </c>
      <c r="G699" s="48" t="s">
        <v>970</v>
      </c>
      <c r="H699" s="72">
        <v>1.7999999999999998E-4</v>
      </c>
      <c r="I699" s="72">
        <v>6.8500000000000006E-4</v>
      </c>
      <c r="J699" s="72">
        <v>2.0000000000000002E-5</v>
      </c>
      <c r="K699" s="49">
        <v>1.0962562809092722</v>
      </c>
      <c r="L699" s="49">
        <v>1.0962562809092722</v>
      </c>
      <c r="M699" s="49">
        <v>1.9732613056366898E-4</v>
      </c>
      <c r="N699" s="49">
        <v>7.5093555242285149E-4</v>
      </c>
      <c r="O699" s="49">
        <v>2.1925125618185444E-5</v>
      </c>
    </row>
    <row r="700" spans="1:15" ht="14.5" hidden="1" outlineLevel="2" x14ac:dyDescent="0.35">
      <c r="A700" s="48" t="s">
        <v>920</v>
      </c>
      <c r="B700" s="48" t="s">
        <v>1240</v>
      </c>
      <c r="C700" s="48" t="s">
        <v>1101</v>
      </c>
      <c r="D700" s="48" t="s">
        <v>1484</v>
      </c>
      <c r="E700" s="48" t="s">
        <v>1485</v>
      </c>
      <c r="F700" s="48" t="s">
        <v>196</v>
      </c>
      <c r="G700" s="48" t="s">
        <v>969</v>
      </c>
      <c r="H700" s="72">
        <v>7.7000000000000002E-3</v>
      </c>
      <c r="I700" s="72">
        <v>5.0999999999999997E-2</v>
      </c>
      <c r="J700" s="72">
        <v>1.08E-3</v>
      </c>
      <c r="K700" s="49">
        <v>1.0962562809092722</v>
      </c>
      <c r="L700" s="49">
        <v>1.0962562809092722</v>
      </c>
      <c r="M700" s="49">
        <v>8.441173363001396E-3</v>
      </c>
      <c r="N700" s="49">
        <v>5.5909070326372878E-2</v>
      </c>
      <c r="O700" s="49">
        <v>1.1839567833820139E-3</v>
      </c>
    </row>
    <row r="701" spans="1:15" ht="14.5" hidden="1" outlineLevel="2" x14ac:dyDescent="0.35">
      <c r="A701" s="48" t="s">
        <v>920</v>
      </c>
      <c r="B701" s="48" t="s">
        <v>1240</v>
      </c>
      <c r="C701" s="48" t="s">
        <v>1101</v>
      </c>
      <c r="D701" s="48" t="s">
        <v>1484</v>
      </c>
      <c r="E701" s="48" t="s">
        <v>1485</v>
      </c>
      <c r="F701" s="48" t="s">
        <v>197</v>
      </c>
      <c r="G701" s="48" t="s">
        <v>959</v>
      </c>
      <c r="H701" s="72">
        <v>3.7500000000000001E-4</v>
      </c>
      <c r="I701" s="72">
        <v>1.41E-3</v>
      </c>
      <c r="J701" s="72">
        <v>4.0000000000000003E-5</v>
      </c>
      <c r="K701" s="49">
        <v>1.0962562809092722</v>
      </c>
      <c r="L701" s="49">
        <v>1.0962562809092722</v>
      </c>
      <c r="M701" s="49">
        <v>4.1109610534097705E-4</v>
      </c>
      <c r="N701" s="49">
        <v>1.5457213560820739E-3</v>
      </c>
      <c r="O701" s="49">
        <v>4.3850251236370888E-5</v>
      </c>
    </row>
    <row r="702" spans="1:15" ht="14.5" outlineLevel="1" collapsed="1" x14ac:dyDescent="0.35">
      <c r="A702" s="48"/>
      <c r="B702" s="50" t="s">
        <v>803</v>
      </c>
      <c r="C702" s="48"/>
      <c r="D702" s="48"/>
      <c r="E702" s="48"/>
      <c r="F702" s="48"/>
      <c r="G702" s="48"/>
      <c r="H702" s="72">
        <f>SUBTOTAL(9,H662:H701)</f>
        <v>3.2840000000000008E-2</v>
      </c>
      <c r="I702" s="72">
        <f>SUBTOTAL(9,I662:I701)</f>
        <v>8.0354999999999982E-2</v>
      </c>
      <c r="J702" s="72">
        <f>SUBTOTAL(9,J662:J701)</f>
        <v>2.7450000000000005E-3</v>
      </c>
      <c r="K702" s="49"/>
      <c r="L702" s="49"/>
      <c r="M702" s="49">
        <f>SUBTOTAL(9,M662:M701)</f>
        <v>3.6001056265060505E-2</v>
      </c>
      <c r="N702" s="49">
        <f>SUBTOTAL(9,N662:N701)</f>
        <v>8.8089673452464573E-2</v>
      </c>
      <c r="O702" s="49">
        <f>SUBTOTAL(9,O662:O701)</f>
        <v>3.0092234910959513E-3</v>
      </c>
    </row>
    <row r="703" spans="1:15" ht="14.5" hidden="1" outlineLevel="2" x14ac:dyDescent="0.35">
      <c r="A703" s="48" t="s">
        <v>920</v>
      </c>
      <c r="B703" s="48" t="s">
        <v>1755</v>
      </c>
      <c r="C703" s="48" t="s">
        <v>1756</v>
      </c>
      <c r="D703" s="48" t="s">
        <v>1757</v>
      </c>
      <c r="E703" s="48" t="s">
        <v>1758</v>
      </c>
      <c r="F703" s="48" t="s">
        <v>1759</v>
      </c>
      <c r="G703" s="48" t="s">
        <v>944</v>
      </c>
      <c r="H703" s="72">
        <v>4.1549999999999998E-3</v>
      </c>
      <c r="I703" s="72">
        <v>1.815E-3</v>
      </c>
      <c r="J703" s="72">
        <v>2.7E-4</v>
      </c>
      <c r="K703" s="49">
        <v>1.2038018557892793</v>
      </c>
      <c r="L703" s="49">
        <v>1.2038018557892793</v>
      </c>
      <c r="M703" s="49">
        <v>5.0017967108044554E-3</v>
      </c>
      <c r="N703" s="49">
        <v>2.1849003682575421E-3</v>
      </c>
      <c r="O703" s="49">
        <v>3.2502650106310541E-4</v>
      </c>
    </row>
    <row r="704" spans="1:15" ht="14.5" hidden="1" outlineLevel="2" x14ac:dyDescent="0.35">
      <c r="A704" s="48" t="s">
        <v>920</v>
      </c>
      <c r="B704" s="48" t="s">
        <v>1755</v>
      </c>
      <c r="C704" s="48" t="s">
        <v>1756</v>
      </c>
      <c r="D704" s="48" t="s">
        <v>1757</v>
      </c>
      <c r="E704" s="48" t="s">
        <v>1758</v>
      </c>
      <c r="F704" s="48" t="s">
        <v>1760</v>
      </c>
      <c r="G704" s="48" t="s">
        <v>944</v>
      </c>
      <c r="H704" s="72">
        <v>4.1549999999999998E-3</v>
      </c>
      <c r="I704" s="72">
        <v>1.815E-3</v>
      </c>
      <c r="J704" s="72">
        <v>2.7E-4</v>
      </c>
      <c r="K704" s="49">
        <v>1.2038018557892793</v>
      </c>
      <c r="L704" s="49">
        <v>1.2038018557892793</v>
      </c>
      <c r="M704" s="49">
        <v>5.0017967108044554E-3</v>
      </c>
      <c r="N704" s="49">
        <v>2.1849003682575421E-3</v>
      </c>
      <c r="O704" s="49">
        <v>3.2502650106310541E-4</v>
      </c>
    </row>
    <row r="705" spans="1:15" ht="14.5" hidden="1" outlineLevel="2" x14ac:dyDescent="0.35">
      <c r="A705" s="48" t="s">
        <v>920</v>
      </c>
      <c r="B705" s="48" t="s">
        <v>1755</v>
      </c>
      <c r="C705" s="48" t="s">
        <v>1756</v>
      </c>
      <c r="D705" s="48" t="s">
        <v>1757</v>
      </c>
      <c r="E705" s="48" t="s">
        <v>1758</v>
      </c>
      <c r="F705" s="48" t="s">
        <v>1761</v>
      </c>
      <c r="G705" s="48" t="s">
        <v>944</v>
      </c>
      <c r="H705" s="72">
        <v>4.1549999999999998E-3</v>
      </c>
      <c r="I705" s="72">
        <v>1.815E-3</v>
      </c>
      <c r="J705" s="72">
        <v>2.7E-4</v>
      </c>
      <c r="K705" s="49">
        <v>1.2038018557892793</v>
      </c>
      <c r="L705" s="49">
        <v>1.2038018557892793</v>
      </c>
      <c r="M705" s="49">
        <v>5.0017967108044554E-3</v>
      </c>
      <c r="N705" s="49">
        <v>2.1849003682575421E-3</v>
      </c>
      <c r="O705" s="49">
        <v>3.2502650106310541E-4</v>
      </c>
    </row>
    <row r="706" spans="1:15" ht="14.5" hidden="1" outlineLevel="2" x14ac:dyDescent="0.35">
      <c r="A706" s="48" t="s">
        <v>920</v>
      </c>
      <c r="B706" s="48" t="s">
        <v>1755</v>
      </c>
      <c r="C706" s="48" t="s">
        <v>1756</v>
      </c>
      <c r="D706" s="48" t="s">
        <v>1757</v>
      </c>
      <c r="E706" s="48" t="s">
        <v>1758</v>
      </c>
      <c r="F706" s="48" t="s">
        <v>1762</v>
      </c>
      <c r="G706" s="48" t="s">
        <v>959</v>
      </c>
      <c r="H706" s="72">
        <v>2.32E-3</v>
      </c>
      <c r="I706" s="72">
        <v>4.0969999999999999E-2</v>
      </c>
      <c r="J706" s="72">
        <v>1.2199999999999999E-3</v>
      </c>
      <c r="K706" s="49">
        <v>1.2038018557892793</v>
      </c>
      <c r="L706" s="49">
        <v>1.2038018557892793</v>
      </c>
      <c r="M706" s="49">
        <v>2.792820305431128E-3</v>
      </c>
      <c r="N706" s="49">
        <v>4.9319762031686774E-2</v>
      </c>
      <c r="O706" s="49">
        <v>1.4686382640629208E-3</v>
      </c>
    </row>
    <row r="707" spans="1:15" ht="14.5" hidden="1" outlineLevel="2" x14ac:dyDescent="0.35">
      <c r="A707" s="48" t="s">
        <v>920</v>
      </c>
      <c r="B707" s="48" t="s">
        <v>1755</v>
      </c>
      <c r="C707" s="48" t="s">
        <v>1756</v>
      </c>
      <c r="D707" s="48" t="s">
        <v>1757</v>
      </c>
      <c r="E707" s="48" t="s">
        <v>1758</v>
      </c>
      <c r="F707" s="48" t="s">
        <v>1763</v>
      </c>
      <c r="G707" s="48" t="s">
        <v>959</v>
      </c>
      <c r="H707" s="72">
        <v>1.74E-3</v>
      </c>
      <c r="I707" s="72">
        <v>3.073E-2</v>
      </c>
      <c r="J707" s="72">
        <v>9.1500000000000001E-4</v>
      </c>
      <c r="K707" s="49">
        <v>1.2038018557892793</v>
      </c>
      <c r="L707" s="49">
        <v>1.2038018557892793</v>
      </c>
      <c r="M707" s="49">
        <v>2.094615229073346E-3</v>
      </c>
      <c r="N707" s="49">
        <v>3.6992831028404553E-2</v>
      </c>
      <c r="O707" s="49">
        <v>1.1014786980471907E-3</v>
      </c>
    </row>
    <row r="708" spans="1:15" ht="14.5" outlineLevel="1" collapsed="1" x14ac:dyDescent="0.35">
      <c r="A708" s="48"/>
      <c r="B708" s="50" t="s">
        <v>1894</v>
      </c>
      <c r="C708" s="48"/>
      <c r="D708" s="48"/>
      <c r="E708" s="48"/>
      <c r="F708" s="48"/>
      <c r="G708" s="48"/>
      <c r="H708" s="72">
        <f>SUBTOTAL(9,H703:H707)</f>
        <v>1.6524999999999998E-2</v>
      </c>
      <c r="I708" s="72">
        <f>SUBTOTAL(9,I703:I707)</f>
        <v>7.7144999999999991E-2</v>
      </c>
      <c r="J708" s="72">
        <f>SUBTOTAL(9,J703:J707)</f>
        <v>2.9449999999999997E-3</v>
      </c>
      <c r="K708" s="49"/>
      <c r="L708" s="49"/>
      <c r="M708" s="49">
        <f>SUBTOTAL(9,M703:M707)</f>
        <v>1.9892825666917836E-2</v>
      </c>
      <c r="N708" s="49">
        <f>SUBTOTAL(9,N703:N707)</f>
        <v>9.2867294164863945E-2</v>
      </c>
      <c r="O708" s="49">
        <f>SUBTOTAL(9,O703:O707)</f>
        <v>3.5451964652994279E-3</v>
      </c>
    </row>
    <row r="709" spans="1:15" ht="14.5" hidden="1" outlineLevel="2" x14ac:dyDescent="0.35">
      <c r="A709" s="48" t="s">
        <v>920</v>
      </c>
      <c r="B709" s="48" t="s">
        <v>1764</v>
      </c>
      <c r="C709" s="48" t="s">
        <v>1765</v>
      </c>
      <c r="D709" s="48" t="s">
        <v>1757</v>
      </c>
      <c r="E709" s="48" t="s">
        <v>1766</v>
      </c>
      <c r="F709" s="48" t="s">
        <v>1767</v>
      </c>
      <c r="G709" s="48" t="s">
        <v>944</v>
      </c>
      <c r="H709" s="72">
        <v>3.6800000000000001E-3</v>
      </c>
      <c r="I709" s="72">
        <v>4.4089999999999997E-3</v>
      </c>
      <c r="J709" s="72">
        <v>2.3999999999999998E-4</v>
      </c>
      <c r="K709" s="49">
        <v>1.2038018557892793</v>
      </c>
      <c r="L709" s="49">
        <v>1.2038018557892793</v>
      </c>
      <c r="M709" s="49">
        <v>4.4299908293045477E-3</v>
      </c>
      <c r="N709" s="49">
        <v>5.3075623821749324E-3</v>
      </c>
      <c r="O709" s="49">
        <v>2.88912445389427E-4</v>
      </c>
    </row>
    <row r="710" spans="1:15" ht="14.5" hidden="1" outlineLevel="2" x14ac:dyDescent="0.35">
      <c r="A710" s="48" t="s">
        <v>920</v>
      </c>
      <c r="B710" s="48" t="s">
        <v>1764</v>
      </c>
      <c r="C710" s="48" t="s">
        <v>1765</v>
      </c>
      <c r="D710" s="48" t="s">
        <v>1757</v>
      </c>
      <c r="E710" s="48" t="s">
        <v>1766</v>
      </c>
      <c r="F710" s="48" t="s">
        <v>1768</v>
      </c>
      <c r="G710" s="48" t="s">
        <v>944</v>
      </c>
      <c r="H710" s="72">
        <v>3.6800000000000001E-3</v>
      </c>
      <c r="I710" s="72">
        <v>4.4089999999999997E-3</v>
      </c>
      <c r="J710" s="72">
        <v>2.3999999999999998E-4</v>
      </c>
      <c r="K710" s="49">
        <v>1.2038018557892793</v>
      </c>
      <c r="L710" s="49">
        <v>1.2038018557892793</v>
      </c>
      <c r="M710" s="49">
        <v>4.4299908293045477E-3</v>
      </c>
      <c r="N710" s="49">
        <v>5.3075623821749324E-3</v>
      </c>
      <c r="O710" s="49">
        <v>2.88912445389427E-4</v>
      </c>
    </row>
    <row r="711" spans="1:15" ht="14.5" hidden="1" outlineLevel="2" x14ac:dyDescent="0.35">
      <c r="A711" s="48" t="s">
        <v>920</v>
      </c>
      <c r="B711" s="48" t="s">
        <v>1764</v>
      </c>
      <c r="C711" s="48" t="s">
        <v>1765</v>
      </c>
      <c r="D711" s="48" t="s">
        <v>1757</v>
      </c>
      <c r="E711" s="48" t="s">
        <v>1766</v>
      </c>
      <c r="F711" s="48" t="s">
        <v>1769</v>
      </c>
      <c r="G711" s="48" t="s">
        <v>944</v>
      </c>
      <c r="H711" s="72">
        <v>3.6800000000000001E-3</v>
      </c>
      <c r="I711" s="72">
        <v>4.4089999999999997E-3</v>
      </c>
      <c r="J711" s="72">
        <v>2.3999999999999998E-4</v>
      </c>
      <c r="K711" s="49">
        <v>1.2038018557892793</v>
      </c>
      <c r="L711" s="49">
        <v>1.2038018557892793</v>
      </c>
      <c r="M711" s="49">
        <v>4.4299908293045477E-3</v>
      </c>
      <c r="N711" s="49">
        <v>5.3075623821749324E-3</v>
      </c>
      <c r="O711" s="49">
        <v>2.88912445389427E-4</v>
      </c>
    </row>
    <row r="712" spans="1:15" ht="14.5" hidden="1" outlineLevel="2" x14ac:dyDescent="0.35">
      <c r="A712" s="48" t="s">
        <v>920</v>
      </c>
      <c r="B712" s="48" t="s">
        <v>1764</v>
      </c>
      <c r="C712" s="48" t="s">
        <v>1765</v>
      </c>
      <c r="D712" s="48" t="s">
        <v>1757</v>
      </c>
      <c r="E712" s="48" t="s">
        <v>1766</v>
      </c>
      <c r="F712" s="48" t="s">
        <v>1770</v>
      </c>
      <c r="G712" s="48" t="s">
        <v>959</v>
      </c>
      <c r="H712" s="72">
        <v>2.8149999999999998E-3</v>
      </c>
      <c r="I712" s="72">
        <v>7.8750000000000001E-3</v>
      </c>
      <c r="J712" s="72">
        <v>1.4000000000000001E-4</v>
      </c>
      <c r="K712" s="49">
        <v>1.2038018557892793</v>
      </c>
      <c r="L712" s="49">
        <v>1.2038018557892793</v>
      </c>
      <c r="M712" s="49">
        <v>3.388702224046821E-3</v>
      </c>
      <c r="N712" s="49">
        <v>9.4799396143405747E-3</v>
      </c>
      <c r="O712" s="49">
        <v>1.6853225981049912E-4</v>
      </c>
    </row>
    <row r="713" spans="1:15" ht="14.5" hidden="1" outlineLevel="2" x14ac:dyDescent="0.35">
      <c r="A713" s="48" t="s">
        <v>920</v>
      </c>
      <c r="B713" s="48" t="s">
        <v>1764</v>
      </c>
      <c r="C713" s="48" t="s">
        <v>1765</v>
      </c>
      <c r="D713" s="48" t="s">
        <v>1757</v>
      </c>
      <c r="E713" s="48" t="s">
        <v>1766</v>
      </c>
      <c r="F713" s="48" t="s">
        <v>1771</v>
      </c>
      <c r="G713" s="48" t="s">
        <v>959</v>
      </c>
      <c r="H713" s="72">
        <v>2.2000000000000001E-3</v>
      </c>
      <c r="I713" s="72">
        <v>9.6050000000000007E-3</v>
      </c>
      <c r="J713" s="72">
        <v>2.5500000000000002E-4</v>
      </c>
      <c r="K713" s="49">
        <v>1.2038018557892793</v>
      </c>
      <c r="L713" s="49">
        <v>1.2038018557892793</v>
      </c>
      <c r="M713" s="49">
        <v>2.6483640827364148E-3</v>
      </c>
      <c r="N713" s="49">
        <v>1.1562516824856029E-2</v>
      </c>
      <c r="O713" s="49">
        <v>3.0696947322626626E-4</v>
      </c>
    </row>
    <row r="714" spans="1:15" ht="14.5" hidden="1" outlineLevel="2" x14ac:dyDescent="0.35">
      <c r="A714" s="48" t="s">
        <v>920</v>
      </c>
      <c r="B714" s="48" t="s">
        <v>1764</v>
      </c>
      <c r="C714" s="48" t="s">
        <v>1765</v>
      </c>
      <c r="D714" s="48" t="s">
        <v>1757</v>
      </c>
      <c r="E714" s="48" t="s">
        <v>1766</v>
      </c>
      <c r="F714" s="48" t="s">
        <v>1772</v>
      </c>
      <c r="G714" s="48" t="s">
        <v>959</v>
      </c>
      <c r="H714" s="72">
        <v>2.3799999999999997E-3</v>
      </c>
      <c r="I714" s="72">
        <v>1.0395E-2</v>
      </c>
      <c r="J714" s="72">
        <v>2.8000000000000003E-4</v>
      </c>
      <c r="K714" s="49">
        <v>1.2038018557892793</v>
      </c>
      <c r="L714" s="49">
        <v>1.2038018557892793</v>
      </c>
      <c r="M714" s="49">
        <v>2.8650484167784844E-3</v>
      </c>
      <c r="N714" s="49">
        <v>1.2513520290929558E-2</v>
      </c>
      <c r="O714" s="49">
        <v>3.3706451962099823E-4</v>
      </c>
    </row>
    <row r="715" spans="1:15" ht="14.5" outlineLevel="1" collapsed="1" x14ac:dyDescent="0.35">
      <c r="A715" s="48"/>
      <c r="B715" s="50" t="s">
        <v>1895</v>
      </c>
      <c r="C715" s="48"/>
      <c r="D715" s="48"/>
      <c r="E715" s="48"/>
      <c r="F715" s="48"/>
      <c r="G715" s="48"/>
      <c r="H715" s="72">
        <f>SUBTOTAL(9,H709:H714)</f>
        <v>1.8435E-2</v>
      </c>
      <c r="I715" s="72">
        <f>SUBTOTAL(9,I709:I714)</f>
        <v>4.1102E-2</v>
      </c>
      <c r="J715" s="72">
        <f>SUBTOTAL(9,J709:J714)</f>
        <v>1.3950000000000002E-3</v>
      </c>
      <c r="K715" s="49"/>
      <c r="L715" s="49"/>
      <c r="M715" s="49">
        <f>SUBTOTAL(9,M709:M714)</f>
        <v>2.2192087211475364E-2</v>
      </c>
      <c r="N715" s="49">
        <f>SUBTOTAL(9,N709:N714)</f>
        <v>4.9478663876650959E-2</v>
      </c>
      <c r="O715" s="49">
        <f>SUBTOTAL(9,O709:O714)</f>
        <v>1.6793035888260448E-3</v>
      </c>
    </row>
    <row r="716" spans="1:15" ht="14.5" hidden="1" outlineLevel="2" x14ac:dyDescent="0.35">
      <c r="A716" s="48" t="s">
        <v>920</v>
      </c>
      <c r="B716" s="48" t="s">
        <v>198</v>
      </c>
      <c r="C716" s="48" t="s">
        <v>1104</v>
      </c>
      <c r="D716" s="48" t="s">
        <v>1506</v>
      </c>
      <c r="E716" s="48" t="s">
        <v>1773</v>
      </c>
      <c r="F716" s="48" t="s">
        <v>199</v>
      </c>
      <c r="G716" s="48" t="s">
        <v>956</v>
      </c>
      <c r="H716" s="72">
        <v>2.7200000000000002E-3</v>
      </c>
      <c r="I716" s="72">
        <v>3.2400000000000003E-3</v>
      </c>
      <c r="J716" s="72">
        <v>1.7999999999999998E-4</v>
      </c>
      <c r="K716" s="49">
        <v>0.95783728960904146</v>
      </c>
      <c r="L716" s="49">
        <v>1</v>
      </c>
      <c r="M716" s="49">
        <v>2.7200000000000002E-3</v>
      </c>
      <c r="N716" s="49">
        <v>3.2400000000000003E-3</v>
      </c>
      <c r="O716" s="49">
        <v>1.7999999999999998E-4</v>
      </c>
    </row>
    <row r="717" spans="1:15" ht="14.5" hidden="1" outlineLevel="2" x14ac:dyDescent="0.35">
      <c r="A717" s="48" t="s">
        <v>920</v>
      </c>
      <c r="B717" s="48" t="s">
        <v>198</v>
      </c>
      <c r="C717" s="48" t="s">
        <v>1104</v>
      </c>
      <c r="D717" s="48" t="s">
        <v>1506</v>
      </c>
      <c r="E717" s="48" t="s">
        <v>1773</v>
      </c>
      <c r="F717" s="48" t="s">
        <v>1774</v>
      </c>
      <c r="G717" s="48" t="s">
        <v>945</v>
      </c>
      <c r="H717" s="72">
        <v>3.0249999999999999E-3</v>
      </c>
      <c r="I717" s="72">
        <v>3.5999999999999999E-3</v>
      </c>
      <c r="J717" s="72">
        <v>2.0000000000000001E-4</v>
      </c>
      <c r="K717" s="49">
        <v>0.95783728960904146</v>
      </c>
      <c r="L717" s="49">
        <v>1</v>
      </c>
      <c r="M717" s="49">
        <v>3.0249999999999999E-3</v>
      </c>
      <c r="N717" s="49">
        <v>3.5999999999999999E-3</v>
      </c>
      <c r="O717" s="49">
        <v>2.0000000000000001E-4</v>
      </c>
    </row>
    <row r="718" spans="1:15" ht="14.5" hidden="1" outlineLevel="2" x14ac:dyDescent="0.35">
      <c r="A718" s="48" t="s">
        <v>920</v>
      </c>
      <c r="B718" s="48" t="s">
        <v>198</v>
      </c>
      <c r="C718" s="48" t="s">
        <v>1104</v>
      </c>
      <c r="D718" s="48" t="s">
        <v>1506</v>
      </c>
      <c r="E718" s="48" t="s">
        <v>1773</v>
      </c>
      <c r="F718" s="48" t="s">
        <v>202</v>
      </c>
      <c r="G718" s="48" t="s">
        <v>1105</v>
      </c>
      <c r="H718" s="72">
        <v>6.2E-4</v>
      </c>
      <c r="I718" s="72">
        <v>7.3499999999999998E-4</v>
      </c>
      <c r="J718" s="72">
        <v>4.0000000000000003E-5</v>
      </c>
      <c r="K718" s="49">
        <v>0.95783728960904146</v>
      </c>
      <c r="L718" s="49">
        <v>1</v>
      </c>
      <c r="M718" s="49">
        <v>6.2E-4</v>
      </c>
      <c r="N718" s="49">
        <v>7.3499999999999998E-4</v>
      </c>
      <c r="O718" s="49">
        <v>4.0000000000000003E-5</v>
      </c>
    </row>
    <row r="719" spans="1:15" ht="14.5" hidden="1" outlineLevel="2" x14ac:dyDescent="0.35">
      <c r="A719" s="48" t="s">
        <v>920</v>
      </c>
      <c r="B719" s="48" t="s">
        <v>198</v>
      </c>
      <c r="C719" s="48" t="s">
        <v>1104</v>
      </c>
      <c r="D719" s="48" t="s">
        <v>1506</v>
      </c>
      <c r="E719" s="48" t="s">
        <v>1773</v>
      </c>
      <c r="F719" s="48" t="s">
        <v>200</v>
      </c>
      <c r="G719" s="48" t="s">
        <v>1105</v>
      </c>
      <c r="H719" s="72">
        <v>6.1530000000000001E-2</v>
      </c>
      <c r="I719" s="72">
        <v>7.3249999999999996E-2</v>
      </c>
      <c r="J719" s="72">
        <v>4.7064999999999996E-2</v>
      </c>
      <c r="K719" s="49">
        <v>0.95783728960904146</v>
      </c>
      <c r="L719" s="49">
        <v>1</v>
      </c>
      <c r="M719" s="49">
        <v>6.1530000000000001E-2</v>
      </c>
      <c r="N719" s="49">
        <v>7.3249999999999996E-2</v>
      </c>
      <c r="O719" s="49">
        <v>4.7064999999999996E-2</v>
      </c>
    </row>
    <row r="720" spans="1:15" ht="14.5" hidden="1" outlineLevel="2" x14ac:dyDescent="0.35">
      <c r="A720" s="48" t="s">
        <v>920</v>
      </c>
      <c r="B720" s="48" t="s">
        <v>198</v>
      </c>
      <c r="C720" s="48" t="s">
        <v>1104</v>
      </c>
      <c r="D720" s="48" t="s">
        <v>1506</v>
      </c>
      <c r="E720" s="48" t="s">
        <v>1773</v>
      </c>
      <c r="F720" s="48" t="s">
        <v>201</v>
      </c>
      <c r="G720" s="48" t="s">
        <v>1060</v>
      </c>
      <c r="H720" s="72">
        <v>2.7015000000000001E-2</v>
      </c>
      <c r="I720" s="72">
        <v>3.2159999999999994E-2</v>
      </c>
      <c r="J720" s="72">
        <v>1.2700000000000001E-3</v>
      </c>
      <c r="K720" s="49">
        <v>0.95783728960904146</v>
      </c>
      <c r="L720" s="49">
        <v>1</v>
      </c>
      <c r="M720" s="49">
        <v>2.7015000000000001E-2</v>
      </c>
      <c r="N720" s="49">
        <v>3.2159999999999994E-2</v>
      </c>
      <c r="O720" s="49">
        <v>1.2700000000000001E-3</v>
      </c>
    </row>
    <row r="721" spans="1:15" ht="14.5" hidden="1" outlineLevel="2" x14ac:dyDescent="0.35">
      <c r="A721" s="48" t="s">
        <v>920</v>
      </c>
      <c r="B721" s="48" t="s">
        <v>198</v>
      </c>
      <c r="C721" s="48" t="s">
        <v>1104</v>
      </c>
      <c r="D721" s="48" t="s">
        <v>1506</v>
      </c>
      <c r="E721" s="48" t="s">
        <v>1773</v>
      </c>
      <c r="F721" s="48" t="s">
        <v>203</v>
      </c>
      <c r="G721" s="48" t="s">
        <v>958</v>
      </c>
      <c r="H721" s="73"/>
      <c r="I721" s="73"/>
      <c r="J721" s="72">
        <v>4.0500000000000003E-4</v>
      </c>
      <c r="K721" s="49">
        <v>0.95783728960904146</v>
      </c>
      <c r="L721" s="49">
        <v>1</v>
      </c>
      <c r="M721" s="73"/>
      <c r="N721" s="73"/>
      <c r="O721" s="49">
        <v>4.0500000000000003E-4</v>
      </c>
    </row>
    <row r="722" spans="1:15" ht="14.5" outlineLevel="1" collapsed="1" x14ac:dyDescent="0.35">
      <c r="A722" s="48"/>
      <c r="B722" s="50" t="s">
        <v>804</v>
      </c>
      <c r="C722" s="48"/>
      <c r="D722" s="48"/>
      <c r="E722" s="48"/>
      <c r="F722" s="48"/>
      <c r="G722" s="48"/>
      <c r="H722" s="73">
        <f>SUBTOTAL(9,H716:H721)</f>
        <v>9.4909999999999994E-2</v>
      </c>
      <c r="I722" s="73">
        <f>SUBTOTAL(9,I716:I721)</f>
        <v>0.11298499999999999</v>
      </c>
      <c r="J722" s="72">
        <f>SUBTOTAL(9,J716:J721)</f>
        <v>4.9159999999999995E-2</v>
      </c>
      <c r="K722" s="49"/>
      <c r="L722" s="49"/>
      <c r="M722" s="73">
        <f>SUBTOTAL(9,M716:M721)</f>
        <v>9.4909999999999994E-2</v>
      </c>
      <c r="N722" s="73">
        <f>SUBTOTAL(9,N716:N721)</f>
        <v>0.11298499999999999</v>
      </c>
      <c r="O722" s="49">
        <f>SUBTOTAL(9,O716:O721)</f>
        <v>4.9159999999999995E-2</v>
      </c>
    </row>
    <row r="723" spans="1:15" ht="14.5" hidden="1" outlineLevel="2" x14ac:dyDescent="0.35">
      <c r="A723" s="48" t="s">
        <v>920</v>
      </c>
      <c r="B723" s="48" t="s">
        <v>204</v>
      </c>
      <c r="C723" s="48" t="s">
        <v>1106</v>
      </c>
      <c r="D723" s="48" t="s">
        <v>1481</v>
      </c>
      <c r="E723" s="48" t="s">
        <v>1482</v>
      </c>
      <c r="F723" s="48" t="s">
        <v>205</v>
      </c>
      <c r="G723" s="48" t="s">
        <v>973</v>
      </c>
      <c r="H723" s="72">
        <v>4.1500000000000002E-2</v>
      </c>
      <c r="I723" s="72">
        <v>1.6500000000000001E-2</v>
      </c>
      <c r="J723" s="72">
        <v>0.1368135</v>
      </c>
      <c r="K723" s="49">
        <v>0.98697728850000666</v>
      </c>
      <c r="L723" s="49">
        <v>1</v>
      </c>
      <c r="M723" s="49">
        <v>4.1500000000000002E-2</v>
      </c>
      <c r="N723" s="49">
        <v>1.6500000000000001E-2</v>
      </c>
      <c r="O723" s="49">
        <v>0.1368135</v>
      </c>
    </row>
    <row r="724" spans="1:15" ht="14.5" outlineLevel="1" collapsed="1" x14ac:dyDescent="0.35">
      <c r="A724" s="48"/>
      <c r="B724" s="50" t="s">
        <v>805</v>
      </c>
      <c r="C724" s="48"/>
      <c r="D724" s="48"/>
      <c r="E724" s="48"/>
      <c r="F724" s="48"/>
      <c r="G724" s="48"/>
      <c r="H724" s="72">
        <f>SUBTOTAL(9,H723:H723)</f>
        <v>4.1500000000000002E-2</v>
      </c>
      <c r="I724" s="72">
        <f>SUBTOTAL(9,I723:I723)</f>
        <v>1.6500000000000001E-2</v>
      </c>
      <c r="J724" s="72">
        <f>SUBTOTAL(9,J723:J723)</f>
        <v>0.1368135</v>
      </c>
      <c r="K724" s="49"/>
      <c r="L724" s="49"/>
      <c r="M724" s="49">
        <f>SUBTOTAL(9,M723:M723)</f>
        <v>4.1500000000000002E-2</v>
      </c>
      <c r="N724" s="49">
        <f>SUBTOTAL(9,N723:N723)</f>
        <v>1.6500000000000001E-2</v>
      </c>
      <c r="O724" s="49">
        <f>SUBTOTAL(9,O723:O723)</f>
        <v>0.1368135</v>
      </c>
    </row>
    <row r="725" spans="1:15" ht="14.5" hidden="1" outlineLevel="2" x14ac:dyDescent="0.35">
      <c r="A725" s="48" t="s">
        <v>920</v>
      </c>
      <c r="B725" s="48" t="s">
        <v>206</v>
      </c>
      <c r="C725" s="48" t="s">
        <v>1775</v>
      </c>
      <c r="D725" s="48" t="s">
        <v>1452</v>
      </c>
      <c r="E725" s="48" t="s">
        <v>1453</v>
      </c>
      <c r="F725" s="48" t="s">
        <v>207</v>
      </c>
      <c r="G725" s="48" t="s">
        <v>950</v>
      </c>
      <c r="H725" s="72">
        <v>0.11601</v>
      </c>
      <c r="I725" s="72">
        <v>2.3199999999999998E-2</v>
      </c>
      <c r="J725" s="72">
        <v>2.8555000000000001E-2</v>
      </c>
      <c r="K725" s="49">
        <v>0.94959176428824954</v>
      </c>
      <c r="L725" s="49">
        <v>1</v>
      </c>
      <c r="M725" s="49">
        <v>0.11601</v>
      </c>
      <c r="N725" s="49">
        <v>2.3199999999999998E-2</v>
      </c>
      <c r="O725" s="49">
        <v>2.8555000000000001E-2</v>
      </c>
    </row>
    <row r="726" spans="1:15" ht="14.5" outlineLevel="1" collapsed="1" x14ac:dyDescent="0.35">
      <c r="A726" s="48"/>
      <c r="B726" s="50" t="s">
        <v>806</v>
      </c>
      <c r="C726" s="48"/>
      <c r="D726" s="48"/>
      <c r="E726" s="48"/>
      <c r="F726" s="48"/>
      <c r="G726" s="48"/>
      <c r="H726" s="72">
        <f>SUBTOTAL(9,H725:H725)</f>
        <v>0.11601</v>
      </c>
      <c r="I726" s="72">
        <f>SUBTOTAL(9,I725:I725)</f>
        <v>2.3199999999999998E-2</v>
      </c>
      <c r="J726" s="72">
        <f>SUBTOTAL(9,J725:J725)</f>
        <v>2.8555000000000001E-2</v>
      </c>
      <c r="K726" s="49"/>
      <c r="L726" s="49"/>
      <c r="M726" s="49">
        <f>SUBTOTAL(9,M725:M725)</f>
        <v>0.11601</v>
      </c>
      <c r="N726" s="49">
        <f>SUBTOTAL(9,N725:N725)</f>
        <v>2.3199999999999998E-2</v>
      </c>
      <c r="O726" s="49">
        <f>SUBTOTAL(9,O725:O725)</f>
        <v>2.8555000000000001E-2</v>
      </c>
    </row>
    <row r="727" spans="1:15" ht="14.5" hidden="1" outlineLevel="2" x14ac:dyDescent="0.35">
      <c r="A727" s="48" t="s">
        <v>920</v>
      </c>
      <c r="B727" s="48" t="s">
        <v>208</v>
      </c>
      <c r="C727" s="48" t="s">
        <v>1107</v>
      </c>
      <c r="D727" s="48" t="s">
        <v>1506</v>
      </c>
      <c r="E727" s="48" t="s">
        <v>1773</v>
      </c>
      <c r="F727" s="48" t="s">
        <v>210</v>
      </c>
      <c r="G727" s="48" t="s">
        <v>1108</v>
      </c>
      <c r="H727" s="72">
        <v>7.1650000000000005E-2</v>
      </c>
      <c r="I727" s="72">
        <v>4.7469999999999998E-2</v>
      </c>
      <c r="J727" s="72">
        <v>4.6900000000000006E-3</v>
      </c>
      <c r="K727" s="49">
        <v>0.95783728960904146</v>
      </c>
      <c r="L727" s="49">
        <v>1</v>
      </c>
      <c r="M727" s="49">
        <v>7.1650000000000005E-2</v>
      </c>
      <c r="N727" s="49">
        <v>4.7469999999999998E-2</v>
      </c>
      <c r="O727" s="49">
        <v>4.6900000000000006E-3</v>
      </c>
    </row>
    <row r="728" spans="1:15" ht="14.5" hidden="1" outlineLevel="2" x14ac:dyDescent="0.35">
      <c r="A728" s="48" t="s">
        <v>920</v>
      </c>
      <c r="B728" s="48" t="s">
        <v>208</v>
      </c>
      <c r="C728" s="48" t="s">
        <v>1107</v>
      </c>
      <c r="D728" s="48" t="s">
        <v>1506</v>
      </c>
      <c r="E728" s="48" t="s">
        <v>1773</v>
      </c>
      <c r="F728" s="48" t="s">
        <v>211</v>
      </c>
      <c r="G728" s="48" t="s">
        <v>1109</v>
      </c>
      <c r="H728" s="72">
        <v>0.10031</v>
      </c>
      <c r="I728" s="72">
        <v>1.457E-2</v>
      </c>
      <c r="J728" s="72">
        <v>3.6034999999999998E-2</v>
      </c>
      <c r="K728" s="49">
        <v>0.95783728960904146</v>
      </c>
      <c r="L728" s="49">
        <v>1</v>
      </c>
      <c r="M728" s="49">
        <v>0.10031</v>
      </c>
      <c r="N728" s="49">
        <v>1.457E-2</v>
      </c>
      <c r="O728" s="49">
        <v>3.6034999999999998E-2</v>
      </c>
    </row>
    <row r="729" spans="1:15" ht="14.5" hidden="1" outlineLevel="2" x14ac:dyDescent="0.35">
      <c r="A729" s="48" t="s">
        <v>920</v>
      </c>
      <c r="B729" s="48" t="s">
        <v>208</v>
      </c>
      <c r="C729" s="48" t="s">
        <v>1107</v>
      </c>
      <c r="D729" s="48" t="s">
        <v>1506</v>
      </c>
      <c r="E729" s="48" t="s">
        <v>1773</v>
      </c>
      <c r="F729" s="48" t="s">
        <v>209</v>
      </c>
      <c r="G729" s="48" t="s">
        <v>1105</v>
      </c>
      <c r="H729" s="72">
        <v>6.5165000000000001E-2</v>
      </c>
      <c r="I729" s="72">
        <v>4.7710000000000002E-2</v>
      </c>
      <c r="J729" s="72">
        <v>1.4635E-2</v>
      </c>
      <c r="K729" s="49">
        <v>0.95783728960904146</v>
      </c>
      <c r="L729" s="49">
        <v>1</v>
      </c>
      <c r="M729" s="49">
        <v>6.5165000000000001E-2</v>
      </c>
      <c r="N729" s="49">
        <v>4.7710000000000002E-2</v>
      </c>
      <c r="O729" s="49">
        <v>1.4635E-2</v>
      </c>
    </row>
    <row r="730" spans="1:15" ht="14.5" outlineLevel="1" collapsed="1" x14ac:dyDescent="0.35">
      <c r="A730" s="48"/>
      <c r="B730" s="50" t="s">
        <v>807</v>
      </c>
      <c r="C730" s="48"/>
      <c r="D730" s="48"/>
      <c r="E730" s="48"/>
      <c r="F730" s="48"/>
      <c r="G730" s="48"/>
      <c r="H730" s="72">
        <f>SUBTOTAL(9,H727:H729)</f>
        <v>0.237125</v>
      </c>
      <c r="I730" s="72">
        <f>SUBTOTAL(9,I727:I729)</f>
        <v>0.10975</v>
      </c>
      <c r="J730" s="72">
        <f>SUBTOTAL(9,J727:J729)</f>
        <v>5.5359999999999999E-2</v>
      </c>
      <c r="K730" s="49"/>
      <c r="L730" s="49"/>
      <c r="M730" s="49">
        <f>SUBTOTAL(9,M727:M729)</f>
        <v>0.237125</v>
      </c>
      <c r="N730" s="49">
        <f>SUBTOTAL(9,N727:N729)</f>
        <v>0.10975</v>
      </c>
      <c r="O730" s="49">
        <f>SUBTOTAL(9,O727:O729)</f>
        <v>5.5359999999999999E-2</v>
      </c>
    </row>
    <row r="731" spans="1:15" ht="14.5" hidden="1" outlineLevel="2" x14ac:dyDescent="0.35">
      <c r="A731" s="48" t="s">
        <v>920</v>
      </c>
      <c r="B731" s="48" t="s">
        <v>212</v>
      </c>
      <c r="C731" s="48" t="s">
        <v>1110</v>
      </c>
      <c r="D731" s="48" t="s">
        <v>1503</v>
      </c>
      <c r="E731" s="48" t="s">
        <v>1504</v>
      </c>
      <c r="F731" s="48" t="s">
        <v>216</v>
      </c>
      <c r="G731" s="48" t="s">
        <v>992</v>
      </c>
      <c r="H731" s="72">
        <v>8.4999999999999995E-4</v>
      </c>
      <c r="I731" s="72">
        <v>0.14299999999999999</v>
      </c>
      <c r="J731" s="72">
        <v>1E-4</v>
      </c>
      <c r="K731" s="49">
        <v>0.98123222244867192</v>
      </c>
      <c r="L731" s="49">
        <v>1</v>
      </c>
      <c r="M731" s="49">
        <v>8.4999999999999995E-4</v>
      </c>
      <c r="N731" s="49">
        <v>0.14299999999999999</v>
      </c>
      <c r="O731" s="49">
        <v>1E-4</v>
      </c>
    </row>
    <row r="732" spans="1:15" ht="14.5" hidden="1" outlineLevel="2" x14ac:dyDescent="0.35">
      <c r="A732" s="48" t="s">
        <v>920</v>
      </c>
      <c r="B732" s="48" t="s">
        <v>212</v>
      </c>
      <c r="C732" s="48" t="s">
        <v>1110</v>
      </c>
      <c r="D732" s="48" t="s">
        <v>1503</v>
      </c>
      <c r="E732" s="48" t="s">
        <v>1504</v>
      </c>
      <c r="F732" s="48" t="s">
        <v>213</v>
      </c>
      <c r="G732" s="48" t="s">
        <v>992</v>
      </c>
      <c r="H732" s="72">
        <v>2.9999999999999997E-4</v>
      </c>
      <c r="I732" s="72">
        <v>4.65E-2</v>
      </c>
      <c r="J732" s="72">
        <v>5.0000000000000002E-5</v>
      </c>
      <c r="K732" s="49">
        <v>0.98123222244867192</v>
      </c>
      <c r="L732" s="49">
        <v>1</v>
      </c>
      <c r="M732" s="49">
        <v>2.9999999999999997E-4</v>
      </c>
      <c r="N732" s="49">
        <v>4.65E-2</v>
      </c>
      <c r="O732" s="49">
        <v>5.0000000000000002E-5</v>
      </c>
    </row>
    <row r="733" spans="1:15" ht="14.5" hidden="1" outlineLevel="2" x14ac:dyDescent="0.35">
      <c r="A733" s="48" t="s">
        <v>920</v>
      </c>
      <c r="B733" s="48" t="s">
        <v>212</v>
      </c>
      <c r="C733" s="48" t="s">
        <v>1110</v>
      </c>
      <c r="D733" s="48" t="s">
        <v>1503</v>
      </c>
      <c r="E733" s="48" t="s">
        <v>1504</v>
      </c>
      <c r="F733" s="48" t="s">
        <v>215</v>
      </c>
      <c r="G733" s="48" t="s">
        <v>992</v>
      </c>
      <c r="H733" s="72">
        <v>8.0000000000000004E-4</v>
      </c>
      <c r="I733" s="72">
        <v>0.13550000000000001</v>
      </c>
      <c r="J733" s="72">
        <v>1E-4</v>
      </c>
      <c r="K733" s="49">
        <v>0.98123222244867192</v>
      </c>
      <c r="L733" s="49">
        <v>1</v>
      </c>
      <c r="M733" s="49">
        <v>8.0000000000000004E-4</v>
      </c>
      <c r="N733" s="49">
        <v>0.13550000000000001</v>
      </c>
      <c r="O733" s="49">
        <v>1E-4</v>
      </c>
    </row>
    <row r="734" spans="1:15" ht="14.5" hidden="1" outlineLevel="2" x14ac:dyDescent="0.35">
      <c r="A734" s="48" t="s">
        <v>920</v>
      </c>
      <c r="B734" s="48" t="s">
        <v>212</v>
      </c>
      <c r="C734" s="48" t="s">
        <v>1110</v>
      </c>
      <c r="D734" s="48" t="s">
        <v>1503</v>
      </c>
      <c r="E734" s="48" t="s">
        <v>1504</v>
      </c>
      <c r="F734" s="48" t="s">
        <v>214</v>
      </c>
      <c r="G734" s="48" t="s">
        <v>992</v>
      </c>
      <c r="H734" s="72">
        <v>8.0000000000000004E-4</v>
      </c>
      <c r="I734" s="72">
        <v>0.1305</v>
      </c>
      <c r="J734" s="72">
        <v>1E-4</v>
      </c>
      <c r="K734" s="49">
        <v>0.98123222244867192</v>
      </c>
      <c r="L734" s="49">
        <v>1</v>
      </c>
      <c r="M734" s="49">
        <v>8.0000000000000004E-4</v>
      </c>
      <c r="N734" s="49">
        <v>0.1305</v>
      </c>
      <c r="O734" s="49">
        <v>1E-4</v>
      </c>
    </row>
    <row r="735" spans="1:15" ht="14.5" outlineLevel="1" collapsed="1" x14ac:dyDescent="0.35">
      <c r="A735" s="48"/>
      <c r="B735" s="50" t="s">
        <v>808</v>
      </c>
      <c r="C735" s="48"/>
      <c r="D735" s="48"/>
      <c r="E735" s="48"/>
      <c r="F735" s="48"/>
      <c r="G735" s="48"/>
      <c r="H735" s="72">
        <f>SUBTOTAL(9,H731:H734)</f>
        <v>2.7499999999999998E-3</v>
      </c>
      <c r="I735" s="72">
        <f>SUBTOTAL(9,I731:I734)</f>
        <v>0.45550000000000002</v>
      </c>
      <c r="J735" s="72">
        <f>SUBTOTAL(9,J731:J734)</f>
        <v>3.5E-4</v>
      </c>
      <c r="K735" s="49"/>
      <c r="L735" s="49"/>
      <c r="M735" s="49">
        <f>SUBTOTAL(9,M731:M734)</f>
        <v>2.7499999999999998E-3</v>
      </c>
      <c r="N735" s="49">
        <f>SUBTOTAL(9,N731:N734)</f>
        <v>0.45550000000000002</v>
      </c>
      <c r="O735" s="49">
        <f>SUBTOTAL(9,O731:O734)</f>
        <v>3.5E-4</v>
      </c>
    </row>
    <row r="736" spans="1:15" ht="14.5" hidden="1" outlineLevel="2" x14ac:dyDescent="0.35">
      <c r="A736" s="48" t="s">
        <v>920</v>
      </c>
      <c r="B736" s="48" t="s">
        <v>217</v>
      </c>
      <c r="C736" s="48" t="s">
        <v>1111</v>
      </c>
      <c r="D736" s="48" t="s">
        <v>1445</v>
      </c>
      <c r="E736" s="48" t="s">
        <v>1538</v>
      </c>
      <c r="F736" s="48" t="s">
        <v>218</v>
      </c>
      <c r="G736" s="48" t="s">
        <v>1020</v>
      </c>
      <c r="H736" s="72">
        <v>1.0410000000000001E-2</v>
      </c>
      <c r="I736" s="72">
        <v>1.2395E-2</v>
      </c>
      <c r="J736" s="72">
        <v>2.9534999999999999E-2</v>
      </c>
      <c r="K736" s="49">
        <v>1.110038077368797</v>
      </c>
      <c r="L736" s="49">
        <v>1.110038077368797</v>
      </c>
      <c r="M736" s="49">
        <v>1.1555496385409177E-2</v>
      </c>
      <c r="N736" s="49">
        <v>1.3758921968986239E-2</v>
      </c>
      <c r="O736" s="49">
        <v>3.278497461508742E-2</v>
      </c>
    </row>
    <row r="737" spans="1:15" ht="14.5" outlineLevel="1" collapsed="1" x14ac:dyDescent="0.35">
      <c r="A737" s="48"/>
      <c r="B737" s="50" t="s">
        <v>809</v>
      </c>
      <c r="C737" s="48"/>
      <c r="D737" s="48"/>
      <c r="E737" s="48"/>
      <c r="F737" s="48"/>
      <c r="G737" s="48"/>
      <c r="H737" s="72">
        <f>SUBTOTAL(9,H736:H736)</f>
        <v>1.0410000000000001E-2</v>
      </c>
      <c r="I737" s="72">
        <f>SUBTOTAL(9,I736:I736)</f>
        <v>1.2395E-2</v>
      </c>
      <c r="J737" s="72">
        <f>SUBTOTAL(9,J736:J736)</f>
        <v>2.9534999999999999E-2</v>
      </c>
      <c r="K737" s="49"/>
      <c r="L737" s="49"/>
      <c r="M737" s="49">
        <f>SUBTOTAL(9,M736:M736)</f>
        <v>1.1555496385409177E-2</v>
      </c>
      <c r="N737" s="49">
        <f>SUBTOTAL(9,N736:N736)</f>
        <v>1.3758921968986239E-2</v>
      </c>
      <c r="O737" s="49">
        <f>SUBTOTAL(9,O736:O736)</f>
        <v>3.278497461508742E-2</v>
      </c>
    </row>
    <row r="738" spans="1:15" ht="14.5" hidden="1" outlineLevel="2" x14ac:dyDescent="0.35">
      <c r="A738" s="48" t="s">
        <v>920</v>
      </c>
      <c r="B738" s="48" t="s">
        <v>219</v>
      </c>
      <c r="C738" s="48" t="s">
        <v>1776</v>
      </c>
      <c r="D738" s="48" t="s">
        <v>1476</v>
      </c>
      <c r="E738" s="48" t="s">
        <v>1777</v>
      </c>
      <c r="F738" s="48" t="s">
        <v>222</v>
      </c>
      <c r="G738" s="48" t="s">
        <v>942</v>
      </c>
      <c r="H738" s="72">
        <v>8.4499999999999994E-4</v>
      </c>
      <c r="I738" s="72">
        <v>1.0049999999999998E-3</v>
      </c>
      <c r="J738" s="72">
        <v>5.5000000000000002E-5</v>
      </c>
      <c r="K738" s="49">
        <v>0.94938459410869902</v>
      </c>
      <c r="L738" s="49">
        <v>1</v>
      </c>
      <c r="M738" s="49">
        <v>8.4499999999999994E-4</v>
      </c>
      <c r="N738" s="49">
        <v>1.0049999999999998E-3</v>
      </c>
      <c r="O738" s="49">
        <v>5.5000000000000002E-5</v>
      </c>
    </row>
    <row r="739" spans="1:15" ht="14.5" hidden="1" outlineLevel="2" x14ac:dyDescent="0.35">
      <c r="A739" s="48" t="s">
        <v>920</v>
      </c>
      <c r="B739" s="48" t="s">
        <v>219</v>
      </c>
      <c r="C739" s="48" t="s">
        <v>1776</v>
      </c>
      <c r="D739" s="48" t="s">
        <v>1476</v>
      </c>
      <c r="E739" s="48" t="s">
        <v>1777</v>
      </c>
      <c r="F739" s="48" t="s">
        <v>223</v>
      </c>
      <c r="G739" s="48" t="s">
        <v>942</v>
      </c>
      <c r="H739" s="72">
        <v>8.4499999999999994E-4</v>
      </c>
      <c r="I739" s="72">
        <v>1.0049999999999998E-3</v>
      </c>
      <c r="J739" s="72">
        <v>5.5000000000000002E-5</v>
      </c>
      <c r="K739" s="49">
        <v>0.94938459410869902</v>
      </c>
      <c r="L739" s="49">
        <v>1</v>
      </c>
      <c r="M739" s="49">
        <v>8.4499999999999994E-4</v>
      </c>
      <c r="N739" s="49">
        <v>1.0049999999999998E-3</v>
      </c>
      <c r="O739" s="49">
        <v>5.5000000000000002E-5</v>
      </c>
    </row>
    <row r="740" spans="1:15" ht="14.5" hidden="1" outlineLevel="2" x14ac:dyDescent="0.35">
      <c r="A740" s="48" t="s">
        <v>920</v>
      </c>
      <c r="B740" s="48" t="s">
        <v>219</v>
      </c>
      <c r="C740" s="48" t="s">
        <v>1776</v>
      </c>
      <c r="D740" s="48" t="s">
        <v>1476</v>
      </c>
      <c r="E740" s="48" t="s">
        <v>1777</v>
      </c>
      <c r="F740" s="48" t="s">
        <v>225</v>
      </c>
      <c r="G740" s="48" t="s">
        <v>956</v>
      </c>
      <c r="H740" s="72">
        <v>1.1999999999999999E-4</v>
      </c>
      <c r="I740" s="72">
        <v>1.45E-4</v>
      </c>
      <c r="J740" s="72">
        <v>1.0000000000000001E-5</v>
      </c>
      <c r="K740" s="49">
        <v>0.94938459410869902</v>
      </c>
      <c r="L740" s="49">
        <v>1</v>
      </c>
      <c r="M740" s="49">
        <v>1.1999999999999999E-4</v>
      </c>
      <c r="N740" s="49">
        <v>1.45E-4</v>
      </c>
      <c r="O740" s="49">
        <v>1.0000000000000001E-5</v>
      </c>
    </row>
    <row r="741" spans="1:15" ht="14.5" hidden="1" outlineLevel="2" x14ac:dyDescent="0.35">
      <c r="A741" s="48" t="s">
        <v>920</v>
      </c>
      <c r="B741" s="48" t="s">
        <v>219</v>
      </c>
      <c r="C741" s="48" t="s">
        <v>1776</v>
      </c>
      <c r="D741" s="48" t="s">
        <v>1476</v>
      </c>
      <c r="E741" s="48" t="s">
        <v>1777</v>
      </c>
      <c r="F741" s="48" t="s">
        <v>224</v>
      </c>
      <c r="G741" s="48" t="s">
        <v>956</v>
      </c>
      <c r="H741" s="72">
        <v>1.1999999999999999E-4</v>
      </c>
      <c r="I741" s="72">
        <v>1.45E-4</v>
      </c>
      <c r="J741" s="72">
        <v>1.0000000000000001E-5</v>
      </c>
      <c r="K741" s="49">
        <v>0.94938459410869902</v>
      </c>
      <c r="L741" s="49">
        <v>1</v>
      </c>
      <c r="M741" s="49">
        <v>1.1999999999999999E-4</v>
      </c>
      <c r="N741" s="49">
        <v>1.45E-4</v>
      </c>
      <c r="O741" s="49">
        <v>1.0000000000000001E-5</v>
      </c>
    </row>
    <row r="742" spans="1:15" ht="14.5" hidden="1" outlineLevel="2" x14ac:dyDescent="0.35">
      <c r="A742" s="48" t="s">
        <v>920</v>
      </c>
      <c r="B742" s="48" t="s">
        <v>219</v>
      </c>
      <c r="C742" s="48" t="s">
        <v>1776</v>
      </c>
      <c r="D742" s="48" t="s">
        <v>1476</v>
      </c>
      <c r="E742" s="48" t="s">
        <v>1777</v>
      </c>
      <c r="F742" s="48" t="s">
        <v>220</v>
      </c>
      <c r="G742" s="48" t="s">
        <v>956</v>
      </c>
      <c r="H742" s="72">
        <v>1.1950000000000001E-3</v>
      </c>
      <c r="I742" s="72">
        <v>1.5100000000000001E-3</v>
      </c>
      <c r="J742" s="72">
        <v>8.0000000000000007E-5</v>
      </c>
      <c r="K742" s="49">
        <v>0.94938459410869902</v>
      </c>
      <c r="L742" s="49">
        <v>1</v>
      </c>
      <c r="M742" s="49">
        <v>1.1950000000000001E-3</v>
      </c>
      <c r="N742" s="49">
        <v>1.5100000000000001E-3</v>
      </c>
      <c r="O742" s="49">
        <v>8.0000000000000007E-5</v>
      </c>
    </row>
    <row r="743" spans="1:15" ht="14.5" hidden="1" outlineLevel="2" x14ac:dyDescent="0.35">
      <c r="A743" s="48" t="s">
        <v>920</v>
      </c>
      <c r="B743" s="48" t="s">
        <v>219</v>
      </c>
      <c r="C743" s="48" t="s">
        <v>1776</v>
      </c>
      <c r="D743" s="48" t="s">
        <v>1476</v>
      </c>
      <c r="E743" s="48" t="s">
        <v>1777</v>
      </c>
      <c r="F743" s="48" t="s">
        <v>221</v>
      </c>
      <c r="G743" s="48" t="s">
        <v>956</v>
      </c>
      <c r="H743" s="72">
        <v>1.075E-3</v>
      </c>
      <c r="I743" s="72">
        <v>1.405E-3</v>
      </c>
      <c r="J743" s="72">
        <v>7.0000000000000007E-5</v>
      </c>
      <c r="K743" s="49">
        <v>0.94938459410869902</v>
      </c>
      <c r="L743" s="49">
        <v>1</v>
      </c>
      <c r="M743" s="49">
        <v>1.075E-3</v>
      </c>
      <c r="N743" s="49">
        <v>1.405E-3</v>
      </c>
      <c r="O743" s="49">
        <v>7.0000000000000007E-5</v>
      </c>
    </row>
    <row r="744" spans="1:15" ht="14.5" hidden="1" outlineLevel="2" x14ac:dyDescent="0.35">
      <c r="A744" s="48" t="s">
        <v>920</v>
      </c>
      <c r="B744" s="48" t="s">
        <v>219</v>
      </c>
      <c r="C744" s="48" t="s">
        <v>1776</v>
      </c>
      <c r="D744" s="48" t="s">
        <v>1476</v>
      </c>
      <c r="E744" s="48" t="s">
        <v>1777</v>
      </c>
      <c r="F744" s="48" t="s">
        <v>227</v>
      </c>
      <c r="G744" s="48" t="s">
        <v>1112</v>
      </c>
      <c r="H744" s="73"/>
      <c r="I744" s="73"/>
      <c r="J744" s="72">
        <v>5.9999999999999995E-4</v>
      </c>
      <c r="K744" s="49">
        <v>0.94938459410869902</v>
      </c>
      <c r="L744" s="49">
        <v>1</v>
      </c>
      <c r="M744" s="73"/>
      <c r="N744" s="73"/>
      <c r="O744" s="49">
        <v>5.9999999999999995E-4</v>
      </c>
    </row>
    <row r="745" spans="1:15" ht="14.5" hidden="1" outlineLevel="2" x14ac:dyDescent="0.35">
      <c r="A745" s="48" t="s">
        <v>920</v>
      </c>
      <c r="B745" s="48" t="s">
        <v>219</v>
      </c>
      <c r="C745" s="48" t="s">
        <v>1776</v>
      </c>
      <c r="D745" s="48" t="s">
        <v>1476</v>
      </c>
      <c r="E745" s="48" t="s">
        <v>1777</v>
      </c>
      <c r="F745" s="48" t="s">
        <v>226</v>
      </c>
      <c r="G745" s="48" t="s">
        <v>1112</v>
      </c>
      <c r="H745" s="73"/>
      <c r="I745" s="73"/>
      <c r="J745" s="72">
        <v>2.0300000000000002E-2</v>
      </c>
      <c r="K745" s="49">
        <v>0.94938459410869902</v>
      </c>
      <c r="L745" s="49">
        <v>1</v>
      </c>
      <c r="M745" s="73"/>
      <c r="N745" s="73"/>
      <c r="O745" s="49">
        <v>2.0300000000000002E-2</v>
      </c>
    </row>
    <row r="746" spans="1:15" ht="14.5" hidden="1" outlineLevel="2" x14ac:dyDescent="0.35">
      <c r="A746" s="48" t="s">
        <v>920</v>
      </c>
      <c r="B746" s="48" t="s">
        <v>219</v>
      </c>
      <c r="C746" s="48" t="s">
        <v>1776</v>
      </c>
      <c r="D746" s="48" t="s">
        <v>1476</v>
      </c>
      <c r="E746" s="48" t="s">
        <v>1777</v>
      </c>
      <c r="F746" s="48" t="s">
        <v>228</v>
      </c>
      <c r="G746" s="48" t="s">
        <v>1113</v>
      </c>
      <c r="H746" s="73"/>
      <c r="I746" s="73"/>
      <c r="J746" s="72">
        <v>6.4999999999999997E-4</v>
      </c>
      <c r="K746" s="49">
        <v>0.94938459410869902</v>
      </c>
      <c r="L746" s="49">
        <v>1</v>
      </c>
      <c r="M746" s="73"/>
      <c r="N746" s="73"/>
      <c r="O746" s="49">
        <v>6.4999999999999997E-4</v>
      </c>
    </row>
    <row r="747" spans="1:15" ht="14.5" outlineLevel="1" collapsed="1" x14ac:dyDescent="0.35">
      <c r="A747" s="48"/>
      <c r="B747" s="50" t="s">
        <v>810</v>
      </c>
      <c r="C747" s="48"/>
      <c r="D747" s="48"/>
      <c r="E747" s="48"/>
      <c r="F747" s="48"/>
      <c r="G747" s="48"/>
      <c r="H747" s="73">
        <f>SUBTOTAL(9,H738:H746)</f>
        <v>4.2000000000000006E-3</v>
      </c>
      <c r="I747" s="73">
        <f>SUBTOTAL(9,I738:I746)</f>
        <v>5.215E-3</v>
      </c>
      <c r="J747" s="72">
        <f>SUBTOTAL(9,J738:J746)</f>
        <v>2.1830000000000002E-2</v>
      </c>
      <c r="K747" s="49"/>
      <c r="L747" s="49"/>
      <c r="M747" s="73">
        <f>SUBTOTAL(9,M738:M746)</f>
        <v>4.2000000000000006E-3</v>
      </c>
      <c r="N747" s="73">
        <f>SUBTOTAL(9,N738:N746)</f>
        <v>5.215E-3</v>
      </c>
      <c r="O747" s="49">
        <f>SUBTOTAL(9,O738:O746)</f>
        <v>2.1830000000000002E-2</v>
      </c>
    </row>
    <row r="748" spans="1:15" ht="14.5" hidden="1" outlineLevel="2" x14ac:dyDescent="0.35">
      <c r="A748" s="48" t="s">
        <v>920</v>
      </c>
      <c r="B748" s="48" t="s">
        <v>229</v>
      </c>
      <c r="C748" s="48" t="s">
        <v>1114</v>
      </c>
      <c r="D748" s="48" t="s">
        <v>1445</v>
      </c>
      <c r="E748" s="48" t="s">
        <v>1778</v>
      </c>
      <c r="F748" s="48" t="s">
        <v>1779</v>
      </c>
      <c r="G748" s="48" t="s">
        <v>944</v>
      </c>
      <c r="H748" s="72">
        <v>1.7649999999999999E-3</v>
      </c>
      <c r="I748" s="72">
        <v>2.1000000000000003E-3</v>
      </c>
      <c r="J748" s="72">
        <v>1.15E-4</v>
      </c>
      <c r="K748" s="49">
        <v>1.110038077368797</v>
      </c>
      <c r="L748" s="49">
        <v>1.110038077368797</v>
      </c>
      <c r="M748" s="49">
        <v>1.9592172065559265E-3</v>
      </c>
      <c r="N748" s="49">
        <v>2.331079962474474E-3</v>
      </c>
      <c r="O748" s="49">
        <v>1.2765437889741165E-4</v>
      </c>
    </row>
    <row r="749" spans="1:15" ht="14.5" hidden="1" outlineLevel="2" x14ac:dyDescent="0.35">
      <c r="A749" s="48" t="s">
        <v>920</v>
      </c>
      <c r="B749" s="48" t="s">
        <v>229</v>
      </c>
      <c r="C749" s="48" t="s">
        <v>1114</v>
      </c>
      <c r="D749" s="48" t="s">
        <v>1445</v>
      </c>
      <c r="E749" s="48" t="s">
        <v>1778</v>
      </c>
      <c r="F749" s="48" t="s">
        <v>1780</v>
      </c>
      <c r="G749" s="48" t="s">
        <v>944</v>
      </c>
      <c r="H749" s="72">
        <v>1.7549999999999998E-3</v>
      </c>
      <c r="I749" s="72">
        <v>2.0899999999999998E-3</v>
      </c>
      <c r="J749" s="72">
        <v>1.15E-4</v>
      </c>
      <c r="K749" s="49">
        <v>1.110038077368797</v>
      </c>
      <c r="L749" s="49">
        <v>1.110038077368797</v>
      </c>
      <c r="M749" s="49">
        <v>1.9481168257822385E-3</v>
      </c>
      <c r="N749" s="49">
        <v>2.3199795817007854E-3</v>
      </c>
      <c r="O749" s="49">
        <v>1.2765437889741165E-4</v>
      </c>
    </row>
    <row r="750" spans="1:15" ht="14.5" hidden="1" outlineLevel="2" x14ac:dyDescent="0.35">
      <c r="A750" s="48" t="s">
        <v>920</v>
      </c>
      <c r="B750" s="48" t="s">
        <v>229</v>
      </c>
      <c r="C750" s="48" t="s">
        <v>1114</v>
      </c>
      <c r="D750" s="48" t="s">
        <v>1445</v>
      </c>
      <c r="E750" s="48" t="s">
        <v>1778</v>
      </c>
      <c r="F750" s="48" t="s">
        <v>230</v>
      </c>
      <c r="G750" s="48" t="s">
        <v>1115</v>
      </c>
      <c r="H750" s="72">
        <v>8.2400000000000008E-3</v>
      </c>
      <c r="I750" s="72">
        <v>9.810000000000001E-3</v>
      </c>
      <c r="J750" s="72">
        <v>0.24374999999999999</v>
      </c>
      <c r="K750" s="49">
        <v>1.110038077368797</v>
      </c>
      <c r="L750" s="49">
        <v>1.110038077368797</v>
      </c>
      <c r="M750" s="49">
        <v>9.1467137575188887E-3</v>
      </c>
      <c r="N750" s="49">
        <v>1.08894735389879E-2</v>
      </c>
      <c r="O750" s="49">
        <v>0.27057178135864424</v>
      </c>
    </row>
    <row r="751" spans="1:15" ht="14.5" outlineLevel="1" collapsed="1" x14ac:dyDescent="0.35">
      <c r="A751" s="48"/>
      <c r="B751" s="50" t="s">
        <v>811</v>
      </c>
      <c r="C751" s="48"/>
      <c r="D751" s="48"/>
      <c r="E751" s="48"/>
      <c r="F751" s="48"/>
      <c r="G751" s="48"/>
      <c r="H751" s="72">
        <f>SUBTOTAL(9,H748:H750)</f>
        <v>1.176E-2</v>
      </c>
      <c r="I751" s="72">
        <f>SUBTOTAL(9,I748:I750)</f>
        <v>1.4000000000000002E-2</v>
      </c>
      <c r="J751" s="72">
        <f>SUBTOTAL(9,J748:J750)</f>
        <v>0.24398</v>
      </c>
      <c r="K751" s="49"/>
      <c r="L751" s="49"/>
      <c r="M751" s="49">
        <f>SUBTOTAL(9,M748:M750)</f>
        <v>1.3054047789857054E-2</v>
      </c>
      <c r="N751" s="49">
        <f>SUBTOTAL(9,N748:N750)</f>
        <v>1.5540533083163159E-2</v>
      </c>
      <c r="O751" s="49">
        <f>SUBTOTAL(9,O748:O750)</f>
        <v>0.27082709011643907</v>
      </c>
    </row>
    <row r="752" spans="1:15" ht="14.5" hidden="1" outlineLevel="2" x14ac:dyDescent="0.35">
      <c r="A752" s="48" t="s">
        <v>920</v>
      </c>
      <c r="B752" s="48" t="s">
        <v>231</v>
      </c>
      <c r="C752" s="48" t="s">
        <v>1116</v>
      </c>
      <c r="D752" s="48" t="s">
        <v>1445</v>
      </c>
      <c r="E752" s="48" t="s">
        <v>1781</v>
      </c>
      <c r="F752" s="48" t="s">
        <v>236</v>
      </c>
      <c r="G752" s="48" t="s">
        <v>1094</v>
      </c>
      <c r="H752" s="72">
        <v>0.13500000000000001</v>
      </c>
      <c r="I752" s="72">
        <v>6.5500000000000003E-2</v>
      </c>
      <c r="J752" s="72">
        <v>8.8500000000000002E-3</v>
      </c>
      <c r="K752" s="49">
        <v>1.110038077368797</v>
      </c>
      <c r="L752" s="49">
        <v>1.110038077368797</v>
      </c>
      <c r="M752" s="49">
        <v>0.14985514044478759</v>
      </c>
      <c r="N752" s="49">
        <v>7.2707494067656211E-2</v>
      </c>
      <c r="O752" s="49">
        <v>9.8238369847138546E-3</v>
      </c>
    </row>
    <row r="753" spans="1:15" ht="14.5" hidden="1" outlineLevel="2" x14ac:dyDescent="0.35">
      <c r="A753" s="48" t="s">
        <v>920</v>
      </c>
      <c r="B753" s="48" t="s">
        <v>231</v>
      </c>
      <c r="C753" s="48" t="s">
        <v>1116</v>
      </c>
      <c r="D753" s="48" t="s">
        <v>1445</v>
      </c>
      <c r="E753" s="48" t="s">
        <v>1781</v>
      </c>
      <c r="F753" s="48" t="s">
        <v>232</v>
      </c>
      <c r="G753" s="48" t="s">
        <v>1094</v>
      </c>
      <c r="H753" s="72">
        <v>5.1650000000000001E-2</v>
      </c>
      <c r="I753" s="72">
        <v>4.5999999999999999E-2</v>
      </c>
      <c r="J753" s="72">
        <v>3.3999999999999998E-3</v>
      </c>
      <c r="K753" s="49">
        <v>1.110038077368797</v>
      </c>
      <c r="L753" s="49">
        <v>1.110038077368797</v>
      </c>
      <c r="M753" s="49">
        <v>5.7333466696098366E-2</v>
      </c>
      <c r="N753" s="49">
        <v>5.1061751558964662E-2</v>
      </c>
      <c r="O753" s="49">
        <v>3.7741294630539097E-3</v>
      </c>
    </row>
    <row r="754" spans="1:15" ht="14.5" hidden="1" outlineLevel="2" x14ac:dyDescent="0.35">
      <c r="A754" s="48" t="s">
        <v>920</v>
      </c>
      <c r="B754" s="48" t="s">
        <v>231</v>
      </c>
      <c r="C754" s="48" t="s">
        <v>1116</v>
      </c>
      <c r="D754" s="48" t="s">
        <v>1445</v>
      </c>
      <c r="E754" s="48" t="s">
        <v>1781</v>
      </c>
      <c r="F754" s="48" t="s">
        <v>235</v>
      </c>
      <c r="G754" s="48" t="s">
        <v>1094</v>
      </c>
      <c r="H754" s="72">
        <v>2.8500000000000001E-2</v>
      </c>
      <c r="I754" s="72">
        <v>2.7E-2</v>
      </c>
      <c r="J754" s="72">
        <v>1.8500000000000001E-3</v>
      </c>
      <c r="K754" s="49">
        <v>1.110038077368797</v>
      </c>
      <c r="L754" s="49">
        <v>1.110038077368797</v>
      </c>
      <c r="M754" s="49">
        <v>3.1636085205010718E-2</v>
      </c>
      <c r="N754" s="49">
        <v>2.9971028088957519E-2</v>
      </c>
      <c r="O754" s="49">
        <v>2.0535704431322746E-3</v>
      </c>
    </row>
    <row r="755" spans="1:15" ht="14.5" hidden="1" outlineLevel="2" x14ac:dyDescent="0.35">
      <c r="A755" s="48" t="s">
        <v>920</v>
      </c>
      <c r="B755" s="48" t="s">
        <v>231</v>
      </c>
      <c r="C755" s="48" t="s">
        <v>1116</v>
      </c>
      <c r="D755" s="48" t="s">
        <v>1445</v>
      </c>
      <c r="E755" s="48" t="s">
        <v>1781</v>
      </c>
      <c r="F755" s="48" t="s">
        <v>234</v>
      </c>
      <c r="G755" s="48" t="s">
        <v>1094</v>
      </c>
      <c r="H755" s="72">
        <v>4.8649999999999999E-2</v>
      </c>
      <c r="I755" s="72">
        <v>3.9649999999999998E-2</v>
      </c>
      <c r="J755" s="72">
        <v>3.2000000000000002E-3</v>
      </c>
      <c r="K755" s="49">
        <v>1.110038077368797</v>
      </c>
      <c r="L755" s="49">
        <v>1.110038077368797</v>
      </c>
      <c r="M755" s="49">
        <v>5.4003352463991974E-2</v>
      </c>
      <c r="N755" s="49">
        <v>4.4013009767672799E-2</v>
      </c>
      <c r="O755" s="49">
        <v>3.5521218475801507E-3</v>
      </c>
    </row>
    <row r="756" spans="1:15" ht="14.5" hidden="1" outlineLevel="2" x14ac:dyDescent="0.35">
      <c r="A756" s="48" t="s">
        <v>920</v>
      </c>
      <c r="B756" s="48" t="s">
        <v>231</v>
      </c>
      <c r="C756" s="48" t="s">
        <v>1116</v>
      </c>
      <c r="D756" s="48" t="s">
        <v>1445</v>
      </c>
      <c r="E756" s="48" t="s">
        <v>1781</v>
      </c>
      <c r="F756" s="48" t="s">
        <v>233</v>
      </c>
      <c r="G756" s="48" t="s">
        <v>1094</v>
      </c>
      <c r="H756" s="72">
        <v>4.2500000000000003E-2</v>
      </c>
      <c r="I756" s="72">
        <v>3.5999999999999997E-2</v>
      </c>
      <c r="J756" s="72">
        <v>2.7499999999999998E-3</v>
      </c>
      <c r="K756" s="49">
        <v>1.110038077368797</v>
      </c>
      <c r="L756" s="49">
        <v>1.110038077368797</v>
      </c>
      <c r="M756" s="49">
        <v>4.7176618288173877E-2</v>
      </c>
      <c r="N756" s="49">
        <v>3.9961370785276687E-2</v>
      </c>
      <c r="O756" s="49">
        <v>3.0526047127641914E-3</v>
      </c>
    </row>
    <row r="757" spans="1:15" ht="14.5" hidden="1" outlineLevel="2" x14ac:dyDescent="0.35">
      <c r="A757" s="48" t="s">
        <v>920</v>
      </c>
      <c r="B757" s="48" t="s">
        <v>231</v>
      </c>
      <c r="C757" s="48" t="s">
        <v>1116</v>
      </c>
      <c r="D757" s="48" t="s">
        <v>1445</v>
      </c>
      <c r="E757" s="48" t="s">
        <v>1781</v>
      </c>
      <c r="F757" s="48" t="s">
        <v>1782</v>
      </c>
      <c r="G757" s="48" t="s">
        <v>959</v>
      </c>
      <c r="H757" s="72">
        <v>1E-3</v>
      </c>
      <c r="I757" s="72">
        <v>3.8500000000000001E-3</v>
      </c>
      <c r="J757" s="72">
        <v>5.0000000000000001E-4</v>
      </c>
      <c r="K757" s="49">
        <v>1.110038077368797</v>
      </c>
      <c r="L757" s="49">
        <v>1.110038077368797</v>
      </c>
      <c r="M757" s="49">
        <v>1.110038077368797E-3</v>
      </c>
      <c r="N757" s="49">
        <v>4.2736465978698689E-3</v>
      </c>
      <c r="O757" s="49">
        <v>5.5501903868439848E-4</v>
      </c>
    </row>
    <row r="758" spans="1:15" ht="14.5" hidden="1" outlineLevel="2" x14ac:dyDescent="0.35">
      <c r="A758" s="48" t="s">
        <v>920</v>
      </c>
      <c r="B758" s="48" t="s">
        <v>231</v>
      </c>
      <c r="C758" s="48" t="s">
        <v>1116</v>
      </c>
      <c r="D758" s="48" t="s">
        <v>1445</v>
      </c>
      <c r="E758" s="48" t="s">
        <v>1781</v>
      </c>
      <c r="F758" s="48" t="s">
        <v>238</v>
      </c>
      <c r="G758" s="48" t="s">
        <v>1117</v>
      </c>
      <c r="H758" s="72">
        <v>3.4625000000000003E-2</v>
      </c>
      <c r="I758" s="72">
        <v>1.9E-3</v>
      </c>
      <c r="J758" s="72">
        <v>2.2499999999999998E-3</v>
      </c>
      <c r="K758" s="49">
        <v>1.110038077368797</v>
      </c>
      <c r="L758" s="49">
        <v>1.110038077368797</v>
      </c>
      <c r="M758" s="49">
        <v>3.8435068428894596E-2</v>
      </c>
      <c r="N758" s="49">
        <v>2.1090723470007142E-3</v>
      </c>
      <c r="O758" s="49">
        <v>2.4975856740797929E-3</v>
      </c>
    </row>
    <row r="759" spans="1:15" ht="14.5" hidden="1" outlineLevel="2" x14ac:dyDescent="0.35">
      <c r="A759" s="48" t="s">
        <v>920</v>
      </c>
      <c r="B759" s="48" t="s">
        <v>231</v>
      </c>
      <c r="C759" s="48" t="s">
        <v>1116</v>
      </c>
      <c r="D759" s="48" t="s">
        <v>1445</v>
      </c>
      <c r="E759" s="48" t="s">
        <v>1781</v>
      </c>
      <c r="F759" s="48" t="s">
        <v>1783</v>
      </c>
      <c r="G759" s="48" t="s">
        <v>1117</v>
      </c>
      <c r="H759" s="73"/>
      <c r="I759" s="73"/>
      <c r="J759" s="72">
        <v>1E-3</v>
      </c>
      <c r="K759" s="49">
        <v>1.110038077368797</v>
      </c>
      <c r="L759" s="49">
        <v>1.110038077368797</v>
      </c>
      <c r="M759" s="73"/>
      <c r="N759" s="73"/>
      <c r="O759" s="49">
        <v>1.110038077368797E-3</v>
      </c>
    </row>
    <row r="760" spans="1:15" ht="14.5" hidden="1" outlineLevel="2" x14ac:dyDescent="0.35">
      <c r="A760" s="48" t="s">
        <v>920</v>
      </c>
      <c r="B760" s="48" t="s">
        <v>231</v>
      </c>
      <c r="C760" s="48" t="s">
        <v>1116</v>
      </c>
      <c r="D760" s="48" t="s">
        <v>1445</v>
      </c>
      <c r="E760" s="48" t="s">
        <v>1781</v>
      </c>
      <c r="F760" s="48" t="s">
        <v>237</v>
      </c>
      <c r="G760" s="48" t="s">
        <v>1117</v>
      </c>
      <c r="H760" s="73"/>
      <c r="I760" s="73"/>
      <c r="J760" s="72">
        <v>1.0549999999999999E-3</v>
      </c>
      <c r="K760" s="49">
        <v>1.110038077368797</v>
      </c>
      <c r="L760" s="49">
        <v>1.110038077368797</v>
      </c>
      <c r="M760" s="73"/>
      <c r="N760" s="73"/>
      <c r="O760" s="49">
        <v>1.1710901716240807E-3</v>
      </c>
    </row>
    <row r="761" spans="1:15" ht="14.5" hidden="1" outlineLevel="2" x14ac:dyDescent="0.35">
      <c r="A761" s="48" t="s">
        <v>920</v>
      </c>
      <c r="B761" s="48" t="s">
        <v>231</v>
      </c>
      <c r="C761" s="48" t="s">
        <v>1116</v>
      </c>
      <c r="D761" s="48" t="s">
        <v>1445</v>
      </c>
      <c r="E761" s="48" t="s">
        <v>1781</v>
      </c>
      <c r="F761" s="48" t="s">
        <v>1784</v>
      </c>
      <c r="G761" s="48" t="s">
        <v>964</v>
      </c>
      <c r="H761" s="73"/>
      <c r="I761" s="73"/>
      <c r="J761" s="72">
        <v>1.1000000000000001E-3</v>
      </c>
      <c r="K761" s="49">
        <v>1.110038077368797</v>
      </c>
      <c r="L761" s="49">
        <v>1.110038077368797</v>
      </c>
      <c r="M761" s="73"/>
      <c r="N761" s="73"/>
      <c r="O761" s="49">
        <v>1.2210418851056769E-3</v>
      </c>
    </row>
    <row r="762" spans="1:15" ht="14.5" hidden="1" outlineLevel="2" x14ac:dyDescent="0.35">
      <c r="A762" s="48" t="s">
        <v>920</v>
      </c>
      <c r="B762" s="48" t="s">
        <v>231</v>
      </c>
      <c r="C762" s="48" t="s">
        <v>1116</v>
      </c>
      <c r="D762" s="48" t="s">
        <v>1445</v>
      </c>
      <c r="E762" s="48" t="s">
        <v>1781</v>
      </c>
      <c r="F762" s="48" t="s">
        <v>1785</v>
      </c>
      <c r="G762" s="48" t="s">
        <v>1017</v>
      </c>
      <c r="H762" s="73"/>
      <c r="I762" s="73"/>
      <c r="J762" s="72">
        <v>8.8749999999999992E-3</v>
      </c>
      <c r="K762" s="49">
        <v>1.110038077368797</v>
      </c>
      <c r="L762" s="49">
        <v>1.110038077368797</v>
      </c>
      <c r="M762" s="73"/>
      <c r="N762" s="73"/>
      <c r="O762" s="49">
        <v>9.8515879366480718E-3</v>
      </c>
    </row>
    <row r="763" spans="1:15" ht="14.5" outlineLevel="1" collapsed="1" x14ac:dyDescent="0.35">
      <c r="A763" s="48"/>
      <c r="B763" s="50" t="s">
        <v>812</v>
      </c>
      <c r="C763" s="48"/>
      <c r="D763" s="48"/>
      <c r="E763" s="48"/>
      <c r="F763" s="48"/>
      <c r="G763" s="48"/>
      <c r="H763" s="73">
        <f>SUBTOTAL(9,H752:H762)</f>
        <v>0.34192500000000003</v>
      </c>
      <c r="I763" s="73">
        <f>SUBTOTAL(9,I752:I762)</f>
        <v>0.21990000000000001</v>
      </c>
      <c r="J763" s="72">
        <f>SUBTOTAL(9,J752:J762)</f>
        <v>3.483E-2</v>
      </c>
      <c r="K763" s="49"/>
      <c r="L763" s="49"/>
      <c r="M763" s="73">
        <f>SUBTOTAL(9,M752:M762)</f>
        <v>0.37954976960432596</v>
      </c>
      <c r="N763" s="73">
        <f>SUBTOTAL(9,N752:N762)</f>
        <v>0.24409737321339847</v>
      </c>
      <c r="O763" s="49">
        <f>SUBTOTAL(9,O752:O762)</f>
        <v>3.8662626234755193E-2</v>
      </c>
    </row>
    <row r="764" spans="1:15" ht="14.5" hidden="1" outlineLevel="2" x14ac:dyDescent="0.35">
      <c r="A764" s="48" t="s">
        <v>920</v>
      </c>
      <c r="B764" s="48" t="s">
        <v>239</v>
      </c>
      <c r="C764" s="48" t="s">
        <v>1118</v>
      </c>
      <c r="D764" s="48" t="s">
        <v>1549</v>
      </c>
      <c r="E764" s="48" t="s">
        <v>1786</v>
      </c>
      <c r="F764" s="48" t="s">
        <v>240</v>
      </c>
      <c r="G764" s="48" t="s">
        <v>941</v>
      </c>
      <c r="H764" s="72">
        <v>1.3585000000000002E-2</v>
      </c>
      <c r="I764" s="72">
        <v>3.5499999999999996E-4</v>
      </c>
      <c r="J764" s="72">
        <v>8.1999999999999998E-4</v>
      </c>
      <c r="K764" s="49">
        <v>1.109848110441173</v>
      </c>
      <c r="L764" s="49">
        <v>1.109848110441173</v>
      </c>
      <c r="M764" s="49">
        <v>1.5077286580343338E-2</v>
      </c>
      <c r="N764" s="49">
        <v>3.9399607920661639E-4</v>
      </c>
      <c r="O764" s="49">
        <v>9.1007545056176183E-4</v>
      </c>
    </row>
    <row r="765" spans="1:15" ht="14.5" hidden="1" outlineLevel="2" x14ac:dyDescent="0.35">
      <c r="A765" s="48" t="s">
        <v>920</v>
      </c>
      <c r="B765" s="48" t="s">
        <v>239</v>
      </c>
      <c r="C765" s="48" t="s">
        <v>1118</v>
      </c>
      <c r="D765" s="48" t="s">
        <v>1549</v>
      </c>
      <c r="E765" s="48" t="s">
        <v>1786</v>
      </c>
      <c r="F765" s="48" t="s">
        <v>241</v>
      </c>
      <c r="G765" s="48" t="s">
        <v>956</v>
      </c>
      <c r="H765" s="72">
        <v>4.0899999999999999E-3</v>
      </c>
      <c r="I765" s="72">
        <v>1.0499999999999999E-4</v>
      </c>
      <c r="J765" s="72">
        <v>2.3499999999999999E-4</v>
      </c>
      <c r="K765" s="49">
        <v>1.109848110441173</v>
      </c>
      <c r="L765" s="49">
        <v>1.109848110441173</v>
      </c>
      <c r="M765" s="49">
        <v>4.5392787717043973E-3</v>
      </c>
      <c r="N765" s="49">
        <v>1.1653405159632315E-4</v>
      </c>
      <c r="O765" s="49">
        <v>2.6081430595367564E-4</v>
      </c>
    </row>
    <row r="766" spans="1:15" ht="14.5" hidden="1" outlineLevel="2" x14ac:dyDescent="0.35">
      <c r="A766" s="48" t="s">
        <v>920</v>
      </c>
      <c r="B766" s="48" t="s">
        <v>239</v>
      </c>
      <c r="C766" s="48" t="s">
        <v>1118</v>
      </c>
      <c r="D766" s="48" t="s">
        <v>1549</v>
      </c>
      <c r="E766" s="48" t="s">
        <v>1786</v>
      </c>
      <c r="F766" s="48" t="s">
        <v>243</v>
      </c>
      <c r="G766" s="48" t="s">
        <v>1119</v>
      </c>
      <c r="H766" s="72">
        <v>1.7250000000000002E-3</v>
      </c>
      <c r="I766" s="73"/>
      <c r="J766" s="72">
        <v>3.8999999999999999E-4</v>
      </c>
      <c r="K766" s="49">
        <v>1.109848110441173</v>
      </c>
      <c r="L766" s="49">
        <v>1.109848110441173</v>
      </c>
      <c r="M766" s="49">
        <v>1.9144879905110238E-3</v>
      </c>
      <c r="N766" s="73"/>
      <c r="O766" s="49">
        <v>4.3284076307205746E-4</v>
      </c>
    </row>
    <row r="767" spans="1:15" ht="14.5" hidden="1" outlineLevel="2" x14ac:dyDescent="0.35">
      <c r="A767" s="48" t="s">
        <v>920</v>
      </c>
      <c r="B767" s="48" t="s">
        <v>239</v>
      </c>
      <c r="C767" s="48" t="s">
        <v>1118</v>
      </c>
      <c r="D767" s="48" t="s">
        <v>1549</v>
      </c>
      <c r="E767" s="48" t="s">
        <v>1786</v>
      </c>
      <c r="F767" s="48" t="s">
        <v>244</v>
      </c>
      <c r="G767" s="48" t="s">
        <v>1119</v>
      </c>
      <c r="H767" s="72">
        <v>1.665E-3</v>
      </c>
      <c r="I767" s="73"/>
      <c r="J767" s="72">
        <v>3.0499999999999999E-4</v>
      </c>
      <c r="K767" s="49">
        <v>1.109848110441173</v>
      </c>
      <c r="L767" s="49">
        <v>1.109848110441173</v>
      </c>
      <c r="M767" s="49">
        <v>1.8478971038845531E-3</v>
      </c>
      <c r="N767" s="73"/>
      <c r="O767" s="49">
        <v>3.3850367368455777E-4</v>
      </c>
    </row>
    <row r="768" spans="1:15" ht="14.5" hidden="1" outlineLevel="2" x14ac:dyDescent="0.35">
      <c r="A768" s="48" t="s">
        <v>920</v>
      </c>
      <c r="B768" s="48" t="s">
        <v>239</v>
      </c>
      <c r="C768" s="48" t="s">
        <v>1118</v>
      </c>
      <c r="D768" s="48" t="s">
        <v>1549</v>
      </c>
      <c r="E768" s="48" t="s">
        <v>1786</v>
      </c>
      <c r="F768" s="48" t="s">
        <v>242</v>
      </c>
      <c r="G768" s="48" t="s">
        <v>1119</v>
      </c>
      <c r="H768" s="72">
        <v>4.75E-4</v>
      </c>
      <c r="I768" s="73"/>
      <c r="J768" s="72">
        <v>8.5000000000000006E-5</v>
      </c>
      <c r="K768" s="49">
        <v>1.109848110441173</v>
      </c>
      <c r="L768" s="49">
        <v>1.109848110441173</v>
      </c>
      <c r="M768" s="49">
        <v>5.2717785245955725E-4</v>
      </c>
      <c r="N768" s="73"/>
      <c r="O768" s="49">
        <v>9.4337089387499709E-5</v>
      </c>
    </row>
    <row r="769" spans="1:15" ht="14.5" hidden="1" outlineLevel="2" x14ac:dyDescent="0.35">
      <c r="A769" s="48" t="s">
        <v>920</v>
      </c>
      <c r="B769" s="48" t="s">
        <v>239</v>
      </c>
      <c r="C769" s="48" t="s">
        <v>1118</v>
      </c>
      <c r="D769" s="48" t="s">
        <v>1549</v>
      </c>
      <c r="E769" s="48" t="s">
        <v>1786</v>
      </c>
      <c r="F769" s="48" t="s">
        <v>246</v>
      </c>
      <c r="G769" s="48" t="s">
        <v>1120</v>
      </c>
      <c r="H769" s="73"/>
      <c r="I769" s="73"/>
      <c r="J769" s="72">
        <v>2.8499999999999999E-4</v>
      </c>
      <c r="K769" s="49">
        <v>1.109848110441173</v>
      </c>
      <c r="L769" s="49">
        <v>1.109848110441173</v>
      </c>
      <c r="M769" s="73"/>
      <c r="N769" s="73"/>
      <c r="O769" s="49">
        <v>3.1630671147573432E-4</v>
      </c>
    </row>
    <row r="770" spans="1:15" ht="14.5" hidden="1" outlineLevel="2" x14ac:dyDescent="0.35">
      <c r="A770" s="48" t="s">
        <v>920</v>
      </c>
      <c r="B770" s="48" t="s">
        <v>239</v>
      </c>
      <c r="C770" s="48" t="s">
        <v>1118</v>
      </c>
      <c r="D770" s="48" t="s">
        <v>1549</v>
      </c>
      <c r="E770" s="48" t="s">
        <v>1786</v>
      </c>
      <c r="F770" s="48" t="s">
        <v>247</v>
      </c>
      <c r="G770" s="48" t="s">
        <v>1058</v>
      </c>
      <c r="H770" s="73"/>
      <c r="I770" s="73"/>
      <c r="J770" s="72">
        <v>1.6320000000000001E-2</v>
      </c>
      <c r="K770" s="49">
        <v>1.109848110441173</v>
      </c>
      <c r="L770" s="49">
        <v>1.109848110441173</v>
      </c>
      <c r="M770" s="73"/>
      <c r="N770" s="73"/>
      <c r="O770" s="49">
        <v>1.8112721162399946E-2</v>
      </c>
    </row>
    <row r="771" spans="1:15" ht="14.5" hidden="1" outlineLevel="2" x14ac:dyDescent="0.35">
      <c r="A771" s="48" t="s">
        <v>920</v>
      </c>
      <c r="B771" s="48" t="s">
        <v>239</v>
      </c>
      <c r="C771" s="48" t="s">
        <v>1118</v>
      </c>
      <c r="D771" s="48" t="s">
        <v>1549</v>
      </c>
      <c r="E771" s="48" t="s">
        <v>1786</v>
      </c>
      <c r="F771" s="48" t="s">
        <v>245</v>
      </c>
      <c r="G771" s="48" t="s">
        <v>975</v>
      </c>
      <c r="H771" s="73"/>
      <c r="I771" s="73"/>
      <c r="J771" s="72">
        <v>4.0499999999999998E-3</v>
      </c>
      <c r="K771" s="49">
        <v>1.109848110441173</v>
      </c>
      <c r="L771" s="49">
        <v>1.109848110441173</v>
      </c>
      <c r="M771" s="73"/>
      <c r="N771" s="73"/>
      <c r="O771" s="49">
        <v>4.4948848472867505E-3</v>
      </c>
    </row>
    <row r="772" spans="1:15" ht="14.5" outlineLevel="1" collapsed="1" x14ac:dyDescent="0.35">
      <c r="A772" s="48"/>
      <c r="B772" s="50" t="s">
        <v>813</v>
      </c>
      <c r="C772" s="48"/>
      <c r="D772" s="48"/>
      <c r="E772" s="48"/>
      <c r="F772" s="48"/>
      <c r="G772" s="48"/>
      <c r="H772" s="73">
        <f>SUBTOTAL(9,H764:H771)</f>
        <v>2.1540000000000004E-2</v>
      </c>
      <c r="I772" s="73">
        <f>SUBTOTAL(9,I764:I771)</f>
        <v>4.5999999999999996E-4</v>
      </c>
      <c r="J772" s="72">
        <f>SUBTOTAL(9,J764:J771)</f>
        <v>2.2490000000000003E-2</v>
      </c>
      <c r="K772" s="49"/>
      <c r="L772" s="49"/>
      <c r="M772" s="73">
        <f>SUBTOTAL(9,M764:M771)</f>
        <v>2.3906128298902866E-2</v>
      </c>
      <c r="N772" s="73">
        <f>SUBTOTAL(9,N764:N771)</f>
        <v>5.1053013080293959E-4</v>
      </c>
      <c r="O772" s="49">
        <f>SUBTOTAL(9,O764:O771)</f>
        <v>2.4960484003821982E-2</v>
      </c>
    </row>
    <row r="773" spans="1:15" ht="14.5" hidden="1" outlineLevel="2" x14ac:dyDescent="0.35">
      <c r="A773" s="48" t="s">
        <v>920</v>
      </c>
      <c r="B773" s="48" t="s">
        <v>248</v>
      </c>
      <c r="C773" s="48" t="s">
        <v>1121</v>
      </c>
      <c r="D773" s="48" t="s">
        <v>1503</v>
      </c>
      <c r="E773" s="48" t="s">
        <v>1787</v>
      </c>
      <c r="F773" s="48" t="s">
        <v>252</v>
      </c>
      <c r="G773" s="48" t="s">
        <v>1011</v>
      </c>
      <c r="H773" s="72">
        <v>4.7199999999999994E-3</v>
      </c>
      <c r="I773" s="72">
        <v>5.62E-3</v>
      </c>
      <c r="J773" s="72">
        <v>2.8050000000000004E-4</v>
      </c>
      <c r="K773" s="49">
        <v>0.98123222244867192</v>
      </c>
      <c r="L773" s="49">
        <v>1</v>
      </c>
      <c r="M773" s="49">
        <v>4.7199999999999994E-3</v>
      </c>
      <c r="N773" s="49">
        <v>5.62E-3</v>
      </c>
      <c r="O773" s="49">
        <v>2.8050000000000004E-4</v>
      </c>
    </row>
    <row r="774" spans="1:15" ht="14.5" hidden="1" outlineLevel="2" x14ac:dyDescent="0.35">
      <c r="A774" s="48" t="s">
        <v>920</v>
      </c>
      <c r="B774" s="48" t="s">
        <v>248</v>
      </c>
      <c r="C774" s="48" t="s">
        <v>1121</v>
      </c>
      <c r="D774" s="48" t="s">
        <v>1503</v>
      </c>
      <c r="E774" s="48" t="s">
        <v>1787</v>
      </c>
      <c r="F774" s="48" t="s">
        <v>250</v>
      </c>
      <c r="G774" s="48" t="s">
        <v>1011</v>
      </c>
      <c r="H774" s="72">
        <v>1.15E-4</v>
      </c>
      <c r="I774" s="72">
        <v>4.6000000000000001E-4</v>
      </c>
      <c r="J774" s="72">
        <v>6.0000000000000002E-6</v>
      </c>
      <c r="K774" s="49">
        <v>0.98123222244867192</v>
      </c>
      <c r="L774" s="49">
        <v>1</v>
      </c>
      <c r="M774" s="49">
        <v>1.15E-4</v>
      </c>
      <c r="N774" s="49">
        <v>4.6000000000000001E-4</v>
      </c>
      <c r="O774" s="49">
        <v>6.0000000000000002E-6</v>
      </c>
    </row>
    <row r="775" spans="1:15" ht="14.5" hidden="1" outlineLevel="2" x14ac:dyDescent="0.35">
      <c r="A775" s="48" t="s">
        <v>920</v>
      </c>
      <c r="B775" s="48" t="s">
        <v>248</v>
      </c>
      <c r="C775" s="48" t="s">
        <v>1121</v>
      </c>
      <c r="D775" s="48" t="s">
        <v>1503</v>
      </c>
      <c r="E775" s="48" t="s">
        <v>1787</v>
      </c>
      <c r="F775" s="48" t="s">
        <v>249</v>
      </c>
      <c r="G775" s="48" t="s">
        <v>1011</v>
      </c>
      <c r="H775" s="73"/>
      <c r="I775" s="73"/>
      <c r="J775" s="72">
        <v>2.8050000000000004E-4</v>
      </c>
      <c r="K775" s="49">
        <v>0.98123222244867192</v>
      </c>
      <c r="L775" s="49">
        <v>1</v>
      </c>
      <c r="M775" s="73"/>
      <c r="N775" s="73"/>
      <c r="O775" s="49">
        <v>2.8050000000000004E-4</v>
      </c>
    </row>
    <row r="776" spans="1:15" ht="14.5" hidden="1" outlineLevel="2" x14ac:dyDescent="0.35">
      <c r="A776" s="48" t="s">
        <v>920</v>
      </c>
      <c r="B776" s="48" t="s">
        <v>248</v>
      </c>
      <c r="C776" s="48" t="s">
        <v>1121</v>
      </c>
      <c r="D776" s="48" t="s">
        <v>1503</v>
      </c>
      <c r="E776" s="48" t="s">
        <v>1787</v>
      </c>
      <c r="F776" s="48" t="s">
        <v>251</v>
      </c>
      <c r="G776" s="48" t="s">
        <v>1011</v>
      </c>
      <c r="H776" s="72">
        <v>7.0000000000000007E-5</v>
      </c>
      <c r="I776" s="72">
        <v>2.8000000000000003E-4</v>
      </c>
      <c r="J776" s="72">
        <v>3.4999999999999999E-6</v>
      </c>
      <c r="K776" s="49">
        <v>0.98123222244867192</v>
      </c>
      <c r="L776" s="49">
        <v>1</v>
      </c>
      <c r="M776" s="49">
        <v>7.0000000000000007E-5</v>
      </c>
      <c r="N776" s="49">
        <v>2.8000000000000003E-4</v>
      </c>
      <c r="O776" s="49">
        <v>3.4999999999999999E-6</v>
      </c>
    </row>
    <row r="777" spans="1:15" ht="14.5" hidden="1" outlineLevel="2" x14ac:dyDescent="0.35">
      <c r="A777" s="48" t="s">
        <v>920</v>
      </c>
      <c r="B777" s="48" t="s">
        <v>248</v>
      </c>
      <c r="C777" s="48" t="s">
        <v>1121</v>
      </c>
      <c r="D777" s="48" t="s">
        <v>1503</v>
      </c>
      <c r="E777" s="48" t="s">
        <v>1787</v>
      </c>
      <c r="F777" s="48" t="s">
        <v>253</v>
      </c>
      <c r="G777" s="48" t="s">
        <v>945</v>
      </c>
      <c r="H777" s="72">
        <v>6.4999999999999997E-3</v>
      </c>
      <c r="I777" s="72">
        <v>7.4930000000000005E-3</v>
      </c>
      <c r="J777" s="72">
        <v>3.7399999999999998E-4</v>
      </c>
      <c r="K777" s="49">
        <v>0.98123222244867192</v>
      </c>
      <c r="L777" s="49">
        <v>1</v>
      </c>
      <c r="M777" s="49">
        <v>6.4999999999999997E-3</v>
      </c>
      <c r="N777" s="49">
        <v>7.4930000000000005E-3</v>
      </c>
      <c r="O777" s="49">
        <v>3.7399999999999998E-4</v>
      </c>
    </row>
    <row r="778" spans="1:15" ht="14.5" outlineLevel="1" collapsed="1" x14ac:dyDescent="0.35">
      <c r="A778" s="48"/>
      <c r="B778" s="50" t="s">
        <v>814</v>
      </c>
      <c r="C778" s="48"/>
      <c r="D778" s="48"/>
      <c r="E778" s="48"/>
      <c r="F778" s="48"/>
      <c r="G778" s="48"/>
      <c r="H778" s="72">
        <f>SUBTOTAL(9,H773:H777)</f>
        <v>1.1404999999999998E-2</v>
      </c>
      <c r="I778" s="72">
        <f>SUBTOTAL(9,I773:I777)</f>
        <v>1.3853000000000001E-2</v>
      </c>
      <c r="J778" s="72">
        <f>SUBTOTAL(9,J773:J777)</f>
        <v>9.4450000000000003E-4</v>
      </c>
      <c r="K778" s="49"/>
      <c r="L778" s="49"/>
      <c r="M778" s="49">
        <f>SUBTOTAL(9,M773:M777)</f>
        <v>1.1404999999999998E-2</v>
      </c>
      <c r="N778" s="49">
        <f>SUBTOTAL(9,N773:N777)</f>
        <v>1.3853000000000001E-2</v>
      </c>
      <c r="O778" s="49">
        <f>SUBTOTAL(9,O773:O777)</f>
        <v>9.4450000000000003E-4</v>
      </c>
    </row>
    <row r="779" spans="1:15" ht="14.5" hidden="1" outlineLevel="2" x14ac:dyDescent="0.35">
      <c r="A779" s="48" t="s">
        <v>920</v>
      </c>
      <c r="B779" s="48" t="s">
        <v>260</v>
      </c>
      <c r="C779" s="48" t="s">
        <v>1122</v>
      </c>
      <c r="D779" s="48" t="s">
        <v>1481</v>
      </c>
      <c r="E779" s="48" t="s">
        <v>1482</v>
      </c>
      <c r="F779" s="48" t="s">
        <v>261</v>
      </c>
      <c r="G779" s="48" t="s">
        <v>995</v>
      </c>
      <c r="H779" s="72">
        <v>5.45E-2</v>
      </c>
      <c r="I779" s="72">
        <v>7.3499999999999996E-2</v>
      </c>
      <c r="J779" s="72">
        <v>3.5699999999999998E-3</v>
      </c>
      <c r="K779" s="49">
        <v>0.98697728850000666</v>
      </c>
      <c r="L779" s="49">
        <v>1</v>
      </c>
      <c r="M779" s="49">
        <v>5.45E-2</v>
      </c>
      <c r="N779" s="49">
        <v>7.3499999999999996E-2</v>
      </c>
      <c r="O779" s="49">
        <v>3.5699999999999998E-3</v>
      </c>
    </row>
    <row r="780" spans="1:15" ht="14.5" hidden="1" outlineLevel="2" x14ac:dyDescent="0.35">
      <c r="A780" s="48" t="s">
        <v>920</v>
      </c>
      <c r="B780" s="48" t="s">
        <v>260</v>
      </c>
      <c r="C780" s="48" t="s">
        <v>1122</v>
      </c>
      <c r="D780" s="48" t="s">
        <v>1481</v>
      </c>
      <c r="E780" s="48" t="s">
        <v>1482</v>
      </c>
      <c r="F780" s="48" t="s">
        <v>263</v>
      </c>
      <c r="G780" s="48" t="s">
        <v>944</v>
      </c>
      <c r="H780" s="72">
        <v>2.6100000000000002E-2</v>
      </c>
      <c r="I780" s="72">
        <v>0.105</v>
      </c>
      <c r="J780" s="72">
        <v>1.7099999999999999E-3</v>
      </c>
      <c r="K780" s="49">
        <v>0.98697728850000666</v>
      </c>
      <c r="L780" s="49">
        <v>1</v>
      </c>
      <c r="M780" s="49">
        <v>2.6100000000000002E-2</v>
      </c>
      <c r="N780" s="49">
        <v>0.105</v>
      </c>
      <c r="O780" s="49">
        <v>1.7099999999999999E-3</v>
      </c>
    </row>
    <row r="781" spans="1:15" ht="14.5" hidden="1" outlineLevel="2" x14ac:dyDescent="0.35">
      <c r="A781" s="48" t="s">
        <v>920</v>
      </c>
      <c r="B781" s="48" t="s">
        <v>260</v>
      </c>
      <c r="C781" s="48" t="s">
        <v>1122</v>
      </c>
      <c r="D781" s="48" t="s">
        <v>1481</v>
      </c>
      <c r="E781" s="48" t="s">
        <v>1482</v>
      </c>
      <c r="F781" s="48" t="s">
        <v>262</v>
      </c>
      <c r="G781" s="48" t="s">
        <v>944</v>
      </c>
      <c r="H781" s="72">
        <v>2.18E-2</v>
      </c>
      <c r="I781" s="72">
        <v>5.0000000000000001E-3</v>
      </c>
      <c r="J781" s="72">
        <v>1.4250000000000001E-3</v>
      </c>
      <c r="K781" s="49">
        <v>0.98697728850000666</v>
      </c>
      <c r="L781" s="49">
        <v>1</v>
      </c>
      <c r="M781" s="49">
        <v>2.18E-2</v>
      </c>
      <c r="N781" s="49">
        <v>5.0000000000000001E-3</v>
      </c>
      <c r="O781" s="49">
        <v>1.4250000000000001E-3</v>
      </c>
    </row>
    <row r="782" spans="1:15" ht="14.5" outlineLevel="1" collapsed="1" x14ac:dyDescent="0.35">
      <c r="A782" s="48"/>
      <c r="B782" s="50" t="s">
        <v>815</v>
      </c>
      <c r="C782" s="48"/>
      <c r="D782" s="48"/>
      <c r="E782" s="48"/>
      <c r="F782" s="48"/>
      <c r="G782" s="48"/>
      <c r="H782" s="72">
        <f>SUBTOTAL(9,H779:H781)</f>
        <v>0.1024</v>
      </c>
      <c r="I782" s="72">
        <f>SUBTOTAL(9,I779:I781)</f>
        <v>0.1835</v>
      </c>
      <c r="J782" s="72">
        <f>SUBTOTAL(9,J779:J781)</f>
        <v>6.705E-3</v>
      </c>
      <c r="K782" s="49"/>
      <c r="L782" s="49"/>
      <c r="M782" s="49">
        <f>SUBTOTAL(9,M779:M781)</f>
        <v>0.1024</v>
      </c>
      <c r="N782" s="49">
        <f>SUBTOTAL(9,N779:N781)</f>
        <v>0.1835</v>
      </c>
      <c r="O782" s="49">
        <f>SUBTOTAL(9,O779:O781)</f>
        <v>6.705E-3</v>
      </c>
    </row>
    <row r="783" spans="1:15" ht="14.5" hidden="1" outlineLevel="2" x14ac:dyDescent="0.35">
      <c r="A783" s="48" t="s">
        <v>920</v>
      </c>
      <c r="B783" s="48" t="s">
        <v>264</v>
      </c>
      <c r="C783" s="48" t="s">
        <v>1123</v>
      </c>
      <c r="D783" s="48" t="s">
        <v>1503</v>
      </c>
      <c r="E783" s="48" t="s">
        <v>1787</v>
      </c>
      <c r="F783" s="48" t="s">
        <v>267</v>
      </c>
      <c r="G783" s="48" t="s">
        <v>944</v>
      </c>
      <c r="H783" s="72">
        <v>1.035E-2</v>
      </c>
      <c r="I783" s="72">
        <v>5.0499999999999998E-3</v>
      </c>
      <c r="J783" s="72">
        <v>6.8000000000000005E-4</v>
      </c>
      <c r="K783" s="49">
        <v>0.98123222244867192</v>
      </c>
      <c r="L783" s="49">
        <v>1</v>
      </c>
      <c r="M783" s="49">
        <v>1.035E-2</v>
      </c>
      <c r="N783" s="49">
        <v>5.0499999999999998E-3</v>
      </c>
      <c r="O783" s="49">
        <v>6.8000000000000005E-4</v>
      </c>
    </row>
    <row r="784" spans="1:15" ht="14.5" hidden="1" outlineLevel="2" x14ac:dyDescent="0.35">
      <c r="A784" s="48" t="s">
        <v>920</v>
      </c>
      <c r="B784" s="48" t="s">
        <v>264</v>
      </c>
      <c r="C784" s="48" t="s">
        <v>1123</v>
      </c>
      <c r="D784" s="48" t="s">
        <v>1503</v>
      </c>
      <c r="E784" s="48" t="s">
        <v>1787</v>
      </c>
      <c r="F784" s="48" t="s">
        <v>266</v>
      </c>
      <c r="G784" s="48" t="s">
        <v>944</v>
      </c>
      <c r="H784" s="72">
        <v>5.0000000000000001E-3</v>
      </c>
      <c r="I784" s="72">
        <v>2E-3</v>
      </c>
      <c r="J784" s="72">
        <v>3.2499999999999999E-4</v>
      </c>
      <c r="K784" s="49">
        <v>0.98123222244867192</v>
      </c>
      <c r="L784" s="49">
        <v>1</v>
      </c>
      <c r="M784" s="49">
        <v>5.0000000000000001E-3</v>
      </c>
      <c r="N784" s="49">
        <v>2E-3</v>
      </c>
      <c r="O784" s="49">
        <v>3.2499999999999999E-4</v>
      </c>
    </row>
    <row r="785" spans="1:15" ht="14.5" hidden="1" outlineLevel="2" x14ac:dyDescent="0.35">
      <c r="A785" s="48" t="s">
        <v>920</v>
      </c>
      <c r="B785" s="48" t="s">
        <v>264</v>
      </c>
      <c r="C785" s="48" t="s">
        <v>1123</v>
      </c>
      <c r="D785" s="48" t="s">
        <v>1503</v>
      </c>
      <c r="E785" s="48" t="s">
        <v>1787</v>
      </c>
      <c r="F785" s="48" t="s">
        <v>265</v>
      </c>
      <c r="G785" s="48" t="s">
        <v>944</v>
      </c>
      <c r="H785" s="72">
        <v>7.7000000000000002E-3</v>
      </c>
      <c r="I785" s="72">
        <v>4.2500000000000003E-3</v>
      </c>
      <c r="J785" s="72">
        <v>5.0000000000000001E-4</v>
      </c>
      <c r="K785" s="49">
        <v>0.98123222244867192</v>
      </c>
      <c r="L785" s="49">
        <v>1</v>
      </c>
      <c r="M785" s="49">
        <v>7.7000000000000002E-3</v>
      </c>
      <c r="N785" s="49">
        <v>4.2500000000000003E-3</v>
      </c>
      <c r="O785" s="49">
        <v>5.0000000000000001E-4</v>
      </c>
    </row>
    <row r="786" spans="1:15" ht="14.5" outlineLevel="1" collapsed="1" x14ac:dyDescent="0.35">
      <c r="A786" s="48"/>
      <c r="B786" s="50" t="s">
        <v>816</v>
      </c>
      <c r="C786" s="48"/>
      <c r="D786" s="48"/>
      <c r="E786" s="48"/>
      <c r="F786" s="48"/>
      <c r="G786" s="48"/>
      <c r="H786" s="72">
        <f>SUBTOTAL(9,H783:H785)</f>
        <v>2.3050000000000001E-2</v>
      </c>
      <c r="I786" s="72">
        <f>SUBTOTAL(9,I783:I785)</f>
        <v>1.1300000000000001E-2</v>
      </c>
      <c r="J786" s="72">
        <f>SUBTOTAL(9,J783:J785)</f>
        <v>1.505E-3</v>
      </c>
      <c r="K786" s="49"/>
      <c r="L786" s="49"/>
      <c r="M786" s="49">
        <f>SUBTOTAL(9,M783:M785)</f>
        <v>2.3050000000000001E-2</v>
      </c>
      <c r="N786" s="49">
        <f>SUBTOTAL(9,N783:N785)</f>
        <v>1.1300000000000001E-2</v>
      </c>
      <c r="O786" s="49">
        <f>SUBTOTAL(9,O783:O785)</f>
        <v>1.505E-3</v>
      </c>
    </row>
    <row r="787" spans="1:15" ht="14.5" hidden="1" outlineLevel="2" x14ac:dyDescent="0.35">
      <c r="A787" s="48" t="s">
        <v>920</v>
      </c>
      <c r="B787" s="48" t="s">
        <v>268</v>
      </c>
      <c r="C787" s="48" t="s">
        <v>1788</v>
      </c>
      <c r="D787" s="48" t="s">
        <v>1481</v>
      </c>
      <c r="E787" s="48" t="s">
        <v>1482</v>
      </c>
      <c r="F787" s="48" t="s">
        <v>270</v>
      </c>
      <c r="G787" s="48" t="s">
        <v>974</v>
      </c>
      <c r="H787" s="72">
        <v>2.05E-5</v>
      </c>
      <c r="I787" s="72">
        <v>8.2050000000000002E-5</v>
      </c>
      <c r="J787" s="72">
        <v>1.0499999999999999E-6</v>
      </c>
      <c r="K787" s="49">
        <v>0.98697728850000666</v>
      </c>
      <c r="L787" s="49">
        <v>1</v>
      </c>
      <c r="M787" s="49">
        <v>2.05E-5</v>
      </c>
      <c r="N787" s="49">
        <v>8.2050000000000002E-5</v>
      </c>
      <c r="O787" s="49">
        <v>1.0499999999999999E-6</v>
      </c>
    </row>
    <row r="788" spans="1:15" ht="14.5" hidden="1" outlineLevel="2" x14ac:dyDescent="0.35">
      <c r="A788" s="48" t="s">
        <v>920</v>
      </c>
      <c r="B788" s="48" t="s">
        <v>268</v>
      </c>
      <c r="C788" s="48" t="s">
        <v>1788</v>
      </c>
      <c r="D788" s="48" t="s">
        <v>1481</v>
      </c>
      <c r="E788" s="48" t="s">
        <v>1482</v>
      </c>
      <c r="F788" s="48" t="s">
        <v>269</v>
      </c>
      <c r="G788" s="48" t="s">
        <v>974</v>
      </c>
      <c r="H788" s="72">
        <v>6.0999999999999999E-5</v>
      </c>
      <c r="I788" s="72">
        <v>2.4325E-4</v>
      </c>
      <c r="J788" s="72">
        <v>3.05E-6</v>
      </c>
      <c r="K788" s="49">
        <v>0.98697728850000666</v>
      </c>
      <c r="L788" s="49">
        <v>1</v>
      </c>
      <c r="M788" s="49">
        <v>6.0999999999999999E-5</v>
      </c>
      <c r="N788" s="49">
        <v>2.4325E-4</v>
      </c>
      <c r="O788" s="49">
        <v>3.05E-6</v>
      </c>
    </row>
    <row r="789" spans="1:15" ht="14.5" hidden="1" outlineLevel="2" x14ac:dyDescent="0.35">
      <c r="A789" s="48" t="s">
        <v>920</v>
      </c>
      <c r="B789" s="48" t="s">
        <v>268</v>
      </c>
      <c r="C789" s="48" t="s">
        <v>1788</v>
      </c>
      <c r="D789" s="48" t="s">
        <v>1481</v>
      </c>
      <c r="E789" s="48" t="s">
        <v>1482</v>
      </c>
      <c r="F789" s="48" t="s">
        <v>271</v>
      </c>
      <c r="G789" s="48" t="s">
        <v>973</v>
      </c>
      <c r="H789" s="73"/>
      <c r="I789" s="73"/>
      <c r="J789" s="72">
        <v>0.12738360000000001</v>
      </c>
      <c r="K789" s="49">
        <v>0.98697728850000666</v>
      </c>
      <c r="L789" s="49">
        <v>1</v>
      </c>
      <c r="M789" s="73"/>
      <c r="N789" s="73"/>
      <c r="O789" s="49">
        <v>0.12738360000000001</v>
      </c>
    </row>
    <row r="790" spans="1:15" ht="14.5" outlineLevel="1" collapsed="1" x14ac:dyDescent="0.35">
      <c r="A790" s="48"/>
      <c r="B790" s="50" t="s">
        <v>817</v>
      </c>
      <c r="C790" s="48"/>
      <c r="D790" s="48"/>
      <c r="E790" s="48"/>
      <c r="F790" s="48"/>
      <c r="G790" s="48"/>
      <c r="H790" s="73">
        <f>SUBTOTAL(9,H787:H789)</f>
        <v>8.1500000000000002E-5</v>
      </c>
      <c r="I790" s="73">
        <f>SUBTOTAL(9,I787:I789)</f>
        <v>3.2529999999999999E-4</v>
      </c>
      <c r="J790" s="74">
        <f>SUBTOTAL(9,J787:J789)</f>
        <v>0.12738770000000002</v>
      </c>
      <c r="K790" s="49"/>
      <c r="L790" s="49"/>
      <c r="M790" s="73">
        <f>SUBTOTAL(9,M787:M789)</f>
        <v>8.1500000000000002E-5</v>
      </c>
      <c r="N790" s="73">
        <f>SUBTOTAL(9,N787:N789)</f>
        <v>3.2529999999999999E-4</v>
      </c>
      <c r="O790" s="51">
        <f>SUBTOTAL(9,O787:O789)</f>
        <v>0.12738770000000002</v>
      </c>
    </row>
    <row r="791" spans="1:15" ht="14.5" hidden="1" outlineLevel="2" x14ac:dyDescent="0.35">
      <c r="A791" s="48" t="s">
        <v>920</v>
      </c>
      <c r="B791" s="48" t="s">
        <v>272</v>
      </c>
      <c r="C791" s="48" t="s">
        <v>1124</v>
      </c>
      <c r="D791" s="48" t="s">
        <v>1481</v>
      </c>
      <c r="E791" s="48" t="s">
        <v>1482</v>
      </c>
      <c r="F791" s="48" t="s">
        <v>273</v>
      </c>
      <c r="G791" s="48" t="s">
        <v>974</v>
      </c>
      <c r="H791" s="72">
        <v>4.0000000000000003E-5</v>
      </c>
      <c r="I791" s="72">
        <v>1.65E-4</v>
      </c>
      <c r="J791" s="73"/>
      <c r="K791" s="49">
        <v>0.98697728850000666</v>
      </c>
      <c r="L791" s="49">
        <v>1</v>
      </c>
      <c r="M791" s="49">
        <v>4.0000000000000003E-5</v>
      </c>
      <c r="N791" s="49">
        <v>1.65E-4</v>
      </c>
      <c r="O791" s="73"/>
    </row>
    <row r="792" spans="1:15" ht="14.5" hidden="1" outlineLevel="2" x14ac:dyDescent="0.35">
      <c r="A792" s="48" t="s">
        <v>920</v>
      </c>
      <c r="B792" s="48" t="s">
        <v>272</v>
      </c>
      <c r="C792" s="48" t="s">
        <v>1124</v>
      </c>
      <c r="D792" s="48" t="s">
        <v>1481</v>
      </c>
      <c r="E792" s="48" t="s">
        <v>1482</v>
      </c>
      <c r="F792" s="48" t="s">
        <v>274</v>
      </c>
      <c r="G792" s="48" t="s">
        <v>1125</v>
      </c>
      <c r="H792" s="72">
        <v>1.5049999999999998E-3</v>
      </c>
      <c r="I792" s="72">
        <v>5.9999999999999995E-4</v>
      </c>
      <c r="J792" s="72">
        <v>6.3094999999999998E-2</v>
      </c>
      <c r="K792" s="49">
        <v>0.98697728850000666</v>
      </c>
      <c r="L792" s="49">
        <v>1</v>
      </c>
      <c r="M792" s="49">
        <v>1.5049999999999998E-3</v>
      </c>
      <c r="N792" s="49">
        <v>5.9999999999999995E-4</v>
      </c>
      <c r="O792" s="49">
        <v>6.3094999999999998E-2</v>
      </c>
    </row>
    <row r="793" spans="1:15" ht="14.5" hidden="1" outlineLevel="2" x14ac:dyDescent="0.35">
      <c r="A793" s="48" t="s">
        <v>920</v>
      </c>
      <c r="B793" s="48" t="s">
        <v>272</v>
      </c>
      <c r="C793" s="48" t="s">
        <v>1124</v>
      </c>
      <c r="D793" s="48" t="s">
        <v>1481</v>
      </c>
      <c r="E793" s="48" t="s">
        <v>1482</v>
      </c>
      <c r="F793" s="48" t="s">
        <v>275</v>
      </c>
      <c r="G793" s="48" t="s">
        <v>973</v>
      </c>
      <c r="H793" s="73"/>
      <c r="I793" s="73"/>
      <c r="J793" s="72">
        <v>2.6890000000000001E-2</v>
      </c>
      <c r="K793" s="49">
        <v>0.98697728850000666</v>
      </c>
      <c r="L793" s="49">
        <v>1</v>
      </c>
      <c r="M793" s="73"/>
      <c r="N793" s="73"/>
      <c r="O793" s="49">
        <v>2.6890000000000001E-2</v>
      </c>
    </row>
    <row r="794" spans="1:15" ht="14.5" hidden="1" outlineLevel="2" x14ac:dyDescent="0.35">
      <c r="A794" s="48" t="s">
        <v>920</v>
      </c>
      <c r="B794" s="48" t="s">
        <v>272</v>
      </c>
      <c r="C794" s="48" t="s">
        <v>1124</v>
      </c>
      <c r="D794" s="48" t="s">
        <v>1481</v>
      </c>
      <c r="E794" s="48" t="s">
        <v>1482</v>
      </c>
      <c r="F794" s="48" t="s">
        <v>276</v>
      </c>
      <c r="G794" s="48" t="s">
        <v>1126</v>
      </c>
      <c r="H794" s="73"/>
      <c r="I794" s="73"/>
      <c r="J794" s="72">
        <v>2.1704999999999999E-2</v>
      </c>
      <c r="K794" s="49">
        <v>0.98697728850000666</v>
      </c>
      <c r="L794" s="49">
        <v>1</v>
      </c>
      <c r="M794" s="73"/>
      <c r="N794" s="73"/>
      <c r="O794" s="49">
        <v>2.1704999999999999E-2</v>
      </c>
    </row>
    <row r="795" spans="1:15" ht="14.5" hidden="1" outlineLevel="2" x14ac:dyDescent="0.35">
      <c r="A795" s="48" t="s">
        <v>920</v>
      </c>
      <c r="B795" s="48" t="s">
        <v>272</v>
      </c>
      <c r="C795" s="48" t="s">
        <v>1124</v>
      </c>
      <c r="D795" s="48" t="s">
        <v>1481</v>
      </c>
      <c r="E795" s="48" t="s">
        <v>1482</v>
      </c>
      <c r="F795" s="48" t="s">
        <v>1789</v>
      </c>
      <c r="G795" s="48" t="s">
        <v>1790</v>
      </c>
      <c r="H795" s="73"/>
      <c r="I795" s="73"/>
      <c r="J795" s="72">
        <v>4.0800000000000003E-3</v>
      </c>
      <c r="K795" s="49">
        <v>0.98697728850000666</v>
      </c>
      <c r="L795" s="49">
        <v>1</v>
      </c>
      <c r="M795" s="73"/>
      <c r="N795" s="73"/>
      <c r="O795" s="49">
        <v>4.0800000000000003E-3</v>
      </c>
    </row>
    <row r="796" spans="1:15" ht="14.5" outlineLevel="1" collapsed="1" x14ac:dyDescent="0.35">
      <c r="A796" s="48"/>
      <c r="B796" s="50" t="s">
        <v>818</v>
      </c>
      <c r="C796" s="48"/>
      <c r="D796" s="48"/>
      <c r="E796" s="48"/>
      <c r="F796" s="48"/>
      <c r="G796" s="48"/>
      <c r="H796" s="73">
        <f>SUBTOTAL(9,H791:H795)</f>
        <v>1.5449999999999999E-3</v>
      </c>
      <c r="I796" s="73">
        <f>SUBTOTAL(9,I791:I795)</f>
        <v>7.6499999999999995E-4</v>
      </c>
      <c r="J796" s="72">
        <f>SUBTOTAL(9,J791:J795)</f>
        <v>0.11577</v>
      </c>
      <c r="K796" s="49"/>
      <c r="L796" s="49"/>
      <c r="M796" s="73">
        <f>SUBTOTAL(9,M791:M795)</f>
        <v>1.5449999999999999E-3</v>
      </c>
      <c r="N796" s="73">
        <f>SUBTOTAL(9,N791:N795)</f>
        <v>7.6499999999999995E-4</v>
      </c>
      <c r="O796" s="49">
        <f>SUBTOTAL(9,O791:O795)</f>
        <v>0.11577</v>
      </c>
    </row>
    <row r="797" spans="1:15" ht="14.5" hidden="1" outlineLevel="2" x14ac:dyDescent="0.35">
      <c r="A797" s="48" t="s">
        <v>920</v>
      </c>
      <c r="B797" s="48" t="s">
        <v>277</v>
      </c>
      <c r="C797" s="48" t="s">
        <v>1127</v>
      </c>
      <c r="D797" s="48" t="s">
        <v>1481</v>
      </c>
      <c r="E797" s="48" t="s">
        <v>1482</v>
      </c>
      <c r="F797" s="48" t="s">
        <v>278</v>
      </c>
      <c r="G797" s="48" t="s">
        <v>973</v>
      </c>
      <c r="H797" s="72">
        <v>4.535E-3</v>
      </c>
      <c r="I797" s="72">
        <v>1.815E-3</v>
      </c>
      <c r="J797" s="72">
        <v>0.17671249999999997</v>
      </c>
      <c r="K797" s="49">
        <v>0.98697728850000666</v>
      </c>
      <c r="L797" s="49">
        <v>1</v>
      </c>
      <c r="M797" s="49">
        <v>4.535E-3</v>
      </c>
      <c r="N797" s="49">
        <v>1.815E-3</v>
      </c>
      <c r="O797" s="49">
        <v>0.17671249999999997</v>
      </c>
    </row>
    <row r="798" spans="1:15" ht="14.5" outlineLevel="1" collapsed="1" x14ac:dyDescent="0.35">
      <c r="A798" s="48"/>
      <c r="B798" s="50" t="s">
        <v>819</v>
      </c>
      <c r="C798" s="48"/>
      <c r="D798" s="48"/>
      <c r="E798" s="48"/>
      <c r="F798" s="48"/>
      <c r="G798" s="48"/>
      <c r="H798" s="74">
        <f>SUBTOTAL(9,H797:H797)</f>
        <v>4.535E-3</v>
      </c>
      <c r="I798" s="74">
        <f>SUBTOTAL(9,I797:I797)</f>
        <v>1.815E-3</v>
      </c>
      <c r="J798" s="72">
        <f>SUBTOTAL(9,J797:J797)</f>
        <v>0.17671249999999997</v>
      </c>
      <c r="K798" s="49"/>
      <c r="L798" s="49"/>
      <c r="M798" s="51">
        <f>SUBTOTAL(9,M797:M797)</f>
        <v>4.535E-3</v>
      </c>
      <c r="N798" s="51">
        <f>SUBTOTAL(9,N797:N797)</f>
        <v>1.815E-3</v>
      </c>
      <c r="O798" s="49">
        <f>SUBTOTAL(9,O797:O797)</f>
        <v>0.17671249999999997</v>
      </c>
    </row>
    <row r="799" spans="1:15" ht="14.5" hidden="1" outlineLevel="2" x14ac:dyDescent="0.35">
      <c r="A799" s="48" t="s">
        <v>920</v>
      </c>
      <c r="B799" s="48" t="s">
        <v>279</v>
      </c>
      <c r="C799" s="48" t="s">
        <v>1128</v>
      </c>
      <c r="D799" s="48" t="s">
        <v>1445</v>
      </c>
      <c r="E799" s="48" t="s">
        <v>1791</v>
      </c>
      <c r="F799" s="48" t="s">
        <v>281</v>
      </c>
      <c r="G799" s="48" t="s">
        <v>1156</v>
      </c>
      <c r="H799" s="73"/>
      <c r="I799" s="73"/>
      <c r="J799" s="72">
        <v>8.0715000000000005E-3</v>
      </c>
      <c r="K799" s="49">
        <v>1.110038077368797</v>
      </c>
      <c r="L799" s="49">
        <v>1.110038077368797</v>
      </c>
      <c r="M799" s="73"/>
      <c r="N799" s="73"/>
      <c r="O799" s="49">
        <v>8.9596723414822454E-3</v>
      </c>
    </row>
    <row r="800" spans="1:15" ht="14.5" hidden="1" outlineLevel="2" x14ac:dyDescent="0.35">
      <c r="A800" s="48" t="s">
        <v>920</v>
      </c>
      <c r="B800" s="48" t="s">
        <v>279</v>
      </c>
      <c r="C800" s="48" t="s">
        <v>1128</v>
      </c>
      <c r="D800" s="48" t="s">
        <v>1445</v>
      </c>
      <c r="E800" s="48" t="s">
        <v>1791</v>
      </c>
      <c r="F800" s="48" t="s">
        <v>280</v>
      </c>
      <c r="G800" s="48" t="s">
        <v>973</v>
      </c>
      <c r="H800" s="72">
        <v>1.7999999999999997E-5</v>
      </c>
      <c r="I800" s="72">
        <v>1.325E-4</v>
      </c>
      <c r="J800" s="72">
        <v>0.1215715</v>
      </c>
      <c r="K800" s="49">
        <v>1.110038077368797</v>
      </c>
      <c r="L800" s="49">
        <v>1.110038077368797</v>
      </c>
      <c r="M800" s="49">
        <v>1.9980685392638344E-5</v>
      </c>
      <c r="N800" s="49">
        <v>1.470800452513656E-4</v>
      </c>
      <c r="O800" s="49">
        <v>0.1349489941228407</v>
      </c>
    </row>
    <row r="801" spans="1:15" ht="14.5" outlineLevel="1" collapsed="1" x14ac:dyDescent="0.35">
      <c r="A801" s="48"/>
      <c r="B801" s="50" t="s">
        <v>820</v>
      </c>
      <c r="C801" s="48"/>
      <c r="D801" s="48"/>
      <c r="E801" s="48"/>
      <c r="F801" s="48"/>
      <c r="G801" s="48"/>
      <c r="H801" s="74">
        <f>SUBTOTAL(9,H799:H800)</f>
        <v>1.7999999999999997E-5</v>
      </c>
      <c r="I801" s="74">
        <f>SUBTOTAL(9,I799:I800)</f>
        <v>1.325E-4</v>
      </c>
      <c r="J801" s="72">
        <f>SUBTOTAL(9,J799:J800)</f>
        <v>0.12964300000000001</v>
      </c>
      <c r="K801" s="49"/>
      <c r="L801" s="49"/>
      <c r="M801" s="51">
        <f>SUBTOTAL(9,M799:M800)</f>
        <v>1.9980685392638344E-5</v>
      </c>
      <c r="N801" s="51">
        <f>SUBTOTAL(9,N799:N800)</f>
        <v>1.470800452513656E-4</v>
      </c>
      <c r="O801" s="49">
        <f>SUBTOTAL(9,O799:O800)</f>
        <v>0.14390866646432293</v>
      </c>
    </row>
    <row r="802" spans="1:15" ht="14.5" hidden="1" outlineLevel="2" x14ac:dyDescent="0.35">
      <c r="A802" s="48" t="s">
        <v>920</v>
      </c>
      <c r="B802" s="48" t="s">
        <v>282</v>
      </c>
      <c r="C802" s="48" t="s">
        <v>1157</v>
      </c>
      <c r="D802" s="48" t="s">
        <v>1602</v>
      </c>
      <c r="E802" s="48" t="s">
        <v>1792</v>
      </c>
      <c r="F802" s="48" t="s">
        <v>283</v>
      </c>
      <c r="G802" s="48" t="s">
        <v>1158</v>
      </c>
      <c r="H802" s="73"/>
      <c r="I802" s="73"/>
      <c r="J802" s="72">
        <v>3.2424999999999995E-2</v>
      </c>
      <c r="K802" s="49">
        <v>0.933232169954475</v>
      </c>
      <c r="L802" s="49">
        <v>1</v>
      </c>
      <c r="M802" s="73"/>
      <c r="N802" s="73"/>
      <c r="O802" s="49">
        <v>3.2424999999999995E-2</v>
      </c>
    </row>
    <row r="803" spans="1:15" ht="14.5" hidden="1" outlineLevel="2" x14ac:dyDescent="0.35">
      <c r="A803" s="48" t="s">
        <v>920</v>
      </c>
      <c r="B803" s="48" t="s">
        <v>282</v>
      </c>
      <c r="C803" s="48" t="s">
        <v>1157</v>
      </c>
      <c r="D803" s="48" t="s">
        <v>1602</v>
      </c>
      <c r="E803" s="48" t="s">
        <v>1792</v>
      </c>
      <c r="F803" s="48" t="s">
        <v>284</v>
      </c>
      <c r="G803" s="48" t="s">
        <v>1159</v>
      </c>
      <c r="H803" s="73"/>
      <c r="I803" s="73"/>
      <c r="J803" s="72">
        <v>2.32E-3</v>
      </c>
      <c r="K803" s="49">
        <v>0.933232169954475</v>
      </c>
      <c r="L803" s="49">
        <v>1</v>
      </c>
      <c r="M803" s="73"/>
      <c r="N803" s="73"/>
      <c r="O803" s="49">
        <v>2.32E-3</v>
      </c>
    </row>
    <row r="804" spans="1:15" ht="14.5" outlineLevel="1" collapsed="1" x14ac:dyDescent="0.35">
      <c r="A804" s="48"/>
      <c r="B804" s="50" t="s">
        <v>821</v>
      </c>
      <c r="C804" s="48"/>
      <c r="D804" s="48"/>
      <c r="E804" s="48"/>
      <c r="F804" s="48"/>
      <c r="G804" s="48"/>
      <c r="H804" s="73">
        <f>SUBTOTAL(9,H802:H803)</f>
        <v>0</v>
      </c>
      <c r="I804" s="73">
        <f>SUBTOTAL(9,I802:I803)</f>
        <v>0</v>
      </c>
      <c r="J804" s="72">
        <f>SUBTOTAL(9,J802:J803)</f>
        <v>3.4744999999999998E-2</v>
      </c>
      <c r="K804" s="49"/>
      <c r="L804" s="49"/>
      <c r="M804" s="73">
        <f>SUBTOTAL(9,M802:M803)</f>
        <v>0</v>
      </c>
      <c r="N804" s="73">
        <f>SUBTOTAL(9,N802:N803)</f>
        <v>0</v>
      </c>
      <c r="O804" s="49">
        <f>SUBTOTAL(9,O802:O803)</f>
        <v>3.4744999999999998E-2</v>
      </c>
    </row>
    <row r="805" spans="1:15" ht="14.5" hidden="1" outlineLevel="2" x14ac:dyDescent="0.35">
      <c r="A805" s="48" t="s">
        <v>920</v>
      </c>
      <c r="B805" s="48" t="s">
        <v>285</v>
      </c>
      <c r="C805" s="48" t="s">
        <v>1793</v>
      </c>
      <c r="D805" s="48" t="s">
        <v>1463</v>
      </c>
      <c r="E805" s="48" t="s">
        <v>1524</v>
      </c>
      <c r="F805" s="48" t="s">
        <v>287</v>
      </c>
      <c r="G805" s="48" t="s">
        <v>972</v>
      </c>
      <c r="H805" s="72">
        <v>9.0915000000000006E-3</v>
      </c>
      <c r="I805" s="72">
        <v>0.1000085</v>
      </c>
      <c r="J805" s="72">
        <v>5.0900000000000001E-4</v>
      </c>
      <c r="K805" s="49">
        <v>1.1282471029164653</v>
      </c>
      <c r="L805" s="49">
        <v>1.1282471029164653</v>
      </c>
      <c r="M805" s="49">
        <v>1.0257458536165045E-2</v>
      </c>
      <c r="N805" s="49">
        <v>0.11283430039202133</v>
      </c>
      <c r="O805" s="49">
        <v>5.742777753844809E-4</v>
      </c>
    </row>
    <row r="806" spans="1:15" ht="14.5" hidden="1" outlineLevel="2" x14ac:dyDescent="0.35">
      <c r="A806" s="48" t="s">
        <v>920</v>
      </c>
      <c r="B806" s="48" t="s">
        <v>285</v>
      </c>
      <c r="C806" s="48" t="s">
        <v>1793</v>
      </c>
      <c r="D806" s="48" t="s">
        <v>1463</v>
      </c>
      <c r="E806" s="48" t="s">
        <v>1524</v>
      </c>
      <c r="F806" s="48" t="s">
        <v>289</v>
      </c>
      <c r="G806" s="48" t="s">
        <v>972</v>
      </c>
      <c r="H806" s="72">
        <v>1.9646E-2</v>
      </c>
      <c r="I806" s="72">
        <v>2.3388000000000003E-2</v>
      </c>
      <c r="J806" s="72">
        <v>1.2864999999999999E-3</v>
      </c>
      <c r="K806" s="49">
        <v>1.1282471029164653</v>
      </c>
      <c r="L806" s="49">
        <v>1.1282471029164653</v>
      </c>
      <c r="M806" s="49">
        <v>2.2165542583896879E-2</v>
      </c>
      <c r="N806" s="49">
        <v>2.6387443243010296E-2</v>
      </c>
      <c r="O806" s="49">
        <v>1.4514898979020325E-3</v>
      </c>
    </row>
    <row r="807" spans="1:15" ht="14.5" hidden="1" outlineLevel="2" x14ac:dyDescent="0.35">
      <c r="A807" s="48" t="s">
        <v>920</v>
      </c>
      <c r="B807" s="48" t="s">
        <v>285</v>
      </c>
      <c r="C807" s="48" t="s">
        <v>1793</v>
      </c>
      <c r="D807" s="48" t="s">
        <v>1463</v>
      </c>
      <c r="E807" s="48" t="s">
        <v>1524</v>
      </c>
      <c r="F807" s="48" t="s">
        <v>290</v>
      </c>
      <c r="G807" s="48" t="s">
        <v>972</v>
      </c>
      <c r="H807" s="72">
        <v>2.3056500000000001E-2</v>
      </c>
      <c r="I807" s="72">
        <v>2.7448E-2</v>
      </c>
      <c r="J807" s="72">
        <v>1.5095E-3</v>
      </c>
      <c r="K807" s="49">
        <v>1.1282471029164653</v>
      </c>
      <c r="L807" s="49">
        <v>1.1282471029164653</v>
      </c>
      <c r="M807" s="49">
        <v>2.6013429328393484E-2</v>
      </c>
      <c r="N807" s="49">
        <v>3.0968126480851142E-2</v>
      </c>
      <c r="O807" s="49">
        <v>1.7030890018524044E-3</v>
      </c>
    </row>
    <row r="808" spans="1:15" ht="14.5" hidden="1" outlineLevel="2" x14ac:dyDescent="0.35">
      <c r="A808" s="48" t="s">
        <v>920</v>
      </c>
      <c r="B808" s="48" t="s">
        <v>285</v>
      </c>
      <c r="C808" s="48" t="s">
        <v>1793</v>
      </c>
      <c r="D808" s="48" t="s">
        <v>1463</v>
      </c>
      <c r="E808" s="48" t="s">
        <v>1524</v>
      </c>
      <c r="F808" s="48" t="s">
        <v>286</v>
      </c>
      <c r="G808" s="48" t="s">
        <v>972</v>
      </c>
      <c r="H808" s="72">
        <v>9.1125000000000008E-3</v>
      </c>
      <c r="I808" s="72">
        <v>0.10023600000000001</v>
      </c>
      <c r="J808" s="72">
        <v>5.1049999999999999E-4</v>
      </c>
      <c r="K808" s="49">
        <v>1.1282471029164653</v>
      </c>
      <c r="L808" s="49">
        <v>1.1282471029164653</v>
      </c>
      <c r="M808" s="49">
        <v>1.0281151725326291E-2</v>
      </c>
      <c r="N808" s="49">
        <v>0.11309097660793482</v>
      </c>
      <c r="O808" s="49">
        <v>5.7597014603885557E-4</v>
      </c>
    </row>
    <row r="809" spans="1:15" ht="14.5" hidden="1" outlineLevel="2" x14ac:dyDescent="0.35">
      <c r="A809" s="48" t="s">
        <v>920</v>
      </c>
      <c r="B809" s="48" t="s">
        <v>285</v>
      </c>
      <c r="C809" s="48" t="s">
        <v>1793</v>
      </c>
      <c r="D809" s="48" t="s">
        <v>1463</v>
      </c>
      <c r="E809" s="48" t="s">
        <v>1524</v>
      </c>
      <c r="F809" s="48" t="s">
        <v>288</v>
      </c>
      <c r="G809" s="48" t="s">
        <v>972</v>
      </c>
      <c r="H809" s="72">
        <v>1.6440999999999997E-2</v>
      </c>
      <c r="I809" s="72">
        <v>1.9572500000000003E-2</v>
      </c>
      <c r="J809" s="72">
        <v>1.0765E-3</v>
      </c>
      <c r="K809" s="49">
        <v>1.1282471029164653</v>
      </c>
      <c r="L809" s="49">
        <v>1.1282471029164653</v>
      </c>
      <c r="M809" s="49">
        <v>1.8549510619049605E-2</v>
      </c>
      <c r="N809" s="49">
        <v>2.2082616421832523E-2</v>
      </c>
      <c r="O809" s="49">
        <v>1.2145580062895749E-3</v>
      </c>
    </row>
    <row r="810" spans="1:15" ht="14.5" hidden="1" outlineLevel="2" x14ac:dyDescent="0.35">
      <c r="A810" s="48" t="s">
        <v>920</v>
      </c>
      <c r="B810" s="48" t="s">
        <v>285</v>
      </c>
      <c r="C810" s="48" t="s">
        <v>1793</v>
      </c>
      <c r="D810" s="48" t="s">
        <v>1463</v>
      </c>
      <c r="E810" s="48" t="s">
        <v>1524</v>
      </c>
      <c r="F810" s="48" t="s">
        <v>291</v>
      </c>
      <c r="G810" s="48" t="s">
        <v>974</v>
      </c>
      <c r="H810" s="72">
        <v>1.6875000000000001E-4</v>
      </c>
      <c r="I810" s="72">
        <v>6.7500000000000004E-4</v>
      </c>
      <c r="J810" s="72">
        <v>6.7500000000000001E-5</v>
      </c>
      <c r="K810" s="49">
        <v>1.1282471029164653</v>
      </c>
      <c r="L810" s="49">
        <v>1.1282471029164653</v>
      </c>
      <c r="M810" s="49">
        <v>1.9039169861715353E-4</v>
      </c>
      <c r="N810" s="49">
        <v>7.6156679446861414E-4</v>
      </c>
      <c r="O810" s="49">
        <v>7.6156679446861411E-5</v>
      </c>
    </row>
    <row r="811" spans="1:15" ht="14.5" hidden="1" outlineLevel="2" x14ac:dyDescent="0.35">
      <c r="A811" s="48" t="s">
        <v>920</v>
      </c>
      <c r="B811" s="48" t="s">
        <v>285</v>
      </c>
      <c r="C811" s="48" t="s">
        <v>1793</v>
      </c>
      <c r="D811" s="48" t="s">
        <v>1463</v>
      </c>
      <c r="E811" s="48" t="s">
        <v>1524</v>
      </c>
      <c r="F811" s="48" t="s">
        <v>293</v>
      </c>
      <c r="G811" s="48" t="s">
        <v>959</v>
      </c>
      <c r="H811" s="72">
        <v>3.2907000000000001E-3</v>
      </c>
      <c r="I811" s="72">
        <v>1.2387499999999999E-2</v>
      </c>
      <c r="J811" s="72">
        <v>3.1349999999999998E-4</v>
      </c>
      <c r="K811" s="49">
        <v>1.1282471029164653</v>
      </c>
      <c r="L811" s="49">
        <v>1.1282471029164653</v>
      </c>
      <c r="M811" s="49">
        <v>3.7127227415672125E-3</v>
      </c>
      <c r="N811" s="49">
        <v>1.3976160987377714E-2</v>
      </c>
      <c r="O811" s="49">
        <v>3.5370546676431188E-4</v>
      </c>
    </row>
    <row r="812" spans="1:15" ht="14.5" hidden="1" outlineLevel="2" x14ac:dyDescent="0.35">
      <c r="A812" s="48" t="s">
        <v>920</v>
      </c>
      <c r="B812" s="48" t="s">
        <v>285</v>
      </c>
      <c r="C812" s="48" t="s">
        <v>1793</v>
      </c>
      <c r="D812" s="48" t="s">
        <v>1463</v>
      </c>
      <c r="E812" s="48" t="s">
        <v>1524</v>
      </c>
      <c r="F812" s="48" t="s">
        <v>292</v>
      </c>
      <c r="G812" s="48" t="s">
        <v>973</v>
      </c>
      <c r="H812" s="72">
        <v>5.511315E-2</v>
      </c>
      <c r="I812" s="72">
        <v>2.2071799999999999E-2</v>
      </c>
      <c r="J812" s="72">
        <v>0.174007</v>
      </c>
      <c r="K812" s="49">
        <v>1.1282471029164653</v>
      </c>
      <c r="L812" s="49">
        <v>1.1282471029164653</v>
      </c>
      <c r="M812" s="49">
        <v>6.2181251820100591E-2</v>
      </c>
      <c r="N812" s="49">
        <v>2.4902444406151639E-2</v>
      </c>
      <c r="O812" s="49">
        <v>0.19632289363718539</v>
      </c>
    </row>
    <row r="813" spans="1:15" ht="14.5" outlineLevel="1" collapsed="1" x14ac:dyDescent="0.35">
      <c r="A813" s="48"/>
      <c r="B813" s="50" t="s">
        <v>822</v>
      </c>
      <c r="C813" s="48"/>
      <c r="D813" s="48"/>
      <c r="E813" s="48"/>
      <c r="F813" s="48"/>
      <c r="G813" s="48"/>
      <c r="H813" s="72">
        <f>SUBTOTAL(9,H805:H812)</f>
        <v>0.13592009999999999</v>
      </c>
      <c r="I813" s="72">
        <f>SUBTOTAL(9,I805:I812)</f>
        <v>0.30578729999999993</v>
      </c>
      <c r="J813" s="72">
        <f>SUBTOTAL(9,J805:J812)</f>
        <v>0.17927999999999999</v>
      </c>
      <c r="K813" s="49"/>
      <c r="L813" s="49"/>
      <c r="M813" s="49">
        <f>SUBTOTAL(9,M805:M812)</f>
        <v>0.15335145905311626</v>
      </c>
      <c r="N813" s="49">
        <f>SUBTOTAL(9,N805:N812)</f>
        <v>0.34500363533364803</v>
      </c>
      <c r="O813" s="49">
        <f>SUBTOTAL(9,O805:O812)</f>
        <v>0.2022721406108639</v>
      </c>
    </row>
    <row r="814" spans="1:15" ht="14.5" hidden="1" outlineLevel="2" x14ac:dyDescent="0.35">
      <c r="A814" s="48" t="s">
        <v>920</v>
      </c>
      <c r="B814" s="48" t="s">
        <v>294</v>
      </c>
      <c r="C814" s="48" t="s">
        <v>1794</v>
      </c>
      <c r="D814" s="48" t="s">
        <v>1476</v>
      </c>
      <c r="E814" s="48" t="s">
        <v>1777</v>
      </c>
      <c r="F814" s="48" t="s">
        <v>300</v>
      </c>
      <c r="G814" s="48" t="s">
        <v>948</v>
      </c>
      <c r="H814" s="72">
        <v>3.2759999999999997E-2</v>
      </c>
      <c r="I814" s="72">
        <v>1.248E-2</v>
      </c>
      <c r="J814" s="72">
        <v>2.1450000000000002E-3</v>
      </c>
      <c r="K814" s="49">
        <v>0.94938459410869902</v>
      </c>
      <c r="L814" s="49">
        <v>1</v>
      </c>
      <c r="M814" s="49">
        <v>3.2759999999999997E-2</v>
      </c>
      <c r="N814" s="49">
        <v>1.248E-2</v>
      </c>
      <c r="O814" s="49">
        <v>2.1450000000000002E-3</v>
      </c>
    </row>
    <row r="815" spans="1:15" ht="14.5" hidden="1" outlineLevel="2" x14ac:dyDescent="0.35">
      <c r="A815" s="48" t="s">
        <v>920</v>
      </c>
      <c r="B815" s="48" t="s">
        <v>294</v>
      </c>
      <c r="C815" s="48" t="s">
        <v>1794</v>
      </c>
      <c r="D815" s="48" t="s">
        <v>1476</v>
      </c>
      <c r="E815" s="48" t="s">
        <v>1777</v>
      </c>
      <c r="F815" s="48" t="s">
        <v>303</v>
      </c>
      <c r="G815" s="48" t="s">
        <v>974</v>
      </c>
      <c r="H815" s="72">
        <v>1.4999999999999999E-4</v>
      </c>
      <c r="I815" s="72">
        <v>2.9999999999999997E-5</v>
      </c>
      <c r="J815" s="73"/>
      <c r="K815" s="49">
        <v>0.94938459410869902</v>
      </c>
      <c r="L815" s="49">
        <v>1</v>
      </c>
      <c r="M815" s="49">
        <v>1.4999999999999999E-4</v>
      </c>
      <c r="N815" s="49">
        <v>2.9999999999999997E-5</v>
      </c>
      <c r="O815" s="73"/>
    </row>
    <row r="816" spans="1:15" ht="14.5" hidden="1" outlineLevel="2" x14ac:dyDescent="0.35">
      <c r="A816" s="48" t="s">
        <v>920</v>
      </c>
      <c r="B816" s="48" t="s">
        <v>294</v>
      </c>
      <c r="C816" s="48" t="s">
        <v>1794</v>
      </c>
      <c r="D816" s="48" t="s">
        <v>1476</v>
      </c>
      <c r="E816" s="48" t="s">
        <v>1777</v>
      </c>
      <c r="F816" s="48" t="s">
        <v>1795</v>
      </c>
      <c r="G816" s="48" t="s">
        <v>974</v>
      </c>
      <c r="H816" s="72">
        <v>1.4999999999999999E-4</v>
      </c>
      <c r="I816" s="72">
        <v>2.9999999999999997E-5</v>
      </c>
      <c r="J816" s="72">
        <v>6.4499999999999996E-5</v>
      </c>
      <c r="K816" s="49">
        <v>0.94938459410869902</v>
      </c>
      <c r="L816" s="49">
        <v>1</v>
      </c>
      <c r="M816" s="49">
        <v>1.4999999999999999E-4</v>
      </c>
      <c r="N816" s="49">
        <v>2.9999999999999997E-5</v>
      </c>
      <c r="O816" s="49">
        <v>6.4499999999999996E-5</v>
      </c>
    </row>
    <row r="817" spans="1:15" ht="14.5" hidden="1" outlineLevel="2" x14ac:dyDescent="0.35">
      <c r="A817" s="48" t="s">
        <v>920</v>
      </c>
      <c r="B817" s="48" t="s">
        <v>294</v>
      </c>
      <c r="C817" s="48" t="s">
        <v>1794</v>
      </c>
      <c r="D817" s="48" t="s">
        <v>1476</v>
      </c>
      <c r="E817" s="48" t="s">
        <v>1777</v>
      </c>
      <c r="F817" s="48" t="s">
        <v>305</v>
      </c>
      <c r="G817" s="48" t="s">
        <v>974</v>
      </c>
      <c r="H817" s="72">
        <v>1E-4</v>
      </c>
      <c r="I817" s="72">
        <v>2.9999999999999997E-5</v>
      </c>
      <c r="J817" s="73"/>
      <c r="K817" s="49">
        <v>0.94938459410869902</v>
      </c>
      <c r="L817" s="49">
        <v>1</v>
      </c>
      <c r="M817" s="49">
        <v>1E-4</v>
      </c>
      <c r="N817" s="49">
        <v>2.9999999999999997E-5</v>
      </c>
      <c r="O817" s="73"/>
    </row>
    <row r="818" spans="1:15" ht="14.5" hidden="1" outlineLevel="2" x14ac:dyDescent="0.35">
      <c r="A818" s="48" t="s">
        <v>920</v>
      </c>
      <c r="B818" s="48" t="s">
        <v>294</v>
      </c>
      <c r="C818" s="48" t="s">
        <v>1794</v>
      </c>
      <c r="D818" s="48" t="s">
        <v>1476</v>
      </c>
      <c r="E818" s="48" t="s">
        <v>1777</v>
      </c>
      <c r="F818" s="48" t="s">
        <v>296</v>
      </c>
      <c r="G818" s="48" t="s">
        <v>974</v>
      </c>
      <c r="H818" s="72">
        <v>1.15E-4</v>
      </c>
      <c r="I818" s="72">
        <v>4.4999999999999996E-5</v>
      </c>
      <c r="J818" s="72">
        <v>5.0000000000000004E-6</v>
      </c>
      <c r="K818" s="49">
        <v>0.94938459410869902</v>
      </c>
      <c r="L818" s="49">
        <v>1</v>
      </c>
      <c r="M818" s="49">
        <v>1.15E-4</v>
      </c>
      <c r="N818" s="49">
        <v>4.4999999999999996E-5</v>
      </c>
      <c r="O818" s="49">
        <v>5.0000000000000004E-6</v>
      </c>
    </row>
    <row r="819" spans="1:15" ht="14.5" hidden="1" outlineLevel="2" x14ac:dyDescent="0.35">
      <c r="A819" s="48" t="s">
        <v>920</v>
      </c>
      <c r="B819" s="48" t="s">
        <v>294</v>
      </c>
      <c r="C819" s="48" t="s">
        <v>1794</v>
      </c>
      <c r="D819" s="48" t="s">
        <v>1476</v>
      </c>
      <c r="E819" s="48" t="s">
        <v>1777</v>
      </c>
      <c r="F819" s="48" t="s">
        <v>1796</v>
      </c>
      <c r="G819" s="48" t="s">
        <v>974</v>
      </c>
      <c r="H819" s="72">
        <v>1.4999999999999999E-4</v>
      </c>
      <c r="I819" s="72">
        <v>2.9999999999999997E-5</v>
      </c>
      <c r="J819" s="72">
        <v>6.4499999999999996E-5</v>
      </c>
      <c r="K819" s="49">
        <v>0.94938459410869902</v>
      </c>
      <c r="L819" s="49">
        <v>1</v>
      </c>
      <c r="M819" s="49">
        <v>1.4999999999999999E-4</v>
      </c>
      <c r="N819" s="49">
        <v>2.9999999999999997E-5</v>
      </c>
      <c r="O819" s="49">
        <v>6.4499999999999996E-5</v>
      </c>
    </row>
    <row r="820" spans="1:15" ht="14.5" hidden="1" outlineLevel="2" x14ac:dyDescent="0.35">
      <c r="A820" s="48" t="s">
        <v>920</v>
      </c>
      <c r="B820" s="48" t="s">
        <v>294</v>
      </c>
      <c r="C820" s="48" t="s">
        <v>1794</v>
      </c>
      <c r="D820" s="48" t="s">
        <v>1476</v>
      </c>
      <c r="E820" s="48" t="s">
        <v>1777</v>
      </c>
      <c r="F820" s="48" t="s">
        <v>295</v>
      </c>
      <c r="G820" s="48" t="s">
        <v>974</v>
      </c>
      <c r="H820" s="72">
        <v>1.15E-4</v>
      </c>
      <c r="I820" s="72">
        <v>4.4999999999999996E-5</v>
      </c>
      <c r="J820" s="72">
        <v>5.0000000000000004E-6</v>
      </c>
      <c r="K820" s="49">
        <v>0.94938459410869902</v>
      </c>
      <c r="L820" s="49">
        <v>1</v>
      </c>
      <c r="M820" s="49">
        <v>1.15E-4</v>
      </c>
      <c r="N820" s="49">
        <v>4.4999999999999996E-5</v>
      </c>
      <c r="O820" s="49">
        <v>5.0000000000000004E-6</v>
      </c>
    </row>
    <row r="821" spans="1:15" ht="14.5" hidden="1" outlineLevel="2" x14ac:dyDescent="0.35">
      <c r="A821" s="48" t="s">
        <v>920</v>
      </c>
      <c r="B821" s="48" t="s">
        <v>294</v>
      </c>
      <c r="C821" s="48" t="s">
        <v>1794</v>
      </c>
      <c r="D821" s="48" t="s">
        <v>1476</v>
      </c>
      <c r="E821" s="48" t="s">
        <v>1777</v>
      </c>
      <c r="F821" s="48" t="s">
        <v>299</v>
      </c>
      <c r="G821" s="48" t="s">
        <v>944</v>
      </c>
      <c r="H821" s="72">
        <v>2.2075000000000001E-2</v>
      </c>
      <c r="I821" s="72">
        <v>8.4100000000000008E-3</v>
      </c>
      <c r="J821" s="72">
        <v>1.4450000000000001E-3</v>
      </c>
      <c r="K821" s="49">
        <v>0.94938459410869902</v>
      </c>
      <c r="L821" s="49">
        <v>1</v>
      </c>
      <c r="M821" s="49">
        <v>2.2075000000000001E-2</v>
      </c>
      <c r="N821" s="49">
        <v>8.4100000000000008E-3</v>
      </c>
      <c r="O821" s="49">
        <v>1.4450000000000001E-3</v>
      </c>
    </row>
    <row r="822" spans="1:15" ht="14.5" hidden="1" outlineLevel="2" x14ac:dyDescent="0.35">
      <c r="A822" s="48" t="s">
        <v>920</v>
      </c>
      <c r="B822" s="48" t="s">
        <v>294</v>
      </c>
      <c r="C822" s="48" t="s">
        <v>1794</v>
      </c>
      <c r="D822" s="48" t="s">
        <v>1476</v>
      </c>
      <c r="E822" s="48" t="s">
        <v>1777</v>
      </c>
      <c r="F822" s="48" t="s">
        <v>297</v>
      </c>
      <c r="G822" s="48" t="s">
        <v>944</v>
      </c>
      <c r="H822" s="72">
        <v>1.6E-2</v>
      </c>
      <c r="I822" s="72">
        <v>6.0949999999999997E-3</v>
      </c>
      <c r="J822" s="72">
        <v>1.0500000000000002E-3</v>
      </c>
      <c r="K822" s="49">
        <v>0.94938459410869902</v>
      </c>
      <c r="L822" s="49">
        <v>1</v>
      </c>
      <c r="M822" s="49">
        <v>1.6E-2</v>
      </c>
      <c r="N822" s="49">
        <v>6.0949999999999997E-3</v>
      </c>
      <c r="O822" s="49">
        <v>1.0500000000000002E-3</v>
      </c>
    </row>
    <row r="823" spans="1:15" ht="14.5" hidden="1" outlineLevel="2" x14ac:dyDescent="0.35">
      <c r="A823" s="48" t="s">
        <v>920</v>
      </c>
      <c r="B823" s="48" t="s">
        <v>294</v>
      </c>
      <c r="C823" s="48" t="s">
        <v>1794</v>
      </c>
      <c r="D823" s="48" t="s">
        <v>1476</v>
      </c>
      <c r="E823" s="48" t="s">
        <v>1777</v>
      </c>
      <c r="F823" s="48" t="s">
        <v>298</v>
      </c>
      <c r="G823" s="48" t="s">
        <v>944</v>
      </c>
      <c r="H823" s="72">
        <v>8.2449999999999989E-3</v>
      </c>
      <c r="I823" s="72">
        <v>3.14E-3</v>
      </c>
      <c r="J823" s="72">
        <v>5.4000000000000001E-4</v>
      </c>
      <c r="K823" s="49">
        <v>0.94938459410869902</v>
      </c>
      <c r="L823" s="49">
        <v>1</v>
      </c>
      <c r="M823" s="49">
        <v>8.2449999999999989E-3</v>
      </c>
      <c r="N823" s="49">
        <v>3.14E-3</v>
      </c>
      <c r="O823" s="49">
        <v>5.4000000000000001E-4</v>
      </c>
    </row>
    <row r="824" spans="1:15" ht="14.5" hidden="1" outlineLevel="2" x14ac:dyDescent="0.35">
      <c r="A824" s="48" t="s">
        <v>920</v>
      </c>
      <c r="B824" s="48" t="s">
        <v>294</v>
      </c>
      <c r="C824" s="48" t="s">
        <v>1794</v>
      </c>
      <c r="D824" s="48" t="s">
        <v>1476</v>
      </c>
      <c r="E824" s="48" t="s">
        <v>1777</v>
      </c>
      <c r="F824" s="48" t="s">
        <v>1797</v>
      </c>
      <c r="G824" s="48" t="s">
        <v>945</v>
      </c>
      <c r="H824" s="72">
        <v>5.0000000000000001E-4</v>
      </c>
      <c r="I824" s="72">
        <v>5.0000000000000001E-4</v>
      </c>
      <c r="J824" s="72">
        <v>5.0000000000000001E-4</v>
      </c>
      <c r="K824" s="49">
        <v>0.94938459410869902</v>
      </c>
      <c r="L824" s="49">
        <v>1</v>
      </c>
      <c r="M824" s="49">
        <v>5.0000000000000001E-4</v>
      </c>
      <c r="N824" s="49">
        <v>5.0000000000000001E-4</v>
      </c>
      <c r="O824" s="49">
        <v>5.0000000000000001E-4</v>
      </c>
    </row>
    <row r="825" spans="1:15" ht="14.5" hidden="1" outlineLevel="2" x14ac:dyDescent="0.35">
      <c r="A825" s="48" t="s">
        <v>920</v>
      </c>
      <c r="B825" s="48" t="s">
        <v>294</v>
      </c>
      <c r="C825" s="48" t="s">
        <v>1794</v>
      </c>
      <c r="D825" s="48" t="s">
        <v>1476</v>
      </c>
      <c r="E825" s="48" t="s">
        <v>1777</v>
      </c>
      <c r="F825" s="48" t="s">
        <v>1798</v>
      </c>
      <c r="G825" s="48" t="s">
        <v>945</v>
      </c>
      <c r="H825" s="72">
        <v>5.0000000000000001E-4</v>
      </c>
      <c r="I825" s="72">
        <v>5.0000000000000001E-4</v>
      </c>
      <c r="J825" s="72">
        <v>5.0000000000000001E-4</v>
      </c>
      <c r="K825" s="49">
        <v>0.94938459410869902</v>
      </c>
      <c r="L825" s="49">
        <v>1</v>
      </c>
      <c r="M825" s="49">
        <v>5.0000000000000001E-4</v>
      </c>
      <c r="N825" s="49">
        <v>5.0000000000000001E-4</v>
      </c>
      <c r="O825" s="49">
        <v>5.0000000000000001E-4</v>
      </c>
    </row>
    <row r="826" spans="1:15" ht="14.5" hidden="1" outlineLevel="2" x14ac:dyDescent="0.35">
      <c r="A826" s="48" t="s">
        <v>920</v>
      </c>
      <c r="B826" s="48" t="s">
        <v>294</v>
      </c>
      <c r="C826" s="48" t="s">
        <v>1794</v>
      </c>
      <c r="D826" s="48" t="s">
        <v>1476</v>
      </c>
      <c r="E826" s="48" t="s">
        <v>1777</v>
      </c>
      <c r="F826" s="48" t="s">
        <v>1799</v>
      </c>
      <c r="G826" s="48" t="s">
        <v>945</v>
      </c>
      <c r="H826" s="72">
        <v>1E-4</v>
      </c>
      <c r="I826" s="72">
        <v>2.9999999999999997E-5</v>
      </c>
      <c r="J826" s="72">
        <v>3.3520000000000004E-5</v>
      </c>
      <c r="K826" s="49">
        <v>0.94938459410869902</v>
      </c>
      <c r="L826" s="49">
        <v>1</v>
      </c>
      <c r="M826" s="49">
        <v>1E-4</v>
      </c>
      <c r="N826" s="49">
        <v>2.9999999999999997E-5</v>
      </c>
      <c r="O826" s="49">
        <v>3.3520000000000004E-5</v>
      </c>
    </row>
    <row r="827" spans="1:15" ht="14.5" hidden="1" outlineLevel="2" x14ac:dyDescent="0.35">
      <c r="A827" s="48" t="s">
        <v>920</v>
      </c>
      <c r="B827" s="48" t="s">
        <v>294</v>
      </c>
      <c r="C827" s="48" t="s">
        <v>1794</v>
      </c>
      <c r="D827" s="48" t="s">
        <v>1476</v>
      </c>
      <c r="E827" s="48" t="s">
        <v>1777</v>
      </c>
      <c r="F827" s="48" t="s">
        <v>1800</v>
      </c>
      <c r="G827" s="48" t="s">
        <v>945</v>
      </c>
      <c r="H827" s="72">
        <v>1.4999999999999999E-4</v>
      </c>
      <c r="I827" s="72">
        <v>4.0000000000000003E-5</v>
      </c>
      <c r="J827" s="72">
        <v>2.5149999999999998E-5</v>
      </c>
      <c r="K827" s="49">
        <v>0.94938459410869902</v>
      </c>
      <c r="L827" s="49">
        <v>1</v>
      </c>
      <c r="M827" s="49">
        <v>1.4999999999999999E-4</v>
      </c>
      <c r="N827" s="49">
        <v>4.0000000000000003E-5</v>
      </c>
      <c r="O827" s="49">
        <v>2.5149999999999998E-5</v>
      </c>
    </row>
    <row r="828" spans="1:15" ht="14.5" hidden="1" outlineLevel="2" x14ac:dyDescent="0.35">
      <c r="A828" s="48" t="s">
        <v>920</v>
      </c>
      <c r="B828" s="48" t="s">
        <v>294</v>
      </c>
      <c r="C828" s="48" t="s">
        <v>1794</v>
      </c>
      <c r="D828" s="48" t="s">
        <v>1476</v>
      </c>
      <c r="E828" s="48" t="s">
        <v>1777</v>
      </c>
      <c r="F828" s="48" t="s">
        <v>1801</v>
      </c>
      <c r="G828" s="48" t="s">
        <v>945</v>
      </c>
      <c r="H828" s="72">
        <v>1.4999999999999999E-4</v>
      </c>
      <c r="I828" s="72">
        <v>2.9999999999999997E-5</v>
      </c>
      <c r="J828" s="72">
        <v>3.3520000000000004E-5</v>
      </c>
      <c r="K828" s="49">
        <v>0.94938459410869902</v>
      </c>
      <c r="L828" s="49">
        <v>1</v>
      </c>
      <c r="M828" s="49">
        <v>1.4999999999999999E-4</v>
      </c>
      <c r="N828" s="49">
        <v>2.9999999999999997E-5</v>
      </c>
      <c r="O828" s="49">
        <v>3.3520000000000004E-5</v>
      </c>
    </row>
    <row r="829" spans="1:15" ht="14.5" hidden="1" outlineLevel="2" x14ac:dyDescent="0.35">
      <c r="A829" s="48" t="s">
        <v>920</v>
      </c>
      <c r="B829" s="48" t="s">
        <v>294</v>
      </c>
      <c r="C829" s="48" t="s">
        <v>1794</v>
      </c>
      <c r="D829" s="48" t="s">
        <v>1476</v>
      </c>
      <c r="E829" s="48" t="s">
        <v>1777</v>
      </c>
      <c r="F829" s="48" t="s">
        <v>1802</v>
      </c>
      <c r="G829" s="48" t="s">
        <v>945</v>
      </c>
      <c r="H829" s="72">
        <v>1.4999999999999999E-4</v>
      </c>
      <c r="I829" s="72">
        <v>5.0000000000000004E-6</v>
      </c>
      <c r="J829" s="72">
        <v>8.7999999999999998E-5</v>
      </c>
      <c r="K829" s="49">
        <v>0.94938459410869902</v>
      </c>
      <c r="L829" s="49">
        <v>1</v>
      </c>
      <c r="M829" s="49">
        <v>1.4999999999999999E-4</v>
      </c>
      <c r="N829" s="49">
        <v>5.0000000000000004E-6</v>
      </c>
      <c r="O829" s="49">
        <v>8.7999999999999998E-5</v>
      </c>
    </row>
    <row r="830" spans="1:15" ht="14.5" hidden="1" outlineLevel="2" x14ac:dyDescent="0.35">
      <c r="A830" s="48" t="s">
        <v>920</v>
      </c>
      <c r="B830" s="48" t="s">
        <v>294</v>
      </c>
      <c r="C830" s="48" t="s">
        <v>1794</v>
      </c>
      <c r="D830" s="48" t="s">
        <v>1476</v>
      </c>
      <c r="E830" s="48" t="s">
        <v>1777</v>
      </c>
      <c r="F830" s="48" t="s">
        <v>1803</v>
      </c>
      <c r="G830" s="48" t="s">
        <v>945</v>
      </c>
      <c r="H830" s="72">
        <v>5.0000000000000001E-4</v>
      </c>
      <c r="I830" s="72">
        <v>5.0000000000000001E-4</v>
      </c>
      <c r="J830" s="72">
        <v>5.0000000000000001E-4</v>
      </c>
      <c r="K830" s="49">
        <v>0.94938459410869902</v>
      </c>
      <c r="L830" s="49">
        <v>1</v>
      </c>
      <c r="M830" s="49">
        <v>5.0000000000000001E-4</v>
      </c>
      <c r="N830" s="49">
        <v>5.0000000000000001E-4</v>
      </c>
      <c r="O830" s="49">
        <v>5.0000000000000001E-4</v>
      </c>
    </row>
    <row r="831" spans="1:15" ht="14.5" hidden="1" outlineLevel="2" x14ac:dyDescent="0.35">
      <c r="A831" s="48" t="s">
        <v>920</v>
      </c>
      <c r="B831" s="48" t="s">
        <v>294</v>
      </c>
      <c r="C831" s="48" t="s">
        <v>1794</v>
      </c>
      <c r="D831" s="48" t="s">
        <v>1476</v>
      </c>
      <c r="E831" s="48" t="s">
        <v>1777</v>
      </c>
      <c r="F831" s="48" t="s">
        <v>302</v>
      </c>
      <c r="G831" s="48" t="s">
        <v>945</v>
      </c>
      <c r="H831" s="72">
        <v>1E-4</v>
      </c>
      <c r="I831" s="72">
        <v>2.9999999999999997E-5</v>
      </c>
      <c r="J831" s="73"/>
      <c r="K831" s="49">
        <v>0.94938459410869902</v>
      </c>
      <c r="L831" s="49">
        <v>1</v>
      </c>
      <c r="M831" s="49">
        <v>1E-4</v>
      </c>
      <c r="N831" s="49">
        <v>2.9999999999999997E-5</v>
      </c>
      <c r="O831" s="73"/>
    </row>
    <row r="832" spans="1:15" ht="14.5" hidden="1" outlineLevel="2" x14ac:dyDescent="0.35">
      <c r="A832" s="48" t="s">
        <v>920</v>
      </c>
      <c r="B832" s="48" t="s">
        <v>294</v>
      </c>
      <c r="C832" s="48" t="s">
        <v>1794</v>
      </c>
      <c r="D832" s="48" t="s">
        <v>1476</v>
      </c>
      <c r="E832" s="48" t="s">
        <v>1777</v>
      </c>
      <c r="F832" s="48" t="s">
        <v>1804</v>
      </c>
      <c r="G832" s="48" t="s">
        <v>945</v>
      </c>
      <c r="H832" s="72">
        <v>1.4999999999999999E-4</v>
      </c>
      <c r="I832" s="72">
        <v>2.9999999999999997E-5</v>
      </c>
      <c r="J832" s="72">
        <v>6.915E-5</v>
      </c>
      <c r="K832" s="49">
        <v>0.94938459410869902</v>
      </c>
      <c r="L832" s="49">
        <v>1</v>
      </c>
      <c r="M832" s="49">
        <v>1.4999999999999999E-4</v>
      </c>
      <c r="N832" s="49">
        <v>2.9999999999999997E-5</v>
      </c>
      <c r="O832" s="49">
        <v>6.915E-5</v>
      </c>
    </row>
    <row r="833" spans="1:15" ht="14.5" hidden="1" outlineLevel="2" x14ac:dyDescent="0.35">
      <c r="A833" s="48" t="s">
        <v>920</v>
      </c>
      <c r="B833" s="48" t="s">
        <v>294</v>
      </c>
      <c r="C833" s="48" t="s">
        <v>1794</v>
      </c>
      <c r="D833" s="48" t="s">
        <v>1476</v>
      </c>
      <c r="E833" s="48" t="s">
        <v>1777</v>
      </c>
      <c r="F833" s="48" t="s">
        <v>1805</v>
      </c>
      <c r="G833" s="48" t="s">
        <v>945</v>
      </c>
      <c r="H833" s="72">
        <v>1E-4</v>
      </c>
      <c r="I833" s="72">
        <v>4.0000000000000003E-5</v>
      </c>
      <c r="J833" s="72">
        <v>8.7999999999999998E-5</v>
      </c>
      <c r="K833" s="49">
        <v>0.94938459410869902</v>
      </c>
      <c r="L833" s="49">
        <v>1</v>
      </c>
      <c r="M833" s="49">
        <v>1E-4</v>
      </c>
      <c r="N833" s="49">
        <v>4.0000000000000003E-5</v>
      </c>
      <c r="O833" s="49">
        <v>8.7999999999999998E-5</v>
      </c>
    </row>
    <row r="834" spans="1:15" ht="14.5" hidden="1" outlineLevel="2" x14ac:dyDescent="0.35">
      <c r="A834" s="48" t="s">
        <v>920</v>
      </c>
      <c r="B834" s="48" t="s">
        <v>294</v>
      </c>
      <c r="C834" s="48" t="s">
        <v>1794</v>
      </c>
      <c r="D834" s="48" t="s">
        <v>1476</v>
      </c>
      <c r="E834" s="48" t="s">
        <v>1777</v>
      </c>
      <c r="F834" s="48" t="s">
        <v>304</v>
      </c>
      <c r="G834" s="48" t="s">
        <v>945</v>
      </c>
      <c r="H834" s="72">
        <v>1.4999999999999999E-4</v>
      </c>
      <c r="I834" s="72">
        <v>2.9999999999999997E-5</v>
      </c>
      <c r="J834" s="73"/>
      <c r="K834" s="49">
        <v>0.94938459410869902</v>
      </c>
      <c r="L834" s="49">
        <v>1</v>
      </c>
      <c r="M834" s="49">
        <v>1.4999999999999999E-4</v>
      </c>
      <c r="N834" s="49">
        <v>2.9999999999999997E-5</v>
      </c>
      <c r="O834" s="73"/>
    </row>
    <row r="835" spans="1:15" ht="14.5" hidden="1" outlineLevel="2" x14ac:dyDescent="0.35">
      <c r="A835" s="48" t="s">
        <v>920</v>
      </c>
      <c r="B835" s="48" t="s">
        <v>294</v>
      </c>
      <c r="C835" s="48" t="s">
        <v>1794</v>
      </c>
      <c r="D835" s="48" t="s">
        <v>1476</v>
      </c>
      <c r="E835" s="48" t="s">
        <v>1777</v>
      </c>
      <c r="F835" s="48" t="s">
        <v>1806</v>
      </c>
      <c r="G835" s="48" t="s">
        <v>945</v>
      </c>
      <c r="H835" s="72">
        <v>1E-4</v>
      </c>
      <c r="I835" s="72">
        <v>2.9999999999999997E-5</v>
      </c>
      <c r="J835" s="72">
        <v>1.4999999999999999E-4</v>
      </c>
      <c r="K835" s="49">
        <v>0.94938459410869902</v>
      </c>
      <c r="L835" s="49">
        <v>1</v>
      </c>
      <c r="M835" s="49">
        <v>1E-4</v>
      </c>
      <c r="N835" s="49">
        <v>2.9999999999999997E-5</v>
      </c>
      <c r="O835" s="49">
        <v>1.4999999999999999E-4</v>
      </c>
    </row>
    <row r="836" spans="1:15" ht="14.5" hidden="1" outlineLevel="2" x14ac:dyDescent="0.35">
      <c r="A836" s="48" t="s">
        <v>920</v>
      </c>
      <c r="B836" s="48" t="s">
        <v>294</v>
      </c>
      <c r="C836" s="48" t="s">
        <v>1794</v>
      </c>
      <c r="D836" s="48" t="s">
        <v>1476</v>
      </c>
      <c r="E836" s="48" t="s">
        <v>1777</v>
      </c>
      <c r="F836" s="48" t="s">
        <v>1807</v>
      </c>
      <c r="G836" s="48" t="s">
        <v>945</v>
      </c>
      <c r="H836" s="72">
        <v>1E-4</v>
      </c>
      <c r="I836" s="72">
        <v>5.0000000000000004E-6</v>
      </c>
      <c r="J836" s="72">
        <v>8.7700000000000004E-5</v>
      </c>
      <c r="K836" s="49">
        <v>0.94938459410869902</v>
      </c>
      <c r="L836" s="49">
        <v>1</v>
      </c>
      <c r="M836" s="49">
        <v>1E-4</v>
      </c>
      <c r="N836" s="49">
        <v>5.0000000000000004E-6</v>
      </c>
      <c r="O836" s="49">
        <v>8.7700000000000004E-5</v>
      </c>
    </row>
    <row r="837" spans="1:15" ht="14.5" hidden="1" outlineLevel="2" x14ac:dyDescent="0.35">
      <c r="A837" s="48" t="s">
        <v>920</v>
      </c>
      <c r="B837" s="48" t="s">
        <v>294</v>
      </c>
      <c r="C837" s="48" t="s">
        <v>1794</v>
      </c>
      <c r="D837" s="48" t="s">
        <v>1476</v>
      </c>
      <c r="E837" s="48" t="s">
        <v>1777</v>
      </c>
      <c r="F837" s="48" t="s">
        <v>1808</v>
      </c>
      <c r="G837" s="48" t="s">
        <v>945</v>
      </c>
      <c r="H837" s="72">
        <v>1.4999999999999999E-4</v>
      </c>
      <c r="I837" s="72">
        <v>4.0000000000000003E-5</v>
      </c>
      <c r="J837" s="72">
        <v>2.5149999999999998E-5</v>
      </c>
      <c r="K837" s="49">
        <v>0.94938459410869902</v>
      </c>
      <c r="L837" s="49">
        <v>1</v>
      </c>
      <c r="M837" s="49">
        <v>1.4999999999999999E-4</v>
      </c>
      <c r="N837" s="49">
        <v>4.0000000000000003E-5</v>
      </c>
      <c r="O837" s="49">
        <v>2.5149999999999998E-5</v>
      </c>
    </row>
    <row r="838" spans="1:15" ht="14.5" hidden="1" outlineLevel="2" x14ac:dyDescent="0.35">
      <c r="A838" s="48" t="s">
        <v>920</v>
      </c>
      <c r="B838" s="48" t="s">
        <v>294</v>
      </c>
      <c r="C838" s="48" t="s">
        <v>1794</v>
      </c>
      <c r="D838" s="48" t="s">
        <v>1476</v>
      </c>
      <c r="E838" s="48" t="s">
        <v>1777</v>
      </c>
      <c r="F838" s="48" t="s">
        <v>1809</v>
      </c>
      <c r="G838" s="48" t="s">
        <v>945</v>
      </c>
      <c r="H838" s="72">
        <v>1E-4</v>
      </c>
      <c r="I838" s="72">
        <v>4.0000000000000003E-5</v>
      </c>
      <c r="J838" s="72">
        <v>8.7999999999999998E-5</v>
      </c>
      <c r="K838" s="49">
        <v>0.94938459410869902</v>
      </c>
      <c r="L838" s="49">
        <v>1</v>
      </c>
      <c r="M838" s="49">
        <v>1E-4</v>
      </c>
      <c r="N838" s="49">
        <v>4.0000000000000003E-5</v>
      </c>
      <c r="O838" s="49">
        <v>8.7999999999999998E-5</v>
      </c>
    </row>
    <row r="839" spans="1:15" ht="14.5" hidden="1" outlineLevel="2" x14ac:dyDescent="0.35">
      <c r="A839" s="48" t="s">
        <v>920</v>
      </c>
      <c r="B839" s="48" t="s">
        <v>294</v>
      </c>
      <c r="C839" s="48" t="s">
        <v>1794</v>
      </c>
      <c r="D839" s="48" t="s">
        <v>1476</v>
      </c>
      <c r="E839" s="48" t="s">
        <v>1777</v>
      </c>
      <c r="F839" s="48" t="s">
        <v>1810</v>
      </c>
      <c r="G839" s="48" t="s">
        <v>945</v>
      </c>
      <c r="H839" s="72">
        <v>1.4999999999999999E-4</v>
      </c>
      <c r="I839" s="72">
        <v>4.0000000000000003E-5</v>
      </c>
      <c r="J839" s="72">
        <v>8.7999999999999998E-5</v>
      </c>
      <c r="K839" s="49">
        <v>0.94938459410869902</v>
      </c>
      <c r="L839" s="49">
        <v>1</v>
      </c>
      <c r="M839" s="49">
        <v>1.4999999999999999E-4</v>
      </c>
      <c r="N839" s="49">
        <v>4.0000000000000003E-5</v>
      </c>
      <c r="O839" s="49">
        <v>8.7999999999999998E-5</v>
      </c>
    </row>
    <row r="840" spans="1:15" ht="14.5" hidden="1" outlineLevel="2" x14ac:dyDescent="0.35">
      <c r="A840" s="48" t="s">
        <v>920</v>
      </c>
      <c r="B840" s="48" t="s">
        <v>294</v>
      </c>
      <c r="C840" s="48" t="s">
        <v>1794</v>
      </c>
      <c r="D840" s="48" t="s">
        <v>1476</v>
      </c>
      <c r="E840" s="48" t="s">
        <v>1777</v>
      </c>
      <c r="F840" s="48" t="s">
        <v>301</v>
      </c>
      <c r="G840" s="48" t="s">
        <v>945</v>
      </c>
      <c r="H840" s="72">
        <v>1E-4</v>
      </c>
      <c r="I840" s="72">
        <v>1.4999999999999999E-5</v>
      </c>
      <c r="J840" s="73"/>
      <c r="K840" s="49">
        <v>0.94938459410869902</v>
      </c>
      <c r="L840" s="49">
        <v>1</v>
      </c>
      <c r="M840" s="49">
        <v>1E-4</v>
      </c>
      <c r="N840" s="49">
        <v>1.4999999999999999E-5</v>
      </c>
      <c r="O840" s="73"/>
    </row>
    <row r="841" spans="1:15" ht="14.5" hidden="1" outlineLevel="2" x14ac:dyDescent="0.35">
      <c r="A841" s="48" t="s">
        <v>920</v>
      </c>
      <c r="B841" s="48" t="s">
        <v>294</v>
      </c>
      <c r="C841" s="48" t="s">
        <v>1794</v>
      </c>
      <c r="D841" s="48" t="s">
        <v>1476</v>
      </c>
      <c r="E841" s="48" t="s">
        <v>1777</v>
      </c>
      <c r="F841" s="48" t="s">
        <v>1811</v>
      </c>
      <c r="G841" s="48" t="s">
        <v>945</v>
      </c>
      <c r="H841" s="72">
        <v>5.0000000000000001E-4</v>
      </c>
      <c r="I841" s="72">
        <v>5.0000000000000001E-4</v>
      </c>
      <c r="J841" s="72">
        <v>5.0000000000000001E-4</v>
      </c>
      <c r="K841" s="49">
        <v>0.94938459410869902</v>
      </c>
      <c r="L841" s="49">
        <v>1</v>
      </c>
      <c r="M841" s="49">
        <v>5.0000000000000001E-4</v>
      </c>
      <c r="N841" s="49">
        <v>5.0000000000000001E-4</v>
      </c>
      <c r="O841" s="49">
        <v>5.0000000000000001E-4</v>
      </c>
    </row>
    <row r="842" spans="1:15" ht="14.5" hidden="1" outlineLevel="2" x14ac:dyDescent="0.35">
      <c r="A842" s="48" t="s">
        <v>920</v>
      </c>
      <c r="B842" s="48" t="s">
        <v>294</v>
      </c>
      <c r="C842" s="48" t="s">
        <v>1794</v>
      </c>
      <c r="D842" s="48" t="s">
        <v>1476</v>
      </c>
      <c r="E842" s="48" t="s">
        <v>1777</v>
      </c>
      <c r="F842" s="48" t="s">
        <v>1812</v>
      </c>
      <c r="G842" s="48" t="s">
        <v>945</v>
      </c>
      <c r="H842" s="72">
        <v>1E-4</v>
      </c>
      <c r="I842" s="72">
        <v>5.0000000000000004E-6</v>
      </c>
      <c r="J842" s="72">
        <v>8.7700000000000004E-5</v>
      </c>
      <c r="K842" s="49">
        <v>0.94938459410869902</v>
      </c>
      <c r="L842" s="49">
        <v>1</v>
      </c>
      <c r="M842" s="49">
        <v>1E-4</v>
      </c>
      <c r="N842" s="49">
        <v>5.0000000000000004E-6</v>
      </c>
      <c r="O842" s="49">
        <v>8.7700000000000004E-5</v>
      </c>
    </row>
    <row r="843" spans="1:15" ht="14.5" hidden="1" outlineLevel="2" x14ac:dyDescent="0.35">
      <c r="A843" s="48" t="s">
        <v>920</v>
      </c>
      <c r="B843" s="48" t="s">
        <v>294</v>
      </c>
      <c r="C843" s="48" t="s">
        <v>1794</v>
      </c>
      <c r="D843" s="48" t="s">
        <v>1476</v>
      </c>
      <c r="E843" s="48" t="s">
        <v>1777</v>
      </c>
      <c r="F843" s="48" t="s">
        <v>1813</v>
      </c>
      <c r="G843" s="48" t="s">
        <v>945</v>
      </c>
      <c r="H843" s="72">
        <v>5.0000000000000001E-4</v>
      </c>
      <c r="I843" s="72">
        <v>5.0000000000000001E-4</v>
      </c>
      <c r="J843" s="72">
        <v>5.0000000000000001E-4</v>
      </c>
      <c r="K843" s="49">
        <v>0.94938459410869902</v>
      </c>
      <c r="L843" s="49">
        <v>1</v>
      </c>
      <c r="M843" s="49">
        <v>5.0000000000000001E-4</v>
      </c>
      <c r="N843" s="49">
        <v>5.0000000000000001E-4</v>
      </c>
      <c r="O843" s="49">
        <v>5.0000000000000001E-4</v>
      </c>
    </row>
    <row r="844" spans="1:15" ht="14.5" hidden="1" outlineLevel="2" x14ac:dyDescent="0.35">
      <c r="A844" s="48" t="s">
        <v>920</v>
      </c>
      <c r="B844" s="48" t="s">
        <v>294</v>
      </c>
      <c r="C844" s="48" t="s">
        <v>1794</v>
      </c>
      <c r="D844" s="48" t="s">
        <v>1476</v>
      </c>
      <c r="E844" s="48" t="s">
        <v>1777</v>
      </c>
      <c r="F844" s="48" t="s">
        <v>1814</v>
      </c>
      <c r="G844" s="48" t="s">
        <v>945</v>
      </c>
      <c r="H844" s="72">
        <v>1E-4</v>
      </c>
      <c r="I844" s="72">
        <v>2.9999999999999997E-5</v>
      </c>
      <c r="J844" s="72">
        <v>7.7100000000000004E-5</v>
      </c>
      <c r="K844" s="49">
        <v>0.94938459410869902</v>
      </c>
      <c r="L844" s="49">
        <v>1</v>
      </c>
      <c r="M844" s="49">
        <v>1E-4</v>
      </c>
      <c r="N844" s="49">
        <v>2.9999999999999997E-5</v>
      </c>
      <c r="O844" s="49">
        <v>7.7100000000000004E-5</v>
      </c>
    </row>
    <row r="845" spans="1:15" ht="14.5" hidden="1" outlineLevel="2" x14ac:dyDescent="0.35">
      <c r="A845" s="48" t="s">
        <v>920</v>
      </c>
      <c r="B845" s="48" t="s">
        <v>294</v>
      </c>
      <c r="C845" s="48" t="s">
        <v>1794</v>
      </c>
      <c r="D845" s="48" t="s">
        <v>1476</v>
      </c>
      <c r="E845" s="48" t="s">
        <v>1777</v>
      </c>
      <c r="F845" s="48" t="s">
        <v>1815</v>
      </c>
      <c r="G845" s="48" t="s">
        <v>945</v>
      </c>
      <c r="H845" s="72">
        <v>5.0000000000000001E-4</v>
      </c>
      <c r="I845" s="72">
        <v>5.0000000000000001E-4</v>
      </c>
      <c r="J845" s="72">
        <v>5.0000000000000001E-4</v>
      </c>
      <c r="K845" s="49">
        <v>0.94938459410869902</v>
      </c>
      <c r="L845" s="49">
        <v>1</v>
      </c>
      <c r="M845" s="49">
        <v>5.0000000000000001E-4</v>
      </c>
      <c r="N845" s="49">
        <v>5.0000000000000001E-4</v>
      </c>
      <c r="O845" s="49">
        <v>5.0000000000000001E-4</v>
      </c>
    </row>
    <row r="846" spans="1:15" ht="14.5" hidden="1" outlineLevel="2" x14ac:dyDescent="0.35">
      <c r="A846" s="48" t="s">
        <v>920</v>
      </c>
      <c r="B846" s="48" t="s">
        <v>294</v>
      </c>
      <c r="C846" s="48" t="s">
        <v>1794</v>
      </c>
      <c r="D846" s="48" t="s">
        <v>1476</v>
      </c>
      <c r="E846" s="48" t="s">
        <v>1777</v>
      </c>
      <c r="F846" s="48" t="s">
        <v>1816</v>
      </c>
      <c r="G846" s="48" t="s">
        <v>945</v>
      </c>
      <c r="H846" s="72">
        <v>5.0000000000000001E-4</v>
      </c>
      <c r="I846" s="72">
        <v>5.0000000000000001E-4</v>
      </c>
      <c r="J846" s="72">
        <v>5.0000000000000001E-4</v>
      </c>
      <c r="K846" s="49">
        <v>0.94938459410869902</v>
      </c>
      <c r="L846" s="49">
        <v>1</v>
      </c>
      <c r="M846" s="49">
        <v>5.0000000000000001E-4</v>
      </c>
      <c r="N846" s="49">
        <v>5.0000000000000001E-4</v>
      </c>
      <c r="O846" s="49">
        <v>5.0000000000000001E-4</v>
      </c>
    </row>
    <row r="847" spans="1:15" ht="14.5" hidden="1" outlineLevel="2" x14ac:dyDescent="0.35">
      <c r="A847" s="48" t="s">
        <v>920</v>
      </c>
      <c r="B847" s="48" t="s">
        <v>294</v>
      </c>
      <c r="C847" s="48" t="s">
        <v>1794</v>
      </c>
      <c r="D847" s="48" t="s">
        <v>1476</v>
      </c>
      <c r="E847" s="48" t="s">
        <v>1777</v>
      </c>
      <c r="F847" s="48" t="s">
        <v>1817</v>
      </c>
      <c r="G847" s="48" t="s">
        <v>945</v>
      </c>
      <c r="H847" s="72">
        <v>5.0000000000000001E-4</v>
      </c>
      <c r="I847" s="72">
        <v>5.0000000000000001E-4</v>
      </c>
      <c r="J847" s="72">
        <v>5.0000000000000001E-4</v>
      </c>
      <c r="K847" s="49">
        <v>0.94938459410869902</v>
      </c>
      <c r="L847" s="49">
        <v>1</v>
      </c>
      <c r="M847" s="49">
        <v>5.0000000000000001E-4</v>
      </c>
      <c r="N847" s="49">
        <v>5.0000000000000001E-4</v>
      </c>
      <c r="O847" s="49">
        <v>5.0000000000000001E-4</v>
      </c>
    </row>
    <row r="848" spans="1:15" ht="14.5" hidden="1" outlineLevel="2" x14ac:dyDescent="0.35">
      <c r="A848" s="48" t="s">
        <v>920</v>
      </c>
      <c r="B848" s="48" t="s">
        <v>294</v>
      </c>
      <c r="C848" s="48" t="s">
        <v>1794</v>
      </c>
      <c r="D848" s="48" t="s">
        <v>1476</v>
      </c>
      <c r="E848" s="48" t="s">
        <v>1777</v>
      </c>
      <c r="F848" s="48" t="s">
        <v>1818</v>
      </c>
      <c r="G848" s="48" t="s">
        <v>945</v>
      </c>
      <c r="H848" s="72">
        <v>1E-4</v>
      </c>
      <c r="I848" s="72">
        <v>2.9999999999999997E-5</v>
      </c>
      <c r="J848" s="72">
        <v>1.4999999999999999E-4</v>
      </c>
      <c r="K848" s="49">
        <v>0.94938459410869902</v>
      </c>
      <c r="L848" s="49">
        <v>1</v>
      </c>
      <c r="M848" s="49">
        <v>1E-4</v>
      </c>
      <c r="N848" s="49">
        <v>2.9999999999999997E-5</v>
      </c>
      <c r="O848" s="49">
        <v>1.4999999999999999E-4</v>
      </c>
    </row>
    <row r="849" spans="1:15" ht="14.5" hidden="1" outlineLevel="2" x14ac:dyDescent="0.35">
      <c r="A849" s="48" t="s">
        <v>920</v>
      </c>
      <c r="B849" s="48" t="s">
        <v>294</v>
      </c>
      <c r="C849" s="48" t="s">
        <v>1794</v>
      </c>
      <c r="D849" s="48" t="s">
        <v>1476</v>
      </c>
      <c r="E849" s="48" t="s">
        <v>1777</v>
      </c>
      <c r="F849" s="48" t="s">
        <v>1819</v>
      </c>
      <c r="G849" s="48" t="s">
        <v>945</v>
      </c>
      <c r="H849" s="72">
        <v>5.0000000000000001E-4</v>
      </c>
      <c r="I849" s="72">
        <v>5.0000000000000001E-4</v>
      </c>
      <c r="J849" s="72">
        <v>5.0000000000000001E-4</v>
      </c>
      <c r="K849" s="49">
        <v>0.94938459410869902</v>
      </c>
      <c r="L849" s="49">
        <v>1</v>
      </c>
      <c r="M849" s="49">
        <v>5.0000000000000001E-4</v>
      </c>
      <c r="N849" s="49">
        <v>5.0000000000000001E-4</v>
      </c>
      <c r="O849" s="49">
        <v>5.0000000000000001E-4</v>
      </c>
    </row>
    <row r="850" spans="1:15" ht="14.5" hidden="1" outlineLevel="2" x14ac:dyDescent="0.35">
      <c r="A850" s="48" t="s">
        <v>920</v>
      </c>
      <c r="B850" s="48" t="s">
        <v>294</v>
      </c>
      <c r="C850" s="48" t="s">
        <v>1794</v>
      </c>
      <c r="D850" s="48" t="s">
        <v>1476</v>
      </c>
      <c r="E850" s="48" t="s">
        <v>1777</v>
      </c>
      <c r="F850" s="48" t="s">
        <v>1820</v>
      </c>
      <c r="G850" s="48" t="s">
        <v>970</v>
      </c>
      <c r="H850" s="72">
        <v>1.7194999999999998E-4</v>
      </c>
      <c r="I850" s="72">
        <v>1.6020000000000001E-3</v>
      </c>
      <c r="J850" s="72">
        <v>5.465E-5</v>
      </c>
      <c r="K850" s="49">
        <v>0.94938459410869902</v>
      </c>
      <c r="L850" s="49">
        <v>1</v>
      </c>
      <c r="M850" s="49">
        <v>1.7194999999999998E-4</v>
      </c>
      <c r="N850" s="49">
        <v>1.6020000000000001E-3</v>
      </c>
      <c r="O850" s="49">
        <v>5.465E-5</v>
      </c>
    </row>
    <row r="851" spans="1:15" ht="14.5" hidden="1" outlineLevel="2" x14ac:dyDescent="0.35">
      <c r="A851" s="48" t="s">
        <v>920</v>
      </c>
      <c r="B851" s="48" t="s">
        <v>294</v>
      </c>
      <c r="C851" s="48" t="s">
        <v>1794</v>
      </c>
      <c r="D851" s="48" t="s">
        <v>1476</v>
      </c>
      <c r="E851" s="48" t="s">
        <v>1777</v>
      </c>
      <c r="F851" s="48" t="s">
        <v>1821</v>
      </c>
      <c r="G851" s="48" t="s">
        <v>970</v>
      </c>
      <c r="H851" s="72">
        <v>1.03125E-3</v>
      </c>
      <c r="I851" s="72">
        <v>2.4375E-3</v>
      </c>
      <c r="J851" s="72">
        <v>1.3220000000000001E-4</v>
      </c>
      <c r="K851" s="49">
        <v>0.94938459410869902</v>
      </c>
      <c r="L851" s="49">
        <v>1</v>
      </c>
      <c r="M851" s="49">
        <v>1.03125E-3</v>
      </c>
      <c r="N851" s="49">
        <v>2.4375E-3</v>
      </c>
      <c r="O851" s="49">
        <v>1.3220000000000001E-4</v>
      </c>
    </row>
    <row r="852" spans="1:15" ht="14.5" hidden="1" outlineLevel="2" x14ac:dyDescent="0.35">
      <c r="A852" s="48" t="s">
        <v>920</v>
      </c>
      <c r="B852" s="48" t="s">
        <v>294</v>
      </c>
      <c r="C852" s="48" t="s">
        <v>1794</v>
      </c>
      <c r="D852" s="48" t="s">
        <v>1476</v>
      </c>
      <c r="E852" s="48" t="s">
        <v>1777</v>
      </c>
      <c r="F852" s="48" t="s">
        <v>306</v>
      </c>
      <c r="G852" s="48" t="s">
        <v>958</v>
      </c>
      <c r="H852" s="73"/>
      <c r="I852" s="73"/>
      <c r="J852" s="72">
        <v>1.3000000000000002E-4</v>
      </c>
      <c r="K852" s="49">
        <v>0.94938459410869902</v>
      </c>
      <c r="L852" s="49">
        <v>1</v>
      </c>
      <c r="M852" s="73"/>
      <c r="N852" s="73"/>
      <c r="O852" s="49">
        <v>1.3000000000000002E-4</v>
      </c>
    </row>
    <row r="853" spans="1:15" ht="14.5" outlineLevel="1" collapsed="1" x14ac:dyDescent="0.35">
      <c r="A853" s="48"/>
      <c r="B853" s="50" t="s">
        <v>823</v>
      </c>
      <c r="C853" s="48"/>
      <c r="D853" s="48"/>
      <c r="E853" s="48"/>
      <c r="F853" s="48"/>
      <c r="G853" s="48"/>
      <c r="H853" s="73">
        <f>SUBTOTAL(9,H814:H852)</f>
        <v>8.7613200000000002E-2</v>
      </c>
      <c r="I853" s="73">
        <f>SUBTOTAL(9,I814:I852)</f>
        <v>3.9344500000000011E-2</v>
      </c>
      <c r="J853" s="72">
        <f>SUBTOTAL(9,J814:J852)</f>
        <v>1.1226840000000004E-2</v>
      </c>
      <c r="K853" s="49"/>
      <c r="L853" s="49"/>
      <c r="M853" s="73">
        <f>SUBTOTAL(9,M814:M852)</f>
        <v>8.7613200000000002E-2</v>
      </c>
      <c r="N853" s="73">
        <f>SUBTOTAL(9,N814:N852)</f>
        <v>3.9344500000000011E-2</v>
      </c>
      <c r="O853" s="49">
        <f>SUBTOTAL(9,O814:O852)</f>
        <v>1.1226840000000004E-2</v>
      </c>
    </row>
    <row r="854" spans="1:15" ht="14.5" hidden="1" outlineLevel="2" x14ac:dyDescent="0.35">
      <c r="A854" s="48" t="s">
        <v>920</v>
      </c>
      <c r="B854" s="48" t="s">
        <v>307</v>
      </c>
      <c r="C854" s="48" t="s">
        <v>1822</v>
      </c>
      <c r="D854" s="48" t="s">
        <v>1484</v>
      </c>
      <c r="E854" s="48" t="s">
        <v>1485</v>
      </c>
      <c r="F854" s="48" t="s">
        <v>310</v>
      </c>
      <c r="G854" s="48" t="s">
        <v>944</v>
      </c>
      <c r="H854" s="72">
        <v>1.7079999999999998E-2</v>
      </c>
      <c r="I854" s="72">
        <v>2.0335000000000002E-2</v>
      </c>
      <c r="J854" s="72">
        <v>1.1200000000000001E-3</v>
      </c>
      <c r="K854" s="49">
        <v>1.0962562809092722</v>
      </c>
      <c r="L854" s="49">
        <v>1.0962562809092722</v>
      </c>
      <c r="M854" s="49">
        <v>1.8724057277930365E-2</v>
      </c>
      <c r="N854" s="49">
        <v>2.2292371472290053E-2</v>
      </c>
      <c r="O854" s="49">
        <v>1.227807034618385E-3</v>
      </c>
    </row>
    <row r="855" spans="1:15" ht="14.5" hidden="1" outlineLevel="2" x14ac:dyDescent="0.35">
      <c r="A855" s="48" t="s">
        <v>920</v>
      </c>
      <c r="B855" s="48" t="s">
        <v>307</v>
      </c>
      <c r="C855" s="48" t="s">
        <v>1822</v>
      </c>
      <c r="D855" s="48" t="s">
        <v>1484</v>
      </c>
      <c r="E855" s="48" t="s">
        <v>1485</v>
      </c>
      <c r="F855" s="48" t="s">
        <v>309</v>
      </c>
      <c r="G855" s="48" t="s">
        <v>944</v>
      </c>
      <c r="H855" s="72">
        <v>2.2969999999999997E-2</v>
      </c>
      <c r="I855" s="72">
        <v>2.7344999999999998E-2</v>
      </c>
      <c r="J855" s="72">
        <v>1.5049999999999998E-3</v>
      </c>
      <c r="K855" s="49">
        <v>1.0962562809092722</v>
      </c>
      <c r="L855" s="49">
        <v>1.0962562809092722</v>
      </c>
      <c r="M855" s="49">
        <v>2.518100677248598E-2</v>
      </c>
      <c r="N855" s="49">
        <v>2.9977128001464046E-2</v>
      </c>
      <c r="O855" s="49">
        <v>1.6498657027684545E-3</v>
      </c>
    </row>
    <row r="856" spans="1:15" ht="14.5" hidden="1" outlineLevel="2" x14ac:dyDescent="0.35">
      <c r="A856" s="48" t="s">
        <v>920</v>
      </c>
      <c r="B856" s="48" t="s">
        <v>307</v>
      </c>
      <c r="C856" s="48" t="s">
        <v>1822</v>
      </c>
      <c r="D856" s="48" t="s">
        <v>1484</v>
      </c>
      <c r="E856" s="48" t="s">
        <v>1485</v>
      </c>
      <c r="F856" s="48" t="s">
        <v>308</v>
      </c>
      <c r="G856" s="48" t="s">
        <v>944</v>
      </c>
      <c r="H856" s="72">
        <v>2.0425000000000002E-2</v>
      </c>
      <c r="I856" s="72">
        <v>2.4315E-2</v>
      </c>
      <c r="J856" s="72">
        <v>1.335E-3</v>
      </c>
      <c r="K856" s="49">
        <v>1.0962562809092722</v>
      </c>
      <c r="L856" s="49">
        <v>1.0962562809092722</v>
      </c>
      <c r="M856" s="49">
        <v>2.2391034537571887E-2</v>
      </c>
      <c r="N856" s="49">
        <v>2.6655471470308952E-2</v>
      </c>
      <c r="O856" s="49">
        <v>1.4635021350138783E-3</v>
      </c>
    </row>
    <row r="857" spans="1:15" ht="14.5" hidden="1" outlineLevel="2" x14ac:dyDescent="0.35">
      <c r="A857" s="48" t="s">
        <v>920</v>
      </c>
      <c r="B857" s="48" t="s">
        <v>307</v>
      </c>
      <c r="C857" s="48" t="s">
        <v>1822</v>
      </c>
      <c r="D857" s="48" t="s">
        <v>1484</v>
      </c>
      <c r="E857" s="48" t="s">
        <v>1485</v>
      </c>
      <c r="F857" s="48" t="s">
        <v>311</v>
      </c>
      <c r="G857" s="48" t="s">
        <v>944</v>
      </c>
      <c r="H857" s="72">
        <v>1.6834999999999999E-2</v>
      </c>
      <c r="I857" s="72">
        <v>2.0045E-2</v>
      </c>
      <c r="J857" s="72">
        <v>1.1000000000000001E-3</v>
      </c>
      <c r="K857" s="49">
        <v>1.0962562809092722</v>
      </c>
      <c r="L857" s="49">
        <v>1.0962562809092722</v>
      </c>
      <c r="M857" s="49">
        <v>1.8455474489107598E-2</v>
      </c>
      <c r="N857" s="49">
        <v>2.1974457150826361E-2</v>
      </c>
      <c r="O857" s="49">
        <v>1.2058819090001996E-3</v>
      </c>
    </row>
    <row r="858" spans="1:15" ht="14.5" hidden="1" outlineLevel="2" x14ac:dyDescent="0.35">
      <c r="A858" s="48" t="s">
        <v>920</v>
      </c>
      <c r="B858" s="48" t="s">
        <v>307</v>
      </c>
      <c r="C858" s="48" t="s">
        <v>1822</v>
      </c>
      <c r="D858" s="48" t="s">
        <v>1484</v>
      </c>
      <c r="E858" s="48" t="s">
        <v>1485</v>
      </c>
      <c r="F858" s="48" t="s">
        <v>312</v>
      </c>
      <c r="G858" s="48" t="s">
        <v>945</v>
      </c>
      <c r="H858" s="72">
        <v>3.9999999999999998E-6</v>
      </c>
      <c r="I858" s="72">
        <v>4.6999999999999999E-6</v>
      </c>
      <c r="J858" s="72">
        <v>2.6E-7</v>
      </c>
      <c r="K858" s="49">
        <v>1.0962562809092722</v>
      </c>
      <c r="L858" s="49">
        <v>1.0962562809092722</v>
      </c>
      <c r="M858" s="49">
        <v>4.3850251236370883E-6</v>
      </c>
      <c r="N858" s="49">
        <v>5.1524045202735792E-6</v>
      </c>
      <c r="O858" s="49">
        <v>2.8502663303641079E-7</v>
      </c>
    </row>
    <row r="859" spans="1:15" ht="14.5" hidden="1" outlineLevel="2" x14ac:dyDescent="0.35">
      <c r="A859" s="48" t="s">
        <v>920</v>
      </c>
      <c r="B859" s="48" t="s">
        <v>307</v>
      </c>
      <c r="C859" s="48" t="s">
        <v>1822</v>
      </c>
      <c r="D859" s="48" t="s">
        <v>1484</v>
      </c>
      <c r="E859" s="48" t="s">
        <v>1485</v>
      </c>
      <c r="F859" s="48" t="s">
        <v>313</v>
      </c>
      <c r="G859" s="48" t="s">
        <v>945</v>
      </c>
      <c r="H859" s="72">
        <v>3.9999999999999998E-6</v>
      </c>
      <c r="I859" s="72">
        <v>4.6999999999999999E-6</v>
      </c>
      <c r="J859" s="72">
        <v>2.6E-7</v>
      </c>
      <c r="K859" s="49">
        <v>1.0962562809092722</v>
      </c>
      <c r="L859" s="49">
        <v>1.0962562809092722</v>
      </c>
      <c r="M859" s="49">
        <v>4.3850251236370883E-6</v>
      </c>
      <c r="N859" s="49">
        <v>5.1524045202735792E-6</v>
      </c>
      <c r="O859" s="49">
        <v>2.8502663303641079E-7</v>
      </c>
    </row>
    <row r="860" spans="1:15" ht="14.5" hidden="1" outlineLevel="2" x14ac:dyDescent="0.35">
      <c r="A860" s="48" t="s">
        <v>920</v>
      </c>
      <c r="B860" s="48" t="s">
        <v>307</v>
      </c>
      <c r="C860" s="48" t="s">
        <v>1822</v>
      </c>
      <c r="D860" s="48" t="s">
        <v>1484</v>
      </c>
      <c r="E860" s="48" t="s">
        <v>1485</v>
      </c>
      <c r="F860" s="48" t="s">
        <v>314</v>
      </c>
      <c r="G860" s="48" t="s">
        <v>959</v>
      </c>
      <c r="H860" s="72">
        <v>2.4500000000000004E-3</v>
      </c>
      <c r="I860" s="72">
        <v>9.2280000000000001E-3</v>
      </c>
      <c r="J860" s="72">
        <v>2.5950000000000002E-4</v>
      </c>
      <c r="K860" s="49">
        <v>1.0962562809092722</v>
      </c>
      <c r="L860" s="49">
        <v>1.0962562809092722</v>
      </c>
      <c r="M860" s="49">
        <v>2.6858278882277171E-3</v>
      </c>
      <c r="N860" s="49">
        <v>1.0116252960230764E-2</v>
      </c>
      <c r="O860" s="49">
        <v>2.8447850489595616E-4</v>
      </c>
    </row>
    <row r="861" spans="1:15" ht="14.5" hidden="1" outlineLevel="2" x14ac:dyDescent="0.35">
      <c r="A861" s="48" t="s">
        <v>920</v>
      </c>
      <c r="B861" s="48" t="s">
        <v>307</v>
      </c>
      <c r="C861" s="48" t="s">
        <v>1822</v>
      </c>
      <c r="D861" s="48" t="s">
        <v>1484</v>
      </c>
      <c r="E861" s="48" t="s">
        <v>1485</v>
      </c>
      <c r="F861" s="48" t="s">
        <v>1823</v>
      </c>
      <c r="G861" s="48" t="s">
        <v>959</v>
      </c>
      <c r="H861" s="72">
        <v>3.0000000000000001E-3</v>
      </c>
      <c r="I861" s="72">
        <v>1.12855E-2</v>
      </c>
      <c r="J861" s="72">
        <v>3.1750000000000002E-4</v>
      </c>
      <c r="K861" s="49">
        <v>1.0962562809092722</v>
      </c>
      <c r="L861" s="49">
        <v>1.0962562809092722</v>
      </c>
      <c r="M861" s="49">
        <v>3.2887688427278164E-3</v>
      </c>
      <c r="N861" s="49">
        <v>1.2371800258201591E-2</v>
      </c>
      <c r="O861" s="49">
        <v>3.4806136918869393E-4</v>
      </c>
    </row>
    <row r="862" spans="1:15" ht="14.5" hidden="1" outlineLevel="2" x14ac:dyDescent="0.35">
      <c r="A862" s="48" t="s">
        <v>920</v>
      </c>
      <c r="B862" s="48" t="s">
        <v>307</v>
      </c>
      <c r="C862" s="48" t="s">
        <v>1822</v>
      </c>
      <c r="D862" s="48" t="s">
        <v>1484</v>
      </c>
      <c r="E862" s="48" t="s">
        <v>1485</v>
      </c>
      <c r="F862" s="48" t="s">
        <v>1824</v>
      </c>
      <c r="G862" s="48" t="s">
        <v>959</v>
      </c>
      <c r="H862" s="72">
        <v>4.4000000000000003E-3</v>
      </c>
      <c r="I862" s="72">
        <v>1.6571499999999999E-2</v>
      </c>
      <c r="J862" s="72">
        <v>4.6600000000000005E-4</v>
      </c>
      <c r="K862" s="49">
        <v>1.0962562809092722</v>
      </c>
      <c r="L862" s="49">
        <v>1.0962562809092722</v>
      </c>
      <c r="M862" s="49">
        <v>4.8235276360007982E-3</v>
      </c>
      <c r="N862" s="49">
        <v>1.8166610959088003E-2</v>
      </c>
      <c r="O862" s="49">
        <v>5.1085542690372087E-4</v>
      </c>
    </row>
    <row r="863" spans="1:15" ht="14.5" hidden="1" outlineLevel="2" x14ac:dyDescent="0.35">
      <c r="A863" s="48" t="s">
        <v>920</v>
      </c>
      <c r="B863" s="48" t="s">
        <v>307</v>
      </c>
      <c r="C863" s="48" t="s">
        <v>1822</v>
      </c>
      <c r="D863" s="48" t="s">
        <v>1484</v>
      </c>
      <c r="E863" s="48" t="s">
        <v>1485</v>
      </c>
      <c r="F863" s="48" t="s">
        <v>316</v>
      </c>
      <c r="G863" s="48" t="s">
        <v>959</v>
      </c>
      <c r="H863" s="72">
        <v>3.0800000000000003E-3</v>
      </c>
      <c r="I863" s="72">
        <v>1.1594E-2</v>
      </c>
      <c r="J863" s="72">
        <v>3.2600000000000001E-4</v>
      </c>
      <c r="K863" s="49">
        <v>1.0962562809092722</v>
      </c>
      <c r="L863" s="49">
        <v>1.0962562809092722</v>
      </c>
      <c r="M863" s="49">
        <v>3.3764693452005587E-3</v>
      </c>
      <c r="N863" s="49">
        <v>1.2709995320862102E-2</v>
      </c>
      <c r="O863" s="49">
        <v>3.5737954757642274E-4</v>
      </c>
    </row>
    <row r="864" spans="1:15" ht="14.5" hidden="1" outlineLevel="2" x14ac:dyDescent="0.35">
      <c r="A864" s="48" t="s">
        <v>920</v>
      </c>
      <c r="B864" s="48" t="s">
        <v>307</v>
      </c>
      <c r="C864" s="48" t="s">
        <v>1822</v>
      </c>
      <c r="D864" s="48" t="s">
        <v>1484</v>
      </c>
      <c r="E864" s="48" t="s">
        <v>1485</v>
      </c>
      <c r="F864" s="48" t="s">
        <v>315</v>
      </c>
      <c r="G864" s="48" t="s">
        <v>959</v>
      </c>
      <c r="H864" s="72">
        <v>2.1199999999999999E-3</v>
      </c>
      <c r="I864" s="72">
        <v>7.9854999999999995E-3</v>
      </c>
      <c r="J864" s="72">
        <v>2.2450000000000001E-4</v>
      </c>
      <c r="K864" s="49">
        <v>1.0962562809092722</v>
      </c>
      <c r="L864" s="49">
        <v>1.0962562809092722</v>
      </c>
      <c r="M864" s="49">
        <v>2.3240633155276569E-3</v>
      </c>
      <c r="N864" s="49">
        <v>8.754154531200993E-3</v>
      </c>
      <c r="O864" s="49">
        <v>2.4610953506413162E-4</v>
      </c>
    </row>
    <row r="865" spans="1:15" ht="14.5" hidden="1" outlineLevel="2" x14ac:dyDescent="0.35">
      <c r="A865" s="48" t="s">
        <v>920</v>
      </c>
      <c r="B865" s="48" t="s">
        <v>307</v>
      </c>
      <c r="C865" s="48" t="s">
        <v>1822</v>
      </c>
      <c r="D865" s="48" t="s">
        <v>1484</v>
      </c>
      <c r="E865" s="48" t="s">
        <v>1485</v>
      </c>
      <c r="F865" s="48" t="s">
        <v>1825</v>
      </c>
      <c r="G865" s="48" t="s">
        <v>959</v>
      </c>
      <c r="H865" s="72">
        <v>4.4149999999999997E-3</v>
      </c>
      <c r="I865" s="72">
        <v>1.66205E-2</v>
      </c>
      <c r="J865" s="72">
        <v>4.6750000000000003E-4</v>
      </c>
      <c r="K865" s="49">
        <v>1.0962562809092722</v>
      </c>
      <c r="L865" s="49">
        <v>1.0962562809092722</v>
      </c>
      <c r="M865" s="49">
        <v>4.8399714802144361E-3</v>
      </c>
      <c r="N865" s="49">
        <v>1.8220327516852559E-2</v>
      </c>
      <c r="O865" s="49">
        <v>5.1249981132508483E-4</v>
      </c>
    </row>
    <row r="866" spans="1:15" ht="14.5" outlineLevel="1" collapsed="1" x14ac:dyDescent="0.35">
      <c r="A866" s="48"/>
      <c r="B866" s="50" t="s">
        <v>824</v>
      </c>
      <c r="C866" s="48"/>
      <c r="D866" s="48"/>
      <c r="E866" s="48"/>
      <c r="F866" s="48"/>
      <c r="G866" s="48"/>
      <c r="H866" s="72">
        <f>SUBTOTAL(9,H854:H865)</f>
        <v>9.6783000000000008E-2</v>
      </c>
      <c r="I866" s="72">
        <f>SUBTOTAL(9,I854:I865)</f>
        <v>0.16533440000000002</v>
      </c>
      <c r="J866" s="72">
        <f>SUBTOTAL(9,J854:J865)</f>
        <v>7.121520000000001E-3</v>
      </c>
      <c r="K866" s="49"/>
      <c r="L866" s="49"/>
      <c r="M866" s="49">
        <f>SUBTOTAL(9,M854:M865)</f>
        <v>0.1060989716352421</v>
      </c>
      <c r="N866" s="49">
        <f>SUBTOTAL(9,N854:N865)</f>
        <v>0.18124887445036594</v>
      </c>
      <c r="O866" s="49">
        <f>SUBTOTAL(9,O854:O865)</f>
        <v>7.8070110296209992E-3</v>
      </c>
    </row>
    <row r="867" spans="1:15" ht="14.5" hidden="1" outlineLevel="2" x14ac:dyDescent="0.35">
      <c r="A867" s="48" t="s">
        <v>920</v>
      </c>
      <c r="B867" s="48" t="s">
        <v>317</v>
      </c>
      <c r="C867" s="48" t="s">
        <v>1130</v>
      </c>
      <c r="D867" s="48" t="s">
        <v>1445</v>
      </c>
      <c r="E867" s="48" t="s">
        <v>1778</v>
      </c>
      <c r="F867" s="48" t="s">
        <v>318</v>
      </c>
      <c r="G867" s="48" t="s">
        <v>945</v>
      </c>
      <c r="H867" s="72">
        <v>2.0950000000000001E-3</v>
      </c>
      <c r="I867" s="72">
        <v>2.49E-3</v>
      </c>
      <c r="J867" s="72">
        <v>1.35E-4</v>
      </c>
      <c r="K867" s="49">
        <v>1.110038077368797</v>
      </c>
      <c r="L867" s="49">
        <v>1.110038077368797</v>
      </c>
      <c r="M867" s="49">
        <v>2.3255297720876297E-3</v>
      </c>
      <c r="N867" s="49">
        <v>2.7639948126483046E-3</v>
      </c>
      <c r="O867" s="49">
        <v>1.4985514044478759E-4</v>
      </c>
    </row>
    <row r="868" spans="1:15" ht="14.5" hidden="1" outlineLevel="2" x14ac:dyDescent="0.35">
      <c r="A868" s="48" t="s">
        <v>920</v>
      </c>
      <c r="B868" s="48" t="s">
        <v>317</v>
      </c>
      <c r="C868" s="48" t="s">
        <v>1130</v>
      </c>
      <c r="D868" s="48" t="s">
        <v>1445</v>
      </c>
      <c r="E868" s="48" t="s">
        <v>1778</v>
      </c>
      <c r="F868" s="48" t="s">
        <v>319</v>
      </c>
      <c r="G868" s="48" t="s">
        <v>945</v>
      </c>
      <c r="H868" s="72">
        <v>9.3000000000000005E-4</v>
      </c>
      <c r="I868" s="72">
        <v>1.1050000000000001E-3</v>
      </c>
      <c r="J868" s="72">
        <v>5.9999999999999995E-5</v>
      </c>
      <c r="K868" s="49">
        <v>1.110038077368797</v>
      </c>
      <c r="L868" s="49">
        <v>1.110038077368797</v>
      </c>
      <c r="M868" s="49">
        <v>1.0323354119529812E-3</v>
      </c>
      <c r="N868" s="49">
        <v>1.2265920754925207E-3</v>
      </c>
      <c r="O868" s="49">
        <v>6.6602284642127817E-5</v>
      </c>
    </row>
    <row r="869" spans="1:15" ht="14.5" hidden="1" outlineLevel="2" x14ac:dyDescent="0.35">
      <c r="A869" s="48" t="s">
        <v>920</v>
      </c>
      <c r="B869" s="48" t="s">
        <v>317</v>
      </c>
      <c r="C869" s="48" t="s">
        <v>1130</v>
      </c>
      <c r="D869" s="48" t="s">
        <v>1445</v>
      </c>
      <c r="E869" s="48" t="s">
        <v>1778</v>
      </c>
      <c r="F869" s="48" t="s">
        <v>320</v>
      </c>
      <c r="G869" s="48" t="s">
        <v>1115</v>
      </c>
      <c r="H869" s="72">
        <v>1.905E-3</v>
      </c>
      <c r="I869" s="72">
        <v>2.2650000000000001E-3</v>
      </c>
      <c r="J869" s="72">
        <v>4.7299999999999995E-2</v>
      </c>
      <c r="K869" s="49">
        <v>1.110038077368797</v>
      </c>
      <c r="L869" s="49">
        <v>1.110038077368797</v>
      </c>
      <c r="M869" s="49">
        <v>2.1146225373875581E-3</v>
      </c>
      <c r="N869" s="49">
        <v>2.5142362452403254E-3</v>
      </c>
      <c r="O869" s="49">
        <v>5.2504801059544096E-2</v>
      </c>
    </row>
    <row r="870" spans="1:15" ht="14.5" outlineLevel="1" collapsed="1" x14ac:dyDescent="0.35">
      <c r="A870" s="48"/>
      <c r="B870" s="50" t="s">
        <v>825</v>
      </c>
      <c r="C870" s="48"/>
      <c r="D870" s="48"/>
      <c r="E870" s="48"/>
      <c r="F870" s="48"/>
      <c r="G870" s="48"/>
      <c r="H870" s="72">
        <f>SUBTOTAL(9,H867:H869)</f>
        <v>4.9300000000000004E-3</v>
      </c>
      <c r="I870" s="72">
        <f>SUBTOTAL(9,I867:I869)</f>
        <v>5.8600000000000006E-3</v>
      </c>
      <c r="J870" s="72">
        <f>SUBTOTAL(9,J867:J869)</f>
        <v>4.7494999999999996E-2</v>
      </c>
      <c r="K870" s="49"/>
      <c r="L870" s="49"/>
      <c r="M870" s="49">
        <f>SUBTOTAL(9,M867:M869)</f>
        <v>5.4724877214281688E-3</v>
      </c>
      <c r="N870" s="49">
        <f>SUBTOTAL(9,N867:N869)</f>
        <v>6.5048231333811515E-3</v>
      </c>
      <c r="O870" s="49">
        <f>SUBTOTAL(9,O867:O869)</f>
        <v>5.2721258484631009E-2</v>
      </c>
    </row>
    <row r="871" spans="1:15" ht="14.5" hidden="1" outlineLevel="2" x14ac:dyDescent="0.35">
      <c r="A871" s="48" t="s">
        <v>920</v>
      </c>
      <c r="B871" s="48" t="s">
        <v>321</v>
      </c>
      <c r="C871" s="48" t="s">
        <v>1131</v>
      </c>
      <c r="D871" s="48" t="s">
        <v>1476</v>
      </c>
      <c r="E871" s="48" t="s">
        <v>1751</v>
      </c>
      <c r="F871" s="48" t="s">
        <v>322</v>
      </c>
      <c r="G871" s="48" t="s">
        <v>1020</v>
      </c>
      <c r="H871" s="72">
        <v>3.49E-3</v>
      </c>
      <c r="I871" s="72">
        <v>4.1549999999999998E-3</v>
      </c>
      <c r="J871" s="72">
        <v>3.576E-2</v>
      </c>
      <c r="K871" s="49">
        <v>0.94938459410869902</v>
      </c>
      <c r="L871" s="49">
        <v>1</v>
      </c>
      <c r="M871" s="49">
        <v>3.49E-3</v>
      </c>
      <c r="N871" s="49">
        <v>4.1549999999999998E-3</v>
      </c>
      <c r="O871" s="49">
        <v>3.576E-2</v>
      </c>
    </row>
    <row r="872" spans="1:15" ht="14.5" outlineLevel="1" collapsed="1" x14ac:dyDescent="0.35">
      <c r="A872" s="48"/>
      <c r="B872" s="50" t="s">
        <v>826</v>
      </c>
      <c r="C872" s="48"/>
      <c r="D872" s="48"/>
      <c r="E872" s="48"/>
      <c r="F872" s="48"/>
      <c r="G872" s="48"/>
      <c r="H872" s="72">
        <f>SUBTOTAL(9,H871:H871)</f>
        <v>3.49E-3</v>
      </c>
      <c r="I872" s="72">
        <f>SUBTOTAL(9,I871:I871)</f>
        <v>4.1549999999999998E-3</v>
      </c>
      <c r="J872" s="72">
        <f>SUBTOTAL(9,J871:J871)</f>
        <v>3.576E-2</v>
      </c>
      <c r="K872" s="49"/>
      <c r="L872" s="49"/>
      <c r="M872" s="49">
        <f>SUBTOTAL(9,M871:M871)</f>
        <v>3.49E-3</v>
      </c>
      <c r="N872" s="49">
        <f>SUBTOTAL(9,N871:N871)</f>
        <v>4.1549999999999998E-3</v>
      </c>
      <c r="O872" s="49">
        <f>SUBTOTAL(9,O871:O871)</f>
        <v>3.576E-2</v>
      </c>
    </row>
    <row r="873" spans="1:15" ht="14.5" hidden="1" outlineLevel="2" x14ac:dyDescent="0.35">
      <c r="A873" s="48" t="s">
        <v>920</v>
      </c>
      <c r="B873" s="48" t="s">
        <v>323</v>
      </c>
      <c r="C873" s="48" t="s">
        <v>1132</v>
      </c>
      <c r="D873" s="48" t="s">
        <v>1512</v>
      </c>
      <c r="E873" s="48" t="s">
        <v>1826</v>
      </c>
      <c r="F873" s="48" t="s">
        <v>324</v>
      </c>
      <c r="G873" s="48" t="s">
        <v>1133</v>
      </c>
      <c r="H873" s="72">
        <v>9.5749999999999984E-3</v>
      </c>
      <c r="I873" s="72">
        <v>0.26374999999999998</v>
      </c>
      <c r="J873" s="72">
        <v>9.5749999999999984E-3</v>
      </c>
      <c r="K873" s="49">
        <v>1.0361184378456572</v>
      </c>
      <c r="L873" s="49">
        <v>1.0361184378456572</v>
      </c>
      <c r="M873" s="49">
        <v>9.9208340423721664E-3</v>
      </c>
      <c r="N873" s="49">
        <v>0.27327623798179207</v>
      </c>
      <c r="O873" s="49">
        <v>9.9208340423721664E-3</v>
      </c>
    </row>
    <row r="874" spans="1:15" ht="14.5" outlineLevel="1" collapsed="1" x14ac:dyDescent="0.35">
      <c r="A874" s="48"/>
      <c r="B874" s="50" t="s">
        <v>827</v>
      </c>
      <c r="C874" s="48"/>
      <c r="D874" s="48"/>
      <c r="E874" s="48"/>
      <c r="F874" s="48"/>
      <c r="G874" s="48"/>
      <c r="H874" s="72">
        <f>SUBTOTAL(9,H873:H873)</f>
        <v>9.5749999999999984E-3</v>
      </c>
      <c r="I874" s="72">
        <f>SUBTOTAL(9,I873:I873)</f>
        <v>0.26374999999999998</v>
      </c>
      <c r="J874" s="72">
        <f>SUBTOTAL(9,J873:J873)</f>
        <v>9.5749999999999984E-3</v>
      </c>
      <c r="K874" s="49"/>
      <c r="L874" s="49"/>
      <c r="M874" s="49">
        <f>SUBTOTAL(9,M873:M873)</f>
        <v>9.9208340423721664E-3</v>
      </c>
      <c r="N874" s="49">
        <f>SUBTOTAL(9,N873:N873)</f>
        <v>0.27327623798179207</v>
      </c>
      <c r="O874" s="49">
        <f>SUBTOTAL(9,O873:O873)</f>
        <v>9.9208340423721664E-3</v>
      </c>
    </row>
    <row r="875" spans="1:15" ht="14.5" hidden="1" outlineLevel="2" x14ac:dyDescent="0.35">
      <c r="A875" s="48" t="s">
        <v>920</v>
      </c>
      <c r="B875" s="48" t="s">
        <v>325</v>
      </c>
      <c r="C875" s="48" t="s">
        <v>1134</v>
      </c>
      <c r="D875" s="48" t="s">
        <v>1481</v>
      </c>
      <c r="E875" s="48" t="s">
        <v>1482</v>
      </c>
      <c r="F875" s="48" t="s">
        <v>328</v>
      </c>
      <c r="G875" s="48" t="s">
        <v>1072</v>
      </c>
      <c r="H875" s="72">
        <v>7.3999999999999996E-2</v>
      </c>
      <c r="I875" s="72">
        <v>1.0605</v>
      </c>
      <c r="J875" s="72">
        <v>4.6900000000000006E-3</v>
      </c>
      <c r="K875" s="49">
        <v>0.98697728850000666</v>
      </c>
      <c r="L875" s="49">
        <v>1</v>
      </c>
      <c r="M875" s="49">
        <v>7.3999999999999996E-2</v>
      </c>
      <c r="N875" s="49">
        <v>1.0605</v>
      </c>
      <c r="O875" s="49">
        <v>4.6900000000000006E-3</v>
      </c>
    </row>
    <row r="876" spans="1:15" ht="14.5" hidden="1" outlineLevel="2" x14ac:dyDescent="0.35">
      <c r="A876" s="48" t="s">
        <v>920</v>
      </c>
      <c r="B876" s="48" t="s">
        <v>325</v>
      </c>
      <c r="C876" s="48" t="s">
        <v>1134</v>
      </c>
      <c r="D876" s="48" t="s">
        <v>1481</v>
      </c>
      <c r="E876" s="48" t="s">
        <v>1482</v>
      </c>
      <c r="F876" s="48" t="s">
        <v>326</v>
      </c>
      <c r="G876" s="48" t="s">
        <v>1072</v>
      </c>
      <c r="H876" s="72">
        <v>8.4500000000000006E-2</v>
      </c>
      <c r="I876" s="72">
        <v>1.0615000000000001</v>
      </c>
      <c r="J876" s="72">
        <v>1.75E-3</v>
      </c>
      <c r="K876" s="49">
        <v>0.98697728850000666</v>
      </c>
      <c r="L876" s="49">
        <v>1</v>
      </c>
      <c r="M876" s="49">
        <v>8.4500000000000006E-2</v>
      </c>
      <c r="N876" s="49">
        <v>1.0615000000000001</v>
      </c>
      <c r="O876" s="49">
        <v>1.75E-3</v>
      </c>
    </row>
    <row r="877" spans="1:15" ht="14.5" hidden="1" outlineLevel="2" x14ac:dyDescent="0.35">
      <c r="A877" s="48" t="s">
        <v>920</v>
      </c>
      <c r="B877" s="48" t="s">
        <v>325</v>
      </c>
      <c r="C877" s="48" t="s">
        <v>1134</v>
      </c>
      <c r="D877" s="48" t="s">
        <v>1481</v>
      </c>
      <c r="E877" s="48" t="s">
        <v>1482</v>
      </c>
      <c r="F877" s="48" t="s">
        <v>327</v>
      </c>
      <c r="G877" s="48" t="s">
        <v>1072</v>
      </c>
      <c r="H877" s="72">
        <v>6.0499999999999998E-2</v>
      </c>
      <c r="I877" s="72">
        <v>1.0980000000000001</v>
      </c>
      <c r="J877" s="72">
        <v>1.4599999999999999E-3</v>
      </c>
      <c r="K877" s="49">
        <v>0.98697728850000666</v>
      </c>
      <c r="L877" s="49">
        <v>1</v>
      </c>
      <c r="M877" s="49">
        <v>6.0499999999999998E-2</v>
      </c>
      <c r="N877" s="49">
        <v>1.0980000000000001</v>
      </c>
      <c r="O877" s="49">
        <v>1.4599999999999999E-3</v>
      </c>
    </row>
    <row r="878" spans="1:15" ht="14.5" outlineLevel="1" collapsed="1" x14ac:dyDescent="0.35">
      <c r="A878" s="48"/>
      <c r="B878" s="50" t="s">
        <v>828</v>
      </c>
      <c r="C878" s="48"/>
      <c r="D878" s="48"/>
      <c r="E878" s="48"/>
      <c r="F878" s="48"/>
      <c r="G878" s="48"/>
      <c r="H878" s="72">
        <f>SUBTOTAL(9,H875:H877)</f>
        <v>0.219</v>
      </c>
      <c r="I878" s="72">
        <f>SUBTOTAL(9,I875:I877)</f>
        <v>3.2199999999999998</v>
      </c>
      <c r="J878" s="72">
        <f>SUBTOTAL(9,J875:J877)</f>
        <v>7.9000000000000008E-3</v>
      </c>
      <c r="K878" s="49"/>
      <c r="L878" s="49"/>
      <c r="M878" s="49">
        <f>SUBTOTAL(9,M875:M877)</f>
        <v>0.219</v>
      </c>
      <c r="N878" s="49">
        <f>SUBTOTAL(9,N875:N877)</f>
        <v>3.2199999999999998</v>
      </c>
      <c r="O878" s="49">
        <f>SUBTOTAL(9,O875:O877)</f>
        <v>7.9000000000000008E-3</v>
      </c>
    </row>
    <row r="879" spans="1:15" ht="14.5" hidden="1" outlineLevel="2" x14ac:dyDescent="0.35">
      <c r="A879" s="48" t="s">
        <v>920</v>
      </c>
      <c r="B879" s="48" t="s">
        <v>329</v>
      </c>
      <c r="C879" s="48" t="s">
        <v>1827</v>
      </c>
      <c r="D879" s="48" t="s">
        <v>1476</v>
      </c>
      <c r="E879" s="48" t="s">
        <v>1777</v>
      </c>
      <c r="F879" s="48" t="s">
        <v>330</v>
      </c>
      <c r="G879" s="48" t="s">
        <v>948</v>
      </c>
      <c r="H879" s="72">
        <v>7.7349999999999999E-4</v>
      </c>
      <c r="I879" s="72">
        <v>9.2049999999999999E-4</v>
      </c>
      <c r="J879" s="72">
        <v>5.0500000000000001E-5</v>
      </c>
      <c r="K879" s="49">
        <v>0.94938459410869902</v>
      </c>
      <c r="L879" s="49">
        <v>1</v>
      </c>
      <c r="M879" s="49">
        <v>7.7349999999999999E-4</v>
      </c>
      <c r="N879" s="49">
        <v>9.2049999999999999E-4</v>
      </c>
      <c r="O879" s="49">
        <v>5.0500000000000001E-5</v>
      </c>
    </row>
    <row r="880" spans="1:15" ht="14.5" hidden="1" outlineLevel="2" x14ac:dyDescent="0.35">
      <c r="A880" s="48" t="s">
        <v>920</v>
      </c>
      <c r="B880" s="48" t="s">
        <v>329</v>
      </c>
      <c r="C880" s="48" t="s">
        <v>1827</v>
      </c>
      <c r="D880" s="48" t="s">
        <v>1476</v>
      </c>
      <c r="E880" s="48" t="s">
        <v>1777</v>
      </c>
      <c r="F880" s="48" t="s">
        <v>332</v>
      </c>
      <c r="G880" s="48" t="s">
        <v>944</v>
      </c>
      <c r="H880" s="72">
        <v>4.2865000000000004E-3</v>
      </c>
      <c r="I880" s="72">
        <v>5.1029999999999999E-3</v>
      </c>
      <c r="J880" s="72">
        <v>2.8050000000000004E-4</v>
      </c>
      <c r="K880" s="49">
        <v>0.94938459410869902</v>
      </c>
      <c r="L880" s="49">
        <v>1</v>
      </c>
      <c r="M880" s="49">
        <v>4.2865000000000004E-3</v>
      </c>
      <c r="N880" s="49">
        <v>5.1029999999999999E-3</v>
      </c>
      <c r="O880" s="49">
        <v>2.8050000000000004E-4</v>
      </c>
    </row>
    <row r="881" spans="1:15" ht="14.5" hidden="1" outlineLevel="2" x14ac:dyDescent="0.35">
      <c r="A881" s="48" t="s">
        <v>920</v>
      </c>
      <c r="B881" s="48" t="s">
        <v>329</v>
      </c>
      <c r="C881" s="48" t="s">
        <v>1827</v>
      </c>
      <c r="D881" s="48" t="s">
        <v>1476</v>
      </c>
      <c r="E881" s="48" t="s">
        <v>1777</v>
      </c>
      <c r="F881" s="48" t="s">
        <v>331</v>
      </c>
      <c r="G881" s="48" t="s">
        <v>945</v>
      </c>
      <c r="H881" s="72">
        <v>1.7639999999999999E-3</v>
      </c>
      <c r="I881" s="72">
        <v>2.1004999999999999E-3</v>
      </c>
      <c r="J881" s="72">
        <v>1.155E-4</v>
      </c>
      <c r="K881" s="49">
        <v>0.94938459410869902</v>
      </c>
      <c r="L881" s="49">
        <v>1</v>
      </c>
      <c r="M881" s="49">
        <v>1.7639999999999999E-3</v>
      </c>
      <c r="N881" s="49">
        <v>2.1004999999999999E-3</v>
      </c>
      <c r="O881" s="49">
        <v>1.155E-4</v>
      </c>
    </row>
    <row r="882" spans="1:15" ht="14.5" hidden="1" outlineLevel="2" x14ac:dyDescent="0.35">
      <c r="A882" s="48" t="s">
        <v>920</v>
      </c>
      <c r="B882" s="48" t="s">
        <v>329</v>
      </c>
      <c r="C882" s="48" t="s">
        <v>1827</v>
      </c>
      <c r="D882" s="48" t="s">
        <v>1476</v>
      </c>
      <c r="E882" s="48" t="s">
        <v>1777</v>
      </c>
      <c r="F882" s="48" t="s">
        <v>334</v>
      </c>
      <c r="G882" s="48" t="s">
        <v>1102</v>
      </c>
      <c r="H882" s="72">
        <v>1.7639999999999999E-3</v>
      </c>
      <c r="I882" s="72">
        <v>2.1004999999999999E-3</v>
      </c>
      <c r="J882" s="72">
        <v>1.155E-4</v>
      </c>
      <c r="K882" s="49">
        <v>0.94938459410869902</v>
      </c>
      <c r="L882" s="49">
        <v>1</v>
      </c>
      <c r="M882" s="49">
        <v>1.7639999999999999E-3</v>
      </c>
      <c r="N882" s="49">
        <v>2.1004999999999999E-3</v>
      </c>
      <c r="O882" s="49">
        <v>1.155E-4</v>
      </c>
    </row>
    <row r="883" spans="1:15" ht="14.5" hidden="1" outlineLevel="2" x14ac:dyDescent="0.35">
      <c r="A883" s="48" t="s">
        <v>920</v>
      </c>
      <c r="B883" s="48" t="s">
        <v>329</v>
      </c>
      <c r="C883" s="48" t="s">
        <v>1827</v>
      </c>
      <c r="D883" s="48" t="s">
        <v>1476</v>
      </c>
      <c r="E883" s="48" t="s">
        <v>1777</v>
      </c>
      <c r="F883" s="48" t="s">
        <v>335</v>
      </c>
      <c r="G883" s="48" t="s">
        <v>1102</v>
      </c>
      <c r="H883" s="72">
        <v>1.7639999999999999E-3</v>
      </c>
      <c r="I883" s="72">
        <v>2.1004999999999999E-3</v>
      </c>
      <c r="J883" s="72">
        <v>1.155E-4</v>
      </c>
      <c r="K883" s="49">
        <v>0.94938459410869902</v>
      </c>
      <c r="L883" s="49">
        <v>1</v>
      </c>
      <c r="M883" s="49">
        <v>1.7639999999999999E-3</v>
      </c>
      <c r="N883" s="49">
        <v>2.1004999999999999E-3</v>
      </c>
      <c r="O883" s="49">
        <v>1.155E-4</v>
      </c>
    </row>
    <row r="884" spans="1:15" ht="14.5" hidden="1" outlineLevel="2" x14ac:dyDescent="0.35">
      <c r="A884" s="48" t="s">
        <v>920</v>
      </c>
      <c r="B884" s="48" t="s">
        <v>329</v>
      </c>
      <c r="C884" s="48" t="s">
        <v>1827</v>
      </c>
      <c r="D884" s="48" t="s">
        <v>1476</v>
      </c>
      <c r="E884" s="48" t="s">
        <v>1777</v>
      </c>
      <c r="F884" s="48" t="s">
        <v>333</v>
      </c>
      <c r="G884" s="48" t="s">
        <v>973</v>
      </c>
      <c r="H884" s="73"/>
      <c r="I884" s="73"/>
      <c r="J884" s="72">
        <v>8.8248999999999994E-2</v>
      </c>
      <c r="K884" s="49">
        <v>0.94938459410869902</v>
      </c>
      <c r="L884" s="49">
        <v>1</v>
      </c>
      <c r="M884" s="73"/>
      <c r="N884" s="73"/>
      <c r="O884" s="49">
        <v>8.8248999999999994E-2</v>
      </c>
    </row>
    <row r="885" spans="1:15" ht="14.5" outlineLevel="1" collapsed="1" x14ac:dyDescent="0.35">
      <c r="A885" s="48"/>
      <c r="B885" s="50" t="s">
        <v>829</v>
      </c>
      <c r="C885" s="48"/>
      <c r="D885" s="48"/>
      <c r="E885" s="48"/>
      <c r="F885" s="48"/>
      <c r="G885" s="48"/>
      <c r="H885" s="73">
        <f>SUBTOTAL(9,H879:H884)</f>
        <v>1.0352E-2</v>
      </c>
      <c r="I885" s="73">
        <f>SUBTOTAL(9,I879:I884)</f>
        <v>1.2324999999999999E-2</v>
      </c>
      <c r="J885" s="72">
        <f>SUBTOTAL(9,J879:J884)</f>
        <v>8.8926499999999992E-2</v>
      </c>
      <c r="K885" s="49"/>
      <c r="L885" s="49"/>
      <c r="M885" s="73">
        <f>SUBTOTAL(9,M879:M884)</f>
        <v>1.0352E-2</v>
      </c>
      <c r="N885" s="73">
        <f>SUBTOTAL(9,N879:N884)</f>
        <v>1.2324999999999999E-2</v>
      </c>
      <c r="O885" s="49">
        <f>SUBTOTAL(9,O879:O884)</f>
        <v>8.8926499999999992E-2</v>
      </c>
    </row>
    <row r="886" spans="1:15" ht="14.5" hidden="1" outlineLevel="2" x14ac:dyDescent="0.35">
      <c r="A886" s="48" t="s">
        <v>920</v>
      </c>
      <c r="B886" s="48" t="s">
        <v>336</v>
      </c>
      <c r="C886" s="48" t="s">
        <v>1135</v>
      </c>
      <c r="D886" s="48" t="s">
        <v>1555</v>
      </c>
      <c r="E886" s="48" t="s">
        <v>1828</v>
      </c>
      <c r="F886" s="48" t="s">
        <v>338</v>
      </c>
      <c r="G886" s="48" t="s">
        <v>1112</v>
      </c>
      <c r="H886" s="73"/>
      <c r="I886" s="73"/>
      <c r="J886" s="72">
        <v>2.5500000000000002E-4</v>
      </c>
      <c r="K886" s="49">
        <v>0.88460842828721287</v>
      </c>
      <c r="L886" s="49">
        <v>1</v>
      </c>
      <c r="M886" s="73"/>
      <c r="N886" s="73"/>
      <c r="O886" s="49">
        <v>2.5500000000000002E-4</v>
      </c>
    </row>
    <row r="887" spans="1:15" ht="14.5" hidden="1" outlineLevel="2" x14ac:dyDescent="0.35">
      <c r="A887" s="48" t="s">
        <v>920</v>
      </c>
      <c r="B887" s="48" t="s">
        <v>336</v>
      </c>
      <c r="C887" s="48" t="s">
        <v>1135</v>
      </c>
      <c r="D887" s="48" t="s">
        <v>1555</v>
      </c>
      <c r="E887" s="48" t="s">
        <v>1828</v>
      </c>
      <c r="F887" s="48" t="s">
        <v>337</v>
      </c>
      <c r="G887" s="48" t="s">
        <v>1112</v>
      </c>
      <c r="H887" s="73"/>
      <c r="I887" s="73"/>
      <c r="J887" s="72">
        <v>2.3829999999999997E-2</v>
      </c>
      <c r="K887" s="49">
        <v>0.88460842828721287</v>
      </c>
      <c r="L887" s="49">
        <v>1</v>
      </c>
      <c r="M887" s="73"/>
      <c r="N887" s="73"/>
      <c r="O887" s="49">
        <v>2.3829999999999997E-2</v>
      </c>
    </row>
    <row r="888" spans="1:15" ht="14.5" outlineLevel="1" collapsed="1" x14ac:dyDescent="0.35">
      <c r="A888" s="48"/>
      <c r="B888" s="50" t="s">
        <v>830</v>
      </c>
      <c r="C888" s="48"/>
      <c r="D888" s="48"/>
      <c r="E888" s="48"/>
      <c r="F888" s="48"/>
      <c r="G888" s="48"/>
      <c r="H888" s="73">
        <f>SUBTOTAL(9,H886:H887)</f>
        <v>0</v>
      </c>
      <c r="I888" s="73">
        <f>SUBTOTAL(9,I886:I887)</f>
        <v>0</v>
      </c>
      <c r="J888" s="72">
        <f>SUBTOTAL(9,J886:J887)</f>
        <v>2.4084999999999995E-2</v>
      </c>
      <c r="K888" s="49"/>
      <c r="L888" s="49"/>
      <c r="M888" s="73">
        <f>SUBTOTAL(9,M886:M887)</f>
        <v>0</v>
      </c>
      <c r="N888" s="73">
        <f>SUBTOTAL(9,N886:N887)</f>
        <v>0</v>
      </c>
      <c r="O888" s="49">
        <f>SUBTOTAL(9,O886:O887)</f>
        <v>2.4084999999999995E-2</v>
      </c>
    </row>
    <row r="889" spans="1:15" ht="14.5" hidden="1" outlineLevel="2" x14ac:dyDescent="0.35">
      <c r="A889" s="48" t="s">
        <v>920</v>
      </c>
      <c r="B889" s="48" t="s">
        <v>339</v>
      </c>
      <c r="C889" s="48" t="s">
        <v>1136</v>
      </c>
      <c r="D889" s="48" t="s">
        <v>1829</v>
      </c>
      <c r="E889" s="48" t="s">
        <v>1830</v>
      </c>
      <c r="F889" s="48" t="s">
        <v>340</v>
      </c>
      <c r="G889" s="48" t="s">
        <v>948</v>
      </c>
      <c r="H889" s="72">
        <v>8.0000000000000007E-5</v>
      </c>
      <c r="I889" s="72">
        <v>3.1500000000000001E-4</v>
      </c>
      <c r="J889" s="72">
        <v>5.0000000000000004E-6</v>
      </c>
      <c r="K889" s="49">
        <v>1.1597893194739985</v>
      </c>
      <c r="L889" s="49">
        <v>1.1597893194739985</v>
      </c>
      <c r="M889" s="49">
        <v>9.2783145557919893E-5</v>
      </c>
      <c r="N889" s="49">
        <v>3.6533363563430958E-4</v>
      </c>
      <c r="O889" s="49">
        <v>5.7989465973699933E-6</v>
      </c>
    </row>
    <row r="890" spans="1:15" ht="14.5" hidden="1" outlineLevel="2" x14ac:dyDescent="0.35">
      <c r="A890" s="48" t="s">
        <v>920</v>
      </c>
      <c r="B890" s="48" t="s">
        <v>339</v>
      </c>
      <c r="C890" s="48" t="s">
        <v>1136</v>
      </c>
      <c r="D890" s="48" t="s">
        <v>1829</v>
      </c>
      <c r="E890" s="48" t="s">
        <v>1830</v>
      </c>
      <c r="F890" s="48" t="s">
        <v>342</v>
      </c>
      <c r="G890" s="48" t="s">
        <v>948</v>
      </c>
      <c r="H890" s="72">
        <v>1.9000000000000001E-4</v>
      </c>
      <c r="I890" s="72">
        <v>7.6500000000000005E-4</v>
      </c>
      <c r="J890" s="72">
        <v>1.4999999999999999E-5</v>
      </c>
      <c r="K890" s="49">
        <v>1.1597893194739985</v>
      </c>
      <c r="L890" s="49">
        <v>1.1597893194739985</v>
      </c>
      <c r="M890" s="49">
        <v>2.2035997070005974E-4</v>
      </c>
      <c r="N890" s="49">
        <v>8.8723882939760891E-4</v>
      </c>
      <c r="O890" s="49">
        <v>1.7396839792109978E-5</v>
      </c>
    </row>
    <row r="891" spans="1:15" ht="14.5" hidden="1" outlineLevel="2" x14ac:dyDescent="0.35">
      <c r="A891" s="48" t="s">
        <v>920</v>
      </c>
      <c r="B891" s="48" t="s">
        <v>339</v>
      </c>
      <c r="C891" s="48" t="s">
        <v>1136</v>
      </c>
      <c r="D891" s="48" t="s">
        <v>1829</v>
      </c>
      <c r="E891" s="48" t="s">
        <v>1830</v>
      </c>
      <c r="F891" s="48" t="s">
        <v>344</v>
      </c>
      <c r="G891" s="48" t="s">
        <v>948</v>
      </c>
      <c r="H891" s="72">
        <v>8.5000000000000006E-5</v>
      </c>
      <c r="I891" s="72">
        <v>3.3500000000000001E-4</v>
      </c>
      <c r="J891" s="72">
        <v>5.0000000000000004E-6</v>
      </c>
      <c r="K891" s="49">
        <v>1.1597893194739985</v>
      </c>
      <c r="L891" s="49">
        <v>1.1597893194739985</v>
      </c>
      <c r="M891" s="49">
        <v>9.8582092155289882E-5</v>
      </c>
      <c r="N891" s="49">
        <v>3.8852942202378954E-4</v>
      </c>
      <c r="O891" s="49">
        <v>5.7989465973699933E-6</v>
      </c>
    </row>
    <row r="892" spans="1:15" ht="14.5" hidden="1" outlineLevel="2" x14ac:dyDescent="0.35">
      <c r="A892" s="48" t="s">
        <v>920</v>
      </c>
      <c r="B892" s="48" t="s">
        <v>339</v>
      </c>
      <c r="C892" s="48" t="s">
        <v>1136</v>
      </c>
      <c r="D892" s="48" t="s">
        <v>1829</v>
      </c>
      <c r="E892" s="48" t="s">
        <v>1830</v>
      </c>
      <c r="F892" s="48" t="s">
        <v>343</v>
      </c>
      <c r="G892" s="48" t="s">
        <v>948</v>
      </c>
      <c r="H892" s="72">
        <v>8.9999999999999992E-5</v>
      </c>
      <c r="I892" s="72">
        <v>3.5499999999999996E-4</v>
      </c>
      <c r="J892" s="72">
        <v>5.0000000000000004E-6</v>
      </c>
      <c r="K892" s="49">
        <v>1.1597893194739985</v>
      </c>
      <c r="L892" s="49">
        <v>1.1597893194739985</v>
      </c>
      <c r="M892" s="49">
        <v>1.0438103875265986E-4</v>
      </c>
      <c r="N892" s="49">
        <v>4.1172520841326944E-4</v>
      </c>
      <c r="O892" s="49">
        <v>5.7989465973699933E-6</v>
      </c>
    </row>
    <row r="893" spans="1:15" ht="14.5" hidden="1" outlineLevel="2" x14ac:dyDescent="0.35">
      <c r="A893" s="48" t="s">
        <v>920</v>
      </c>
      <c r="B893" s="48" t="s">
        <v>339</v>
      </c>
      <c r="C893" s="48" t="s">
        <v>1136</v>
      </c>
      <c r="D893" s="48" t="s">
        <v>1829</v>
      </c>
      <c r="E893" s="48" t="s">
        <v>1830</v>
      </c>
      <c r="F893" s="48" t="s">
        <v>341</v>
      </c>
      <c r="G893" s="48" t="s">
        <v>974</v>
      </c>
      <c r="H893" s="72">
        <v>8.0000000000000007E-5</v>
      </c>
      <c r="I893" s="72">
        <v>3.1500000000000001E-4</v>
      </c>
      <c r="J893" s="72">
        <v>5.0000000000000004E-6</v>
      </c>
      <c r="K893" s="49">
        <v>1.1597893194739985</v>
      </c>
      <c r="L893" s="49">
        <v>1.1597893194739985</v>
      </c>
      <c r="M893" s="49">
        <v>9.2783145557919893E-5</v>
      </c>
      <c r="N893" s="49">
        <v>3.6533363563430958E-4</v>
      </c>
      <c r="O893" s="49">
        <v>5.7989465973699933E-6</v>
      </c>
    </row>
    <row r="894" spans="1:15" ht="14.5" hidden="1" outlineLevel="2" x14ac:dyDescent="0.35">
      <c r="A894" s="48" t="s">
        <v>920</v>
      </c>
      <c r="B894" s="48" t="s">
        <v>339</v>
      </c>
      <c r="C894" s="48" t="s">
        <v>1136</v>
      </c>
      <c r="D894" s="48" t="s">
        <v>1829</v>
      </c>
      <c r="E894" s="48" t="s">
        <v>1830</v>
      </c>
      <c r="F894" s="48" t="s">
        <v>340</v>
      </c>
      <c r="G894" s="48" t="s">
        <v>944</v>
      </c>
      <c r="H894" s="72">
        <v>2.4750000000000002E-3</v>
      </c>
      <c r="I894" s="72">
        <v>2.9449999999999997E-3</v>
      </c>
      <c r="J894" s="72">
        <v>3.2499999999999999E-4</v>
      </c>
      <c r="K894" s="49">
        <v>1.1597893194739985</v>
      </c>
      <c r="L894" s="49">
        <v>1.1597893194739985</v>
      </c>
      <c r="M894" s="49">
        <v>2.8704785656981468E-3</v>
      </c>
      <c r="N894" s="49">
        <v>3.4155795458509254E-3</v>
      </c>
      <c r="O894" s="49">
        <v>3.7693152882904951E-4</v>
      </c>
    </row>
    <row r="895" spans="1:15" ht="14.5" hidden="1" outlineLevel="2" x14ac:dyDescent="0.35">
      <c r="A895" s="48" t="s">
        <v>920</v>
      </c>
      <c r="B895" s="48" t="s">
        <v>339</v>
      </c>
      <c r="C895" s="48" t="s">
        <v>1136</v>
      </c>
      <c r="D895" s="48" t="s">
        <v>1829</v>
      </c>
      <c r="E895" s="48" t="s">
        <v>1830</v>
      </c>
      <c r="F895" s="48" t="s">
        <v>344</v>
      </c>
      <c r="G895" s="48" t="s">
        <v>944</v>
      </c>
      <c r="H895" s="72">
        <v>5.45E-3</v>
      </c>
      <c r="I895" s="72">
        <v>6.4900000000000001E-3</v>
      </c>
      <c r="J895" s="72">
        <v>7.0999999999999991E-4</v>
      </c>
      <c r="K895" s="49">
        <v>1.1597893194739985</v>
      </c>
      <c r="L895" s="49">
        <v>1.1597893194739985</v>
      </c>
      <c r="M895" s="49">
        <v>6.3208517911332923E-3</v>
      </c>
      <c r="N895" s="49">
        <v>7.5270326833862507E-3</v>
      </c>
      <c r="O895" s="49">
        <v>8.2345041682653887E-4</v>
      </c>
    </row>
    <row r="896" spans="1:15" ht="14.5" hidden="1" outlineLevel="2" x14ac:dyDescent="0.35">
      <c r="A896" s="48" t="s">
        <v>920</v>
      </c>
      <c r="B896" s="48" t="s">
        <v>339</v>
      </c>
      <c r="C896" s="48" t="s">
        <v>1136</v>
      </c>
      <c r="D896" s="48" t="s">
        <v>1829</v>
      </c>
      <c r="E896" s="48" t="s">
        <v>1830</v>
      </c>
      <c r="F896" s="48" t="s">
        <v>341</v>
      </c>
      <c r="G896" s="48" t="s">
        <v>945</v>
      </c>
      <c r="H896" s="72">
        <v>2.4750000000000002E-3</v>
      </c>
      <c r="I896" s="72">
        <v>2.9449999999999997E-3</v>
      </c>
      <c r="J896" s="72">
        <v>3.2499999999999999E-4</v>
      </c>
      <c r="K896" s="49">
        <v>1.1597893194739985</v>
      </c>
      <c r="L896" s="49">
        <v>1.1597893194739985</v>
      </c>
      <c r="M896" s="49">
        <v>2.8704785656981468E-3</v>
      </c>
      <c r="N896" s="49">
        <v>3.4155795458509254E-3</v>
      </c>
      <c r="O896" s="49">
        <v>3.7693152882904951E-4</v>
      </c>
    </row>
    <row r="897" spans="1:15" ht="14.5" hidden="1" outlineLevel="2" x14ac:dyDescent="0.35">
      <c r="A897" s="48" t="s">
        <v>920</v>
      </c>
      <c r="B897" s="48" t="s">
        <v>339</v>
      </c>
      <c r="C897" s="48" t="s">
        <v>1136</v>
      </c>
      <c r="D897" s="48" t="s">
        <v>1829</v>
      </c>
      <c r="E897" s="48" t="s">
        <v>1830</v>
      </c>
      <c r="F897" s="48" t="s">
        <v>342</v>
      </c>
      <c r="G897" s="48" t="s">
        <v>960</v>
      </c>
      <c r="H897" s="72">
        <v>7.1200000000000005E-3</v>
      </c>
      <c r="I897" s="72">
        <v>8.4650000000000003E-3</v>
      </c>
      <c r="J897" s="72">
        <v>9.3000000000000005E-4</v>
      </c>
      <c r="K897" s="49">
        <v>1.1597893194739985</v>
      </c>
      <c r="L897" s="49">
        <v>1.1597893194739985</v>
      </c>
      <c r="M897" s="49">
        <v>8.2576999546548693E-3</v>
      </c>
      <c r="N897" s="49">
        <v>9.8176165893473985E-3</v>
      </c>
      <c r="O897" s="49">
        <v>1.0786040671108188E-3</v>
      </c>
    </row>
    <row r="898" spans="1:15" ht="14.5" hidden="1" outlineLevel="2" x14ac:dyDescent="0.35">
      <c r="A898" s="48" t="s">
        <v>920</v>
      </c>
      <c r="B898" s="48" t="s">
        <v>339</v>
      </c>
      <c r="C898" s="48" t="s">
        <v>1136</v>
      </c>
      <c r="D898" s="48" t="s">
        <v>1829</v>
      </c>
      <c r="E898" s="48" t="s">
        <v>1830</v>
      </c>
      <c r="F898" s="48" t="s">
        <v>346</v>
      </c>
      <c r="G898" s="48" t="s">
        <v>1137</v>
      </c>
      <c r="H898" s="73"/>
      <c r="I898" s="73"/>
      <c r="J898" s="72">
        <v>0.03</v>
      </c>
      <c r="K898" s="49">
        <v>1.1597893194739985</v>
      </c>
      <c r="L898" s="49">
        <v>1.1597893194739985</v>
      </c>
      <c r="M898" s="73"/>
      <c r="N898" s="73"/>
      <c r="O898" s="49">
        <v>3.4793679584219958E-2</v>
      </c>
    </row>
    <row r="899" spans="1:15" ht="14.5" hidden="1" outlineLevel="2" x14ac:dyDescent="0.35">
      <c r="A899" s="48" t="s">
        <v>920</v>
      </c>
      <c r="B899" s="48" t="s">
        <v>339</v>
      </c>
      <c r="C899" s="48" t="s">
        <v>1136</v>
      </c>
      <c r="D899" s="48" t="s">
        <v>1829</v>
      </c>
      <c r="E899" s="48" t="s">
        <v>1830</v>
      </c>
      <c r="F899" s="48" t="s">
        <v>345</v>
      </c>
      <c r="G899" s="48" t="s">
        <v>1103</v>
      </c>
      <c r="H899" s="73"/>
      <c r="I899" s="73"/>
      <c r="J899" s="72">
        <v>2.4499999999999999E-4</v>
      </c>
      <c r="K899" s="49">
        <v>1.1597893194739985</v>
      </c>
      <c r="L899" s="49">
        <v>1.1597893194739985</v>
      </c>
      <c r="M899" s="73"/>
      <c r="N899" s="73"/>
      <c r="O899" s="49">
        <v>2.8414838327112964E-4</v>
      </c>
    </row>
    <row r="900" spans="1:15" ht="14.5" outlineLevel="1" collapsed="1" x14ac:dyDescent="0.35">
      <c r="A900" s="48"/>
      <c r="B900" s="50" t="s">
        <v>831</v>
      </c>
      <c r="C900" s="48"/>
      <c r="D900" s="48"/>
      <c r="E900" s="48"/>
      <c r="F900" s="48"/>
      <c r="G900" s="48"/>
      <c r="H900" s="73">
        <f>SUBTOTAL(9,H889:H899)</f>
        <v>1.8044999999999999E-2</v>
      </c>
      <c r="I900" s="73">
        <f>SUBTOTAL(9,I889:I899)</f>
        <v>2.2929999999999999E-2</v>
      </c>
      <c r="J900" s="72">
        <f>SUBTOTAL(9,J889:J899)</f>
        <v>3.2570000000000002E-2</v>
      </c>
      <c r="K900" s="49"/>
      <c r="L900" s="49"/>
      <c r="M900" s="73">
        <f>SUBTOTAL(9,M889:M899)</f>
        <v>2.0928398269908305E-2</v>
      </c>
      <c r="N900" s="73">
        <f>SUBTOTAL(9,N889:N899)</f>
        <v>2.6593969095538787E-2</v>
      </c>
      <c r="O900" s="49">
        <f>SUBTOTAL(9,O889:O899)</f>
        <v>3.7774338135268135E-2</v>
      </c>
    </row>
    <row r="901" spans="1:15" ht="14.5" hidden="1" outlineLevel="2" x14ac:dyDescent="0.35">
      <c r="A901" s="48" t="s">
        <v>920</v>
      </c>
      <c r="B901" s="48" t="s">
        <v>347</v>
      </c>
      <c r="C901" s="48" t="s">
        <v>1831</v>
      </c>
      <c r="D901" s="48" t="s">
        <v>1512</v>
      </c>
      <c r="E901" s="48" t="s">
        <v>1565</v>
      </c>
      <c r="F901" s="48" t="s">
        <v>1832</v>
      </c>
      <c r="G901" s="48" t="s">
        <v>1035</v>
      </c>
      <c r="H901" s="73"/>
      <c r="I901" s="73"/>
      <c r="J901" s="72">
        <v>1.8010000000000002E-2</v>
      </c>
      <c r="K901" s="49">
        <v>1.0361184378456572</v>
      </c>
      <c r="L901" s="49">
        <v>1.0361184378456572</v>
      </c>
      <c r="M901" s="73"/>
      <c r="N901" s="73"/>
      <c r="O901" s="49">
        <v>1.8660493065600286E-2</v>
      </c>
    </row>
    <row r="902" spans="1:15" ht="14.5" hidden="1" outlineLevel="2" x14ac:dyDescent="0.35">
      <c r="A902" s="48" t="s">
        <v>920</v>
      </c>
      <c r="B902" s="48" t="s">
        <v>347</v>
      </c>
      <c r="C902" s="48" t="s">
        <v>1831</v>
      </c>
      <c r="D902" s="48" t="s">
        <v>1512</v>
      </c>
      <c r="E902" s="48" t="s">
        <v>1565</v>
      </c>
      <c r="F902" s="48" t="s">
        <v>1833</v>
      </c>
      <c r="G902" s="48" t="s">
        <v>1035</v>
      </c>
      <c r="H902" s="73"/>
      <c r="I902" s="73"/>
      <c r="J902" s="72">
        <v>1.98E-3</v>
      </c>
      <c r="K902" s="49">
        <v>1.0361184378456572</v>
      </c>
      <c r="L902" s="49">
        <v>1.0361184378456572</v>
      </c>
      <c r="M902" s="73"/>
      <c r="N902" s="73"/>
      <c r="O902" s="49">
        <v>2.0515145069344011E-3</v>
      </c>
    </row>
    <row r="903" spans="1:15" ht="14.5" hidden="1" outlineLevel="2" x14ac:dyDescent="0.35">
      <c r="A903" s="48" t="s">
        <v>920</v>
      </c>
      <c r="B903" s="48" t="s">
        <v>347</v>
      </c>
      <c r="C903" s="48" t="s">
        <v>1831</v>
      </c>
      <c r="D903" s="48" t="s">
        <v>1512</v>
      </c>
      <c r="E903" s="48" t="s">
        <v>1565</v>
      </c>
      <c r="F903" s="48" t="s">
        <v>1834</v>
      </c>
      <c r="G903" s="48" t="s">
        <v>1035</v>
      </c>
      <c r="H903" s="73"/>
      <c r="I903" s="73"/>
      <c r="J903" s="72">
        <v>8.320000000000001E-3</v>
      </c>
      <c r="K903" s="49">
        <v>1.0361184378456572</v>
      </c>
      <c r="L903" s="49">
        <v>1.0361184378456572</v>
      </c>
      <c r="M903" s="73"/>
      <c r="N903" s="73"/>
      <c r="O903" s="49">
        <v>8.6205054028758686E-3</v>
      </c>
    </row>
    <row r="904" spans="1:15" ht="14.5" hidden="1" outlineLevel="2" x14ac:dyDescent="0.35">
      <c r="A904" s="48" t="s">
        <v>920</v>
      </c>
      <c r="B904" s="48" t="s">
        <v>347</v>
      </c>
      <c r="C904" s="48" t="s">
        <v>1831</v>
      </c>
      <c r="D904" s="48" t="s">
        <v>1512</v>
      </c>
      <c r="E904" s="48" t="s">
        <v>1565</v>
      </c>
      <c r="F904" s="48" t="s">
        <v>1835</v>
      </c>
      <c r="G904" s="48" t="s">
        <v>1035</v>
      </c>
      <c r="H904" s="73"/>
      <c r="I904" s="73"/>
      <c r="J904" s="72">
        <v>2.7445000000000001E-2</v>
      </c>
      <c r="K904" s="49">
        <v>1.0361184378456572</v>
      </c>
      <c r="L904" s="49">
        <v>1.0361184378456572</v>
      </c>
      <c r="M904" s="73"/>
      <c r="N904" s="73"/>
      <c r="O904" s="49">
        <v>2.8436270526674062E-2</v>
      </c>
    </row>
    <row r="905" spans="1:15" ht="14.5" hidden="1" outlineLevel="2" x14ac:dyDescent="0.35">
      <c r="A905" s="48" t="s">
        <v>920</v>
      </c>
      <c r="B905" s="48" t="s">
        <v>347</v>
      </c>
      <c r="C905" s="48" t="s">
        <v>1831</v>
      </c>
      <c r="D905" s="48" t="s">
        <v>1512</v>
      </c>
      <c r="E905" s="48" t="s">
        <v>1565</v>
      </c>
      <c r="F905" s="48" t="s">
        <v>1836</v>
      </c>
      <c r="G905" s="48" t="s">
        <v>1035</v>
      </c>
      <c r="H905" s="73"/>
      <c r="I905" s="73"/>
      <c r="J905" s="72">
        <v>4.3200000000000001E-3</v>
      </c>
      <c r="K905" s="49">
        <v>1.0361184378456572</v>
      </c>
      <c r="L905" s="49">
        <v>1.0361184378456572</v>
      </c>
      <c r="M905" s="73"/>
      <c r="N905" s="73"/>
      <c r="O905" s="49">
        <v>4.4760316514932388E-3</v>
      </c>
    </row>
    <row r="906" spans="1:15" ht="14.5" outlineLevel="1" collapsed="1" x14ac:dyDescent="0.35">
      <c r="A906" s="48"/>
      <c r="B906" s="50" t="s">
        <v>832</v>
      </c>
      <c r="C906" s="48"/>
      <c r="D906" s="48"/>
      <c r="E906" s="48"/>
      <c r="F906" s="48"/>
      <c r="G906" s="48"/>
      <c r="H906" s="73">
        <f>SUBTOTAL(9,H901:H905)</f>
        <v>0</v>
      </c>
      <c r="I906" s="73">
        <f>SUBTOTAL(9,I901:I905)</f>
        <v>0</v>
      </c>
      <c r="J906" s="72">
        <f>SUBTOTAL(9,J901:J905)</f>
        <v>6.0074999999999996E-2</v>
      </c>
      <c r="K906" s="49"/>
      <c r="L906" s="49"/>
      <c r="M906" s="73">
        <f>SUBTOTAL(9,M901:M905)</f>
        <v>0</v>
      </c>
      <c r="N906" s="73">
        <f>SUBTOTAL(9,N901:N905)</f>
        <v>0</v>
      </c>
      <c r="O906" s="49">
        <f>SUBTOTAL(9,O901:O905)</f>
        <v>6.2244815153577854E-2</v>
      </c>
    </row>
    <row r="907" spans="1:15" ht="14.5" hidden="1" outlineLevel="2" x14ac:dyDescent="0.35">
      <c r="A907" s="48" t="s">
        <v>920</v>
      </c>
      <c r="B907" s="48" t="s">
        <v>348</v>
      </c>
      <c r="C907" s="48" t="s">
        <v>1138</v>
      </c>
      <c r="D907" s="48" t="s">
        <v>1512</v>
      </c>
      <c r="E907" s="48" t="s">
        <v>1513</v>
      </c>
      <c r="F907" s="48" t="s">
        <v>1837</v>
      </c>
      <c r="G907" s="48" t="s">
        <v>945</v>
      </c>
      <c r="H907" s="72">
        <v>9.5500000000000001E-4</v>
      </c>
      <c r="I907" s="72">
        <v>1.1349999999999999E-3</v>
      </c>
      <c r="J907" s="72">
        <v>6.2500000000000001E-5</v>
      </c>
      <c r="K907" s="49">
        <v>1.0361184378456572</v>
      </c>
      <c r="L907" s="49">
        <v>1.0361184378456572</v>
      </c>
      <c r="M907" s="49">
        <v>9.8949310814260266E-4</v>
      </c>
      <c r="N907" s="49">
        <v>1.1759944269548208E-3</v>
      </c>
      <c r="O907" s="49">
        <v>6.4757402365353577E-5</v>
      </c>
    </row>
    <row r="908" spans="1:15" ht="14.5" hidden="1" outlineLevel="2" x14ac:dyDescent="0.35">
      <c r="A908" s="48" t="s">
        <v>920</v>
      </c>
      <c r="B908" s="48" t="s">
        <v>348</v>
      </c>
      <c r="C908" s="48" t="s">
        <v>1138</v>
      </c>
      <c r="D908" s="48" t="s">
        <v>1512</v>
      </c>
      <c r="E908" s="48" t="s">
        <v>1513</v>
      </c>
      <c r="F908" s="48" t="s">
        <v>349</v>
      </c>
      <c r="G908" s="48" t="s">
        <v>1139</v>
      </c>
      <c r="H908" s="73"/>
      <c r="I908" s="73"/>
      <c r="J908" s="72">
        <v>5.1900000000000004E-4</v>
      </c>
      <c r="K908" s="49">
        <v>1.0361184378456572</v>
      </c>
      <c r="L908" s="49">
        <v>1.0361184378456572</v>
      </c>
      <c r="M908" s="73"/>
      <c r="N908" s="73"/>
      <c r="O908" s="49">
        <v>5.3774546924189605E-4</v>
      </c>
    </row>
    <row r="909" spans="1:15" ht="14.5" hidden="1" outlineLevel="2" x14ac:dyDescent="0.35">
      <c r="A909" s="48" t="s">
        <v>920</v>
      </c>
      <c r="B909" s="48" t="s">
        <v>348</v>
      </c>
      <c r="C909" s="48" t="s">
        <v>1138</v>
      </c>
      <c r="D909" s="48" t="s">
        <v>1512</v>
      </c>
      <c r="E909" s="48" t="s">
        <v>1513</v>
      </c>
      <c r="F909" s="48" t="s">
        <v>350</v>
      </c>
      <c r="G909" s="48" t="s">
        <v>1139</v>
      </c>
      <c r="H909" s="73"/>
      <c r="I909" s="73"/>
      <c r="J909" s="72">
        <v>2.0899999999999998E-4</v>
      </c>
      <c r="K909" s="49">
        <v>1.0361184378456572</v>
      </c>
      <c r="L909" s="49">
        <v>1.0361184378456572</v>
      </c>
      <c r="M909" s="73"/>
      <c r="N909" s="73"/>
      <c r="O909" s="49">
        <v>2.1654875350974234E-4</v>
      </c>
    </row>
    <row r="910" spans="1:15" ht="14.5" hidden="1" outlineLevel="2" x14ac:dyDescent="0.35">
      <c r="A910" s="48" t="s">
        <v>920</v>
      </c>
      <c r="B910" s="48" t="s">
        <v>348</v>
      </c>
      <c r="C910" s="48" t="s">
        <v>1138</v>
      </c>
      <c r="D910" s="48" t="s">
        <v>1512</v>
      </c>
      <c r="E910" s="48" t="s">
        <v>1513</v>
      </c>
      <c r="F910" s="48" t="s">
        <v>351</v>
      </c>
      <c r="G910" s="48" t="s">
        <v>1139</v>
      </c>
      <c r="H910" s="73"/>
      <c r="I910" s="73"/>
      <c r="J910" s="72">
        <v>1.4250000000000001E-2</v>
      </c>
      <c r="K910" s="49">
        <v>1.0361184378456572</v>
      </c>
      <c r="L910" s="49">
        <v>1.0361184378456572</v>
      </c>
      <c r="M910" s="73"/>
      <c r="N910" s="73"/>
      <c r="O910" s="49">
        <v>1.4764687739300616E-2</v>
      </c>
    </row>
    <row r="911" spans="1:15" ht="14.5" outlineLevel="1" collapsed="1" x14ac:dyDescent="0.35">
      <c r="A911" s="48"/>
      <c r="B911" s="50" t="s">
        <v>833</v>
      </c>
      <c r="C911" s="48"/>
      <c r="D911" s="48"/>
      <c r="E911" s="48"/>
      <c r="F911" s="48"/>
      <c r="G911" s="48"/>
      <c r="H911" s="73">
        <f>SUBTOTAL(9,H907:H910)</f>
        <v>9.5500000000000001E-4</v>
      </c>
      <c r="I911" s="73">
        <f>SUBTOTAL(9,I907:I910)</f>
        <v>1.1349999999999999E-3</v>
      </c>
      <c r="J911" s="72">
        <f>SUBTOTAL(9,J907:J910)</f>
        <v>1.50405E-2</v>
      </c>
      <c r="K911" s="49"/>
      <c r="L911" s="49"/>
      <c r="M911" s="73">
        <f>SUBTOTAL(9,M907:M910)</f>
        <v>9.8949310814260266E-4</v>
      </c>
      <c r="N911" s="73">
        <f>SUBTOTAL(9,N907:N910)</f>
        <v>1.1759944269548208E-3</v>
      </c>
      <c r="O911" s="49">
        <f>SUBTOTAL(9,O907:O910)</f>
        <v>1.5583739364417608E-2</v>
      </c>
    </row>
    <row r="912" spans="1:15" ht="14.5" hidden="1" outlineLevel="2" x14ac:dyDescent="0.35">
      <c r="A912" s="48" t="s">
        <v>920</v>
      </c>
      <c r="B912" s="48" t="s">
        <v>352</v>
      </c>
      <c r="C912" s="48" t="s">
        <v>1838</v>
      </c>
      <c r="D912" s="48" t="s">
        <v>1512</v>
      </c>
      <c r="E912" s="48" t="s">
        <v>1839</v>
      </c>
      <c r="F912" s="48" t="s">
        <v>353</v>
      </c>
      <c r="G912" s="48" t="s">
        <v>1140</v>
      </c>
      <c r="H912" s="73"/>
      <c r="I912" s="73"/>
      <c r="J912" s="72">
        <v>3.9649999999999998E-3</v>
      </c>
      <c r="K912" s="49">
        <v>1.0361184378456572</v>
      </c>
      <c r="L912" s="49">
        <v>1.0361184378456572</v>
      </c>
      <c r="M912" s="73"/>
      <c r="N912" s="73"/>
      <c r="O912" s="49">
        <v>4.10820960605803E-3</v>
      </c>
    </row>
    <row r="913" spans="1:15" ht="14.5" hidden="1" outlineLevel="2" x14ac:dyDescent="0.35">
      <c r="A913" s="48" t="s">
        <v>920</v>
      </c>
      <c r="B913" s="48" t="s">
        <v>352</v>
      </c>
      <c r="C913" s="48" t="s">
        <v>1838</v>
      </c>
      <c r="D913" s="48" t="s">
        <v>1512</v>
      </c>
      <c r="E913" s="48" t="s">
        <v>1839</v>
      </c>
      <c r="F913" s="48" t="s">
        <v>354</v>
      </c>
      <c r="G913" s="48" t="s">
        <v>986</v>
      </c>
      <c r="H913" s="72">
        <v>2.3065000000000002E-2</v>
      </c>
      <c r="I913" s="72">
        <v>4.2399999999999998E-3</v>
      </c>
      <c r="J913" s="72">
        <v>4.0000000000000003E-5</v>
      </c>
      <c r="K913" s="49">
        <v>1.0361184378456572</v>
      </c>
      <c r="L913" s="49">
        <v>1.0361184378456572</v>
      </c>
      <c r="M913" s="49">
        <v>2.3898071768910085E-2</v>
      </c>
      <c r="N913" s="49">
        <v>4.3931421764655861E-3</v>
      </c>
      <c r="O913" s="49">
        <v>4.1444737513826287E-5</v>
      </c>
    </row>
    <row r="914" spans="1:15" ht="14.5" outlineLevel="1" collapsed="1" x14ac:dyDescent="0.35">
      <c r="A914" s="48"/>
      <c r="B914" s="50" t="s">
        <v>834</v>
      </c>
      <c r="C914" s="48"/>
      <c r="D914" s="48"/>
      <c r="E914" s="48"/>
      <c r="F914" s="48"/>
      <c r="G914" s="48"/>
      <c r="H914" s="74">
        <f>SUBTOTAL(9,H912:H913)</f>
        <v>2.3065000000000002E-2</v>
      </c>
      <c r="I914" s="74">
        <f>SUBTOTAL(9,I912:I913)</f>
        <v>4.2399999999999998E-3</v>
      </c>
      <c r="J914" s="72">
        <f>SUBTOTAL(9,J912:J913)</f>
        <v>4.0049999999999999E-3</v>
      </c>
      <c r="K914" s="49"/>
      <c r="L914" s="49"/>
      <c r="M914" s="51">
        <f>SUBTOTAL(9,M912:M913)</f>
        <v>2.3898071768910085E-2</v>
      </c>
      <c r="N914" s="51">
        <f>SUBTOTAL(9,N912:N913)</f>
        <v>4.3931421764655861E-3</v>
      </c>
      <c r="O914" s="49">
        <f>SUBTOTAL(9,O912:O913)</f>
        <v>4.1496543435718559E-3</v>
      </c>
    </row>
    <row r="915" spans="1:15" ht="14.5" hidden="1" outlineLevel="2" x14ac:dyDescent="0.35">
      <c r="A915" s="48" t="s">
        <v>920</v>
      </c>
      <c r="B915" s="48" t="s">
        <v>355</v>
      </c>
      <c r="C915" s="48" t="s">
        <v>1141</v>
      </c>
      <c r="D915" s="48" t="s">
        <v>1503</v>
      </c>
      <c r="E915" s="48" t="s">
        <v>1787</v>
      </c>
      <c r="F915" s="48" t="s">
        <v>356</v>
      </c>
      <c r="G915" s="48" t="s">
        <v>1142</v>
      </c>
      <c r="H915" s="73"/>
      <c r="I915" s="73"/>
      <c r="J915" s="72">
        <v>1.5715E-2</v>
      </c>
      <c r="K915" s="49">
        <v>0.98123222244867192</v>
      </c>
      <c r="L915" s="49">
        <v>1</v>
      </c>
      <c r="M915" s="73"/>
      <c r="N915" s="73"/>
      <c r="O915" s="49">
        <v>1.5715E-2</v>
      </c>
    </row>
    <row r="916" spans="1:15" ht="14.5" outlineLevel="1" collapsed="1" x14ac:dyDescent="0.35">
      <c r="A916" s="48"/>
      <c r="B916" s="50" t="s">
        <v>835</v>
      </c>
      <c r="C916" s="48"/>
      <c r="D916" s="48"/>
      <c r="E916" s="48"/>
      <c r="F916" s="48"/>
      <c r="G916" s="48"/>
      <c r="H916" s="73">
        <f>SUBTOTAL(9,H915:H915)</f>
        <v>0</v>
      </c>
      <c r="I916" s="73">
        <f>SUBTOTAL(9,I915:I915)</f>
        <v>0</v>
      </c>
      <c r="J916" s="72">
        <f>SUBTOTAL(9,J915:J915)</f>
        <v>1.5715E-2</v>
      </c>
      <c r="K916" s="49"/>
      <c r="L916" s="49"/>
      <c r="M916" s="73">
        <f>SUBTOTAL(9,M915:M915)</f>
        <v>0</v>
      </c>
      <c r="N916" s="73">
        <f>SUBTOTAL(9,N915:N915)</f>
        <v>0</v>
      </c>
      <c r="O916" s="49">
        <f>SUBTOTAL(9,O915:O915)</f>
        <v>1.5715E-2</v>
      </c>
    </row>
    <row r="917" spans="1:15" ht="14.5" hidden="1" outlineLevel="2" x14ac:dyDescent="0.35">
      <c r="A917" s="48" t="s">
        <v>920</v>
      </c>
      <c r="B917" s="48" t="s">
        <v>357</v>
      </c>
      <c r="C917" s="48" t="s">
        <v>1143</v>
      </c>
      <c r="D917" s="48" t="s">
        <v>1452</v>
      </c>
      <c r="E917" s="48" t="s">
        <v>1453</v>
      </c>
      <c r="F917" s="48" t="s">
        <v>358</v>
      </c>
      <c r="G917" s="48" t="s">
        <v>1003</v>
      </c>
      <c r="H917" s="72">
        <v>1.6000000000000001E-4</v>
      </c>
      <c r="I917" s="72">
        <v>6.9999999999999999E-4</v>
      </c>
      <c r="J917" s="72">
        <v>5.0000000000000002E-5</v>
      </c>
      <c r="K917" s="49">
        <v>0.94959176428824954</v>
      </c>
      <c r="L917" s="49">
        <v>1</v>
      </c>
      <c r="M917" s="49">
        <v>1.6000000000000001E-4</v>
      </c>
      <c r="N917" s="49">
        <v>6.9999999999999999E-4</v>
      </c>
      <c r="O917" s="49">
        <v>5.0000000000000002E-5</v>
      </c>
    </row>
    <row r="918" spans="1:15" ht="14.5" hidden="1" outlineLevel="2" x14ac:dyDescent="0.35">
      <c r="A918" s="48" t="s">
        <v>920</v>
      </c>
      <c r="B918" s="48" t="s">
        <v>357</v>
      </c>
      <c r="C918" s="48" t="s">
        <v>1143</v>
      </c>
      <c r="D918" s="48" t="s">
        <v>1452</v>
      </c>
      <c r="E918" s="48" t="s">
        <v>1453</v>
      </c>
      <c r="F918" s="48" t="s">
        <v>359</v>
      </c>
      <c r="G918" s="48" t="s">
        <v>1003</v>
      </c>
      <c r="H918" s="72">
        <v>2.5000000000000001E-2</v>
      </c>
      <c r="I918" s="72">
        <v>9.5000000000000001E-2</v>
      </c>
      <c r="J918" s="72">
        <v>1E-3</v>
      </c>
      <c r="K918" s="49">
        <v>0.94959176428824954</v>
      </c>
      <c r="L918" s="49">
        <v>1</v>
      </c>
      <c r="M918" s="49">
        <v>2.5000000000000001E-2</v>
      </c>
      <c r="N918" s="49">
        <v>9.5000000000000001E-2</v>
      </c>
      <c r="O918" s="49">
        <v>1E-3</v>
      </c>
    </row>
    <row r="919" spans="1:15" ht="14.5" hidden="1" outlineLevel="2" x14ac:dyDescent="0.35">
      <c r="A919" s="48" t="s">
        <v>920</v>
      </c>
      <c r="B919" s="48" t="s">
        <v>357</v>
      </c>
      <c r="C919" s="48" t="s">
        <v>1143</v>
      </c>
      <c r="D919" s="48" t="s">
        <v>1452</v>
      </c>
      <c r="E919" s="48" t="s">
        <v>1453</v>
      </c>
      <c r="F919" s="48" t="s">
        <v>362</v>
      </c>
      <c r="G919" s="48" t="s">
        <v>948</v>
      </c>
      <c r="H919" s="72">
        <v>5.9999999999999995E-4</v>
      </c>
      <c r="I919" s="72">
        <v>2E-3</v>
      </c>
      <c r="J919" s="72">
        <v>5.0000000000000002E-5</v>
      </c>
      <c r="K919" s="49">
        <v>0.94959176428824954</v>
      </c>
      <c r="L919" s="49">
        <v>1</v>
      </c>
      <c r="M919" s="49">
        <v>5.9999999999999995E-4</v>
      </c>
      <c r="N919" s="49">
        <v>2E-3</v>
      </c>
      <c r="O919" s="49">
        <v>5.0000000000000002E-5</v>
      </c>
    </row>
    <row r="920" spans="1:15" ht="14.5" hidden="1" outlineLevel="2" x14ac:dyDescent="0.35">
      <c r="A920" s="48" t="s">
        <v>920</v>
      </c>
      <c r="B920" s="48" t="s">
        <v>357</v>
      </c>
      <c r="C920" s="48" t="s">
        <v>1143</v>
      </c>
      <c r="D920" s="48" t="s">
        <v>1452</v>
      </c>
      <c r="E920" s="48" t="s">
        <v>1453</v>
      </c>
      <c r="F920" s="48" t="s">
        <v>360</v>
      </c>
      <c r="G920" s="48" t="s">
        <v>995</v>
      </c>
      <c r="H920" s="72">
        <v>5.1499999999999997E-2</v>
      </c>
      <c r="I920" s="72">
        <v>0.17150000000000001</v>
      </c>
      <c r="J920" s="72">
        <v>3.3700000000000002E-3</v>
      </c>
      <c r="K920" s="49">
        <v>0.94959176428824954</v>
      </c>
      <c r="L920" s="49">
        <v>1</v>
      </c>
      <c r="M920" s="49">
        <v>5.1499999999999997E-2</v>
      </c>
      <c r="N920" s="49">
        <v>0.17150000000000001</v>
      </c>
      <c r="O920" s="49">
        <v>3.3700000000000002E-3</v>
      </c>
    </row>
    <row r="921" spans="1:15" ht="14.5" hidden="1" outlineLevel="2" x14ac:dyDescent="0.35">
      <c r="A921" s="48" t="s">
        <v>920</v>
      </c>
      <c r="B921" s="48" t="s">
        <v>357</v>
      </c>
      <c r="C921" s="48" t="s">
        <v>1143</v>
      </c>
      <c r="D921" s="48" t="s">
        <v>1452</v>
      </c>
      <c r="E921" s="48" t="s">
        <v>1453</v>
      </c>
      <c r="F921" s="48" t="s">
        <v>361</v>
      </c>
      <c r="G921" s="48" t="s">
        <v>995</v>
      </c>
      <c r="H921" s="72">
        <v>7.0000000000000007E-2</v>
      </c>
      <c r="I921" s="72">
        <v>0.23350000000000001</v>
      </c>
      <c r="J921" s="72">
        <v>4.5999999999999999E-3</v>
      </c>
      <c r="K921" s="49">
        <v>0.94959176428824954</v>
      </c>
      <c r="L921" s="49">
        <v>1</v>
      </c>
      <c r="M921" s="49">
        <v>7.0000000000000007E-2</v>
      </c>
      <c r="N921" s="49">
        <v>0.23350000000000001</v>
      </c>
      <c r="O921" s="49">
        <v>4.5999999999999999E-3</v>
      </c>
    </row>
    <row r="922" spans="1:15" ht="14.5" hidden="1" outlineLevel="2" x14ac:dyDescent="0.35">
      <c r="A922" s="48" t="s">
        <v>920</v>
      </c>
      <c r="B922" s="48" t="s">
        <v>357</v>
      </c>
      <c r="C922" s="48" t="s">
        <v>1143</v>
      </c>
      <c r="D922" s="48" t="s">
        <v>1452</v>
      </c>
      <c r="E922" s="48" t="s">
        <v>1453</v>
      </c>
      <c r="F922" s="48" t="s">
        <v>358</v>
      </c>
      <c r="G922" s="48" t="s">
        <v>995</v>
      </c>
      <c r="H922" s="72">
        <v>7.0499999999999993E-2</v>
      </c>
      <c r="I922" s="72">
        <v>0.23549999999999999</v>
      </c>
      <c r="J922" s="72">
        <v>4.6500000000000005E-3</v>
      </c>
      <c r="K922" s="49">
        <v>0.94959176428824954</v>
      </c>
      <c r="L922" s="49">
        <v>1</v>
      </c>
      <c r="M922" s="49">
        <v>7.0499999999999993E-2</v>
      </c>
      <c r="N922" s="49">
        <v>0.23549999999999999</v>
      </c>
      <c r="O922" s="49">
        <v>4.6500000000000005E-3</v>
      </c>
    </row>
    <row r="923" spans="1:15" ht="14.5" hidden="1" outlineLevel="2" x14ac:dyDescent="0.35">
      <c r="A923" s="48" t="s">
        <v>920</v>
      </c>
      <c r="B923" s="48" t="s">
        <v>357</v>
      </c>
      <c r="C923" s="48" t="s">
        <v>1143</v>
      </c>
      <c r="D923" s="48" t="s">
        <v>1452</v>
      </c>
      <c r="E923" s="48" t="s">
        <v>1453</v>
      </c>
      <c r="F923" s="48" t="s">
        <v>362</v>
      </c>
      <c r="G923" s="48" t="s">
        <v>944</v>
      </c>
      <c r="H923" s="72">
        <v>5.2999999999999999E-2</v>
      </c>
      <c r="I923" s="72">
        <v>6.3E-2</v>
      </c>
      <c r="J923" s="72">
        <v>3.4500000000000004E-3</v>
      </c>
      <c r="K923" s="49">
        <v>0.94959176428824954</v>
      </c>
      <c r="L923" s="49">
        <v>1</v>
      </c>
      <c r="M923" s="49">
        <v>5.2999999999999999E-2</v>
      </c>
      <c r="N923" s="49">
        <v>6.3E-2</v>
      </c>
      <c r="O923" s="49">
        <v>3.4500000000000004E-3</v>
      </c>
    </row>
    <row r="924" spans="1:15" ht="14.5" outlineLevel="1" collapsed="1" x14ac:dyDescent="0.35">
      <c r="A924" s="48"/>
      <c r="B924" s="50" t="s">
        <v>836</v>
      </c>
      <c r="C924" s="48"/>
      <c r="D924" s="48"/>
      <c r="E924" s="48"/>
      <c r="F924" s="48"/>
      <c r="G924" s="48"/>
      <c r="H924" s="72">
        <f>SUBTOTAL(9,H917:H923)</f>
        <v>0.27076</v>
      </c>
      <c r="I924" s="72">
        <f>SUBTOTAL(9,I917:I923)</f>
        <v>0.80119999999999991</v>
      </c>
      <c r="J924" s="72">
        <f>SUBTOTAL(9,J917:J923)</f>
        <v>1.7170000000000001E-2</v>
      </c>
      <c r="K924" s="49"/>
      <c r="L924" s="49"/>
      <c r="M924" s="49">
        <f>SUBTOTAL(9,M917:M923)</f>
        <v>0.27076</v>
      </c>
      <c r="N924" s="49">
        <f>SUBTOTAL(9,N917:N923)</f>
        <v>0.80119999999999991</v>
      </c>
      <c r="O924" s="49">
        <f>SUBTOTAL(9,O917:O923)</f>
        <v>1.7170000000000001E-2</v>
      </c>
    </row>
    <row r="925" spans="1:15" ht="14.5" hidden="1" outlineLevel="2" x14ac:dyDescent="0.35">
      <c r="A925" s="48" t="s">
        <v>920</v>
      </c>
      <c r="B925" s="48" t="s">
        <v>363</v>
      </c>
      <c r="C925" s="48" t="s">
        <v>1144</v>
      </c>
      <c r="D925" s="48" t="s">
        <v>1445</v>
      </c>
      <c r="E925" s="48" t="s">
        <v>1446</v>
      </c>
      <c r="F925" s="48" t="s">
        <v>364</v>
      </c>
      <c r="G925" s="48" t="s">
        <v>949</v>
      </c>
      <c r="H925" s="72">
        <v>3.0350000000000002E-2</v>
      </c>
      <c r="I925" s="72">
        <v>2.3500000000000001E-3</v>
      </c>
      <c r="J925" s="72">
        <v>6.2E-4</v>
      </c>
      <c r="K925" s="49">
        <v>1.110038077368797</v>
      </c>
      <c r="L925" s="49">
        <v>1.110038077368797</v>
      </c>
      <c r="M925" s="49">
        <v>3.368965564814299E-2</v>
      </c>
      <c r="N925" s="49">
        <v>2.6085894818166731E-3</v>
      </c>
      <c r="O925" s="49">
        <v>6.8822360796865411E-4</v>
      </c>
    </row>
    <row r="926" spans="1:15" ht="14.5" outlineLevel="1" collapsed="1" x14ac:dyDescent="0.35">
      <c r="A926" s="48"/>
      <c r="B926" s="50" t="s">
        <v>837</v>
      </c>
      <c r="C926" s="48"/>
      <c r="D926" s="48"/>
      <c r="E926" s="48"/>
      <c r="F926" s="48"/>
      <c r="G926" s="48"/>
      <c r="H926" s="72">
        <f>SUBTOTAL(9,H925:H925)</f>
        <v>3.0350000000000002E-2</v>
      </c>
      <c r="I926" s="72">
        <f>SUBTOTAL(9,I925:I925)</f>
        <v>2.3500000000000001E-3</v>
      </c>
      <c r="J926" s="72">
        <f>SUBTOTAL(9,J925:J925)</f>
        <v>6.2E-4</v>
      </c>
      <c r="K926" s="49"/>
      <c r="L926" s="49"/>
      <c r="M926" s="49">
        <f>SUBTOTAL(9,M925:M925)</f>
        <v>3.368965564814299E-2</v>
      </c>
      <c r="N926" s="49">
        <f>SUBTOTAL(9,N925:N925)</f>
        <v>2.6085894818166731E-3</v>
      </c>
      <c r="O926" s="49">
        <f>SUBTOTAL(9,O925:O925)</f>
        <v>6.8822360796865411E-4</v>
      </c>
    </row>
    <row r="927" spans="1:15" ht="14.5" hidden="1" outlineLevel="2" x14ac:dyDescent="0.35">
      <c r="A927" s="48" t="s">
        <v>920</v>
      </c>
      <c r="B927" s="48" t="s">
        <v>365</v>
      </c>
      <c r="C927" s="48" t="s">
        <v>1145</v>
      </c>
      <c r="D927" s="48" t="s">
        <v>1512</v>
      </c>
      <c r="E927" s="48" t="s">
        <v>1826</v>
      </c>
      <c r="F927" s="48" t="s">
        <v>366</v>
      </c>
      <c r="G927" s="48" t="s">
        <v>1146</v>
      </c>
      <c r="H927" s="72">
        <v>1.1183999999999999E-2</v>
      </c>
      <c r="I927" s="72">
        <v>1.3313999999999999E-2</v>
      </c>
      <c r="J927" s="72">
        <v>5.2954999999999995E-2</v>
      </c>
      <c r="K927" s="49">
        <v>1.0361184378456572</v>
      </c>
      <c r="L927" s="49">
        <v>1.0361184378456572</v>
      </c>
      <c r="M927" s="49">
        <v>1.158794860886583E-2</v>
      </c>
      <c r="N927" s="49">
        <v>1.379488088147708E-2</v>
      </c>
      <c r="O927" s="49">
        <v>5.4867651876116773E-2</v>
      </c>
    </row>
    <row r="928" spans="1:15" ht="14.5" outlineLevel="1" collapsed="1" x14ac:dyDescent="0.35">
      <c r="A928" s="48"/>
      <c r="B928" s="50" t="s">
        <v>838</v>
      </c>
      <c r="C928" s="48"/>
      <c r="D928" s="48"/>
      <c r="E928" s="48"/>
      <c r="F928" s="48"/>
      <c r="G928" s="48"/>
      <c r="H928" s="72">
        <f>SUBTOTAL(9,H927:H927)</f>
        <v>1.1183999999999999E-2</v>
      </c>
      <c r="I928" s="72">
        <f>SUBTOTAL(9,I927:I927)</f>
        <v>1.3313999999999999E-2</v>
      </c>
      <c r="J928" s="72">
        <f>SUBTOTAL(9,J927:J927)</f>
        <v>5.2954999999999995E-2</v>
      </c>
      <c r="K928" s="49"/>
      <c r="L928" s="49"/>
      <c r="M928" s="49">
        <f>SUBTOTAL(9,M927:M927)</f>
        <v>1.158794860886583E-2</v>
      </c>
      <c r="N928" s="49">
        <f>SUBTOTAL(9,N927:N927)</f>
        <v>1.379488088147708E-2</v>
      </c>
      <c r="O928" s="49">
        <f>SUBTOTAL(9,O927:O927)</f>
        <v>5.4867651876116773E-2</v>
      </c>
    </row>
    <row r="929" spans="1:15" ht="14.5" hidden="1" outlineLevel="2" x14ac:dyDescent="0.35">
      <c r="A929" s="48" t="s">
        <v>920</v>
      </c>
      <c r="B929" s="48" t="s">
        <v>367</v>
      </c>
      <c r="C929" s="48" t="s">
        <v>1147</v>
      </c>
      <c r="D929" s="48" t="s">
        <v>1484</v>
      </c>
      <c r="E929" s="48" t="s">
        <v>1485</v>
      </c>
      <c r="F929" s="48" t="s">
        <v>368</v>
      </c>
      <c r="G929" s="48" t="s">
        <v>1129</v>
      </c>
      <c r="H929" s="72">
        <v>3.8399999999999997E-3</v>
      </c>
      <c r="I929" s="72">
        <v>0.1115</v>
      </c>
      <c r="J929" s="72">
        <v>1.0499999999999999E-4</v>
      </c>
      <c r="K929" s="49">
        <v>1.0962562809092722</v>
      </c>
      <c r="L929" s="49">
        <v>1.0962562809092722</v>
      </c>
      <c r="M929" s="49">
        <v>4.2096241186916046E-3</v>
      </c>
      <c r="N929" s="49">
        <v>0.12223257532138385</v>
      </c>
      <c r="O929" s="49">
        <v>1.1510690949547357E-4</v>
      </c>
    </row>
    <row r="930" spans="1:15" ht="14.5" outlineLevel="1" collapsed="1" x14ac:dyDescent="0.35">
      <c r="A930" s="48"/>
      <c r="B930" s="50" t="s">
        <v>839</v>
      </c>
      <c r="C930" s="48"/>
      <c r="D930" s="48"/>
      <c r="E930" s="48"/>
      <c r="F930" s="48"/>
      <c r="G930" s="48"/>
      <c r="H930" s="72">
        <f>SUBTOTAL(9,H929:H929)</f>
        <v>3.8399999999999997E-3</v>
      </c>
      <c r="I930" s="72">
        <f>SUBTOTAL(9,I929:I929)</f>
        <v>0.1115</v>
      </c>
      <c r="J930" s="72">
        <f>SUBTOTAL(9,J929:J929)</f>
        <v>1.0499999999999999E-4</v>
      </c>
      <c r="K930" s="49"/>
      <c r="L930" s="49"/>
      <c r="M930" s="49">
        <f>SUBTOTAL(9,M929:M929)</f>
        <v>4.2096241186916046E-3</v>
      </c>
      <c r="N930" s="49">
        <f>SUBTOTAL(9,N929:N929)</f>
        <v>0.12223257532138385</v>
      </c>
      <c r="O930" s="49">
        <f>SUBTOTAL(9,O929:O929)</f>
        <v>1.1510690949547357E-4</v>
      </c>
    </row>
    <row r="931" spans="1:15" ht="14.5" hidden="1" outlineLevel="2" x14ac:dyDescent="0.35">
      <c r="A931" s="48" t="s">
        <v>920</v>
      </c>
      <c r="B931" s="48" t="s">
        <v>369</v>
      </c>
      <c r="C931" s="48" t="s">
        <v>1148</v>
      </c>
      <c r="D931" s="48" t="s">
        <v>1840</v>
      </c>
      <c r="E931" s="48" t="s">
        <v>1841</v>
      </c>
      <c r="F931" s="48" t="s">
        <v>374</v>
      </c>
      <c r="G931" s="48" t="s">
        <v>970</v>
      </c>
      <c r="H931" s="72">
        <v>5.1999999999999998E-3</v>
      </c>
      <c r="I931" s="72">
        <v>2.4149999999999998E-2</v>
      </c>
      <c r="J931" s="72">
        <v>1.9250000000000001E-3</v>
      </c>
      <c r="K931" s="49">
        <v>0.98472912374257693</v>
      </c>
      <c r="L931" s="49">
        <v>1</v>
      </c>
      <c r="M931" s="49">
        <v>5.1999999999999998E-3</v>
      </c>
      <c r="N931" s="49">
        <v>2.4149999999999998E-2</v>
      </c>
      <c r="O931" s="49">
        <v>1.9250000000000001E-3</v>
      </c>
    </row>
    <row r="932" spans="1:15" ht="14.5" hidden="1" outlineLevel="2" x14ac:dyDescent="0.35">
      <c r="A932" s="48" t="s">
        <v>920</v>
      </c>
      <c r="B932" s="48" t="s">
        <v>369</v>
      </c>
      <c r="C932" s="48" t="s">
        <v>1148</v>
      </c>
      <c r="D932" s="48" t="s">
        <v>1840</v>
      </c>
      <c r="E932" s="48" t="s">
        <v>1841</v>
      </c>
      <c r="F932" s="48" t="s">
        <v>371</v>
      </c>
      <c r="G932" s="48" t="s">
        <v>970</v>
      </c>
      <c r="H932" s="72">
        <v>3.7174999999999999E-3</v>
      </c>
      <c r="I932" s="72">
        <v>1.7250000000000001E-2</v>
      </c>
      <c r="J932" s="72">
        <v>1.3749999999999999E-3</v>
      </c>
      <c r="K932" s="49">
        <v>0.98472912374257693</v>
      </c>
      <c r="L932" s="49">
        <v>1</v>
      </c>
      <c r="M932" s="49">
        <v>3.7174999999999999E-3</v>
      </c>
      <c r="N932" s="49">
        <v>1.7250000000000001E-2</v>
      </c>
      <c r="O932" s="49">
        <v>1.3749999999999999E-3</v>
      </c>
    </row>
    <row r="933" spans="1:15" ht="14.5" hidden="1" outlineLevel="2" x14ac:dyDescent="0.35">
      <c r="A933" s="48" t="s">
        <v>920</v>
      </c>
      <c r="B933" s="48" t="s">
        <v>369</v>
      </c>
      <c r="C933" s="48" t="s">
        <v>1148</v>
      </c>
      <c r="D933" s="48" t="s">
        <v>1840</v>
      </c>
      <c r="E933" s="48" t="s">
        <v>1841</v>
      </c>
      <c r="F933" s="48" t="s">
        <v>375</v>
      </c>
      <c r="G933" s="48" t="s">
        <v>970</v>
      </c>
      <c r="H933" s="72">
        <v>3.885E-3</v>
      </c>
      <c r="I933" s="72">
        <v>1.805E-2</v>
      </c>
      <c r="J933" s="72">
        <v>1.4499999999999999E-3</v>
      </c>
      <c r="K933" s="49">
        <v>0.98472912374257693</v>
      </c>
      <c r="L933" s="49">
        <v>1</v>
      </c>
      <c r="M933" s="49">
        <v>3.885E-3</v>
      </c>
      <c r="N933" s="49">
        <v>1.805E-2</v>
      </c>
      <c r="O933" s="49">
        <v>1.4499999999999999E-3</v>
      </c>
    </row>
    <row r="934" spans="1:15" ht="14.5" hidden="1" outlineLevel="2" x14ac:dyDescent="0.35">
      <c r="A934" s="48" t="s">
        <v>920</v>
      </c>
      <c r="B934" s="48" t="s">
        <v>369</v>
      </c>
      <c r="C934" s="48" t="s">
        <v>1148</v>
      </c>
      <c r="D934" s="48" t="s">
        <v>1840</v>
      </c>
      <c r="E934" s="48" t="s">
        <v>1841</v>
      </c>
      <c r="F934" s="48" t="s">
        <v>372</v>
      </c>
      <c r="G934" s="48" t="s">
        <v>970</v>
      </c>
      <c r="H934" s="72">
        <v>0.03</v>
      </c>
      <c r="I934" s="72">
        <v>0.13900000000000001</v>
      </c>
      <c r="J934" s="72">
        <v>1.11E-2</v>
      </c>
      <c r="K934" s="49">
        <v>0.98472912374257693</v>
      </c>
      <c r="L934" s="49">
        <v>1</v>
      </c>
      <c r="M934" s="49">
        <v>0.03</v>
      </c>
      <c r="N934" s="49">
        <v>0.13900000000000001</v>
      </c>
      <c r="O934" s="49">
        <v>1.11E-2</v>
      </c>
    </row>
    <row r="935" spans="1:15" ht="14.5" hidden="1" outlineLevel="2" x14ac:dyDescent="0.35">
      <c r="A935" s="48" t="s">
        <v>920</v>
      </c>
      <c r="B935" s="48" t="s">
        <v>369</v>
      </c>
      <c r="C935" s="48" t="s">
        <v>1148</v>
      </c>
      <c r="D935" s="48" t="s">
        <v>1840</v>
      </c>
      <c r="E935" s="48" t="s">
        <v>1841</v>
      </c>
      <c r="F935" s="48" t="s">
        <v>373</v>
      </c>
      <c r="G935" s="48" t="s">
        <v>970</v>
      </c>
      <c r="H935" s="72">
        <v>1.3380000000000001E-2</v>
      </c>
      <c r="I935" s="72">
        <v>6.2E-2</v>
      </c>
      <c r="J935" s="72">
        <v>4.9500000000000004E-3</v>
      </c>
      <c r="K935" s="49">
        <v>0.98472912374257693</v>
      </c>
      <c r="L935" s="49">
        <v>1</v>
      </c>
      <c r="M935" s="49">
        <v>1.3380000000000001E-2</v>
      </c>
      <c r="N935" s="49">
        <v>6.2E-2</v>
      </c>
      <c r="O935" s="49">
        <v>4.9500000000000004E-3</v>
      </c>
    </row>
    <row r="936" spans="1:15" ht="14.5" hidden="1" outlineLevel="2" x14ac:dyDescent="0.35">
      <c r="A936" s="48" t="s">
        <v>920</v>
      </c>
      <c r="B936" s="48" t="s">
        <v>369</v>
      </c>
      <c r="C936" s="48" t="s">
        <v>1148</v>
      </c>
      <c r="D936" s="48" t="s">
        <v>1840</v>
      </c>
      <c r="E936" s="48" t="s">
        <v>1841</v>
      </c>
      <c r="F936" s="48" t="s">
        <v>370</v>
      </c>
      <c r="G936" s="48" t="s">
        <v>1129</v>
      </c>
      <c r="H936" s="73"/>
      <c r="I936" s="72">
        <v>4.0000000000000001E-3</v>
      </c>
      <c r="J936" s="72">
        <v>3.5499999999999996E-5</v>
      </c>
      <c r="K936" s="49">
        <v>0.98472912374257693</v>
      </c>
      <c r="L936" s="49">
        <v>1</v>
      </c>
      <c r="M936" s="73"/>
      <c r="N936" s="49">
        <v>4.0000000000000001E-3</v>
      </c>
      <c r="O936" s="49">
        <v>3.5499999999999996E-5</v>
      </c>
    </row>
    <row r="937" spans="1:15" ht="14.5" outlineLevel="1" collapsed="1" x14ac:dyDescent="0.35">
      <c r="A937" s="48"/>
      <c r="B937" s="50" t="s">
        <v>840</v>
      </c>
      <c r="C937" s="48"/>
      <c r="D937" s="48"/>
      <c r="E937" s="48"/>
      <c r="F937" s="48"/>
      <c r="G937" s="48"/>
      <c r="H937" s="73">
        <f>SUBTOTAL(9,H931:H936)</f>
        <v>5.6182500000000003E-2</v>
      </c>
      <c r="I937" s="72">
        <f>SUBTOTAL(9,I931:I936)</f>
        <v>0.26445000000000002</v>
      </c>
      <c r="J937" s="72">
        <f>SUBTOTAL(9,J931:J936)</f>
        <v>2.08355E-2</v>
      </c>
      <c r="K937" s="49"/>
      <c r="L937" s="49"/>
      <c r="M937" s="73">
        <f>SUBTOTAL(9,M931:M936)</f>
        <v>5.6182500000000003E-2</v>
      </c>
      <c r="N937" s="49">
        <f>SUBTOTAL(9,N931:N936)</f>
        <v>0.26445000000000002</v>
      </c>
      <c r="O937" s="49">
        <f>SUBTOTAL(9,O931:O936)</f>
        <v>2.08355E-2</v>
      </c>
    </row>
    <row r="938" spans="1:15" ht="14.5" hidden="1" outlineLevel="2" x14ac:dyDescent="0.35">
      <c r="A938" s="48" t="s">
        <v>920</v>
      </c>
      <c r="B938" s="48" t="s">
        <v>376</v>
      </c>
      <c r="C938" s="48" t="s">
        <v>1149</v>
      </c>
      <c r="D938" s="48" t="s">
        <v>1503</v>
      </c>
      <c r="E938" s="48" t="s">
        <v>1787</v>
      </c>
      <c r="F938" s="48" t="s">
        <v>378</v>
      </c>
      <c r="G938" s="48" t="s">
        <v>956</v>
      </c>
      <c r="H938" s="72">
        <v>1.3385000000000001E-3</v>
      </c>
      <c r="I938" s="72">
        <v>1.5934999999999999E-3</v>
      </c>
      <c r="J938" s="72">
        <v>8.7499999999999999E-5</v>
      </c>
      <c r="K938" s="49">
        <v>0.98123222244867192</v>
      </c>
      <c r="L938" s="49">
        <v>1</v>
      </c>
      <c r="M938" s="49">
        <v>1.3385000000000001E-3</v>
      </c>
      <c r="N938" s="49">
        <v>1.5934999999999999E-3</v>
      </c>
      <c r="O938" s="49">
        <v>8.7499999999999999E-5</v>
      </c>
    </row>
    <row r="939" spans="1:15" ht="14.5" hidden="1" outlineLevel="2" x14ac:dyDescent="0.35">
      <c r="A939" s="48" t="s">
        <v>920</v>
      </c>
      <c r="B939" s="48" t="s">
        <v>376</v>
      </c>
      <c r="C939" s="48" t="s">
        <v>1149</v>
      </c>
      <c r="D939" s="48" t="s">
        <v>1503</v>
      </c>
      <c r="E939" s="48" t="s">
        <v>1787</v>
      </c>
      <c r="F939" s="48" t="s">
        <v>377</v>
      </c>
      <c r="G939" s="48" t="s">
        <v>956</v>
      </c>
      <c r="H939" s="72">
        <v>1.3385000000000001E-3</v>
      </c>
      <c r="I939" s="72">
        <v>1.5934999999999999E-3</v>
      </c>
      <c r="J939" s="72">
        <v>8.7499999999999999E-5</v>
      </c>
      <c r="K939" s="49">
        <v>0.98123222244867192</v>
      </c>
      <c r="L939" s="49">
        <v>1</v>
      </c>
      <c r="M939" s="49">
        <v>1.3385000000000001E-3</v>
      </c>
      <c r="N939" s="49">
        <v>1.5934999999999999E-3</v>
      </c>
      <c r="O939" s="49">
        <v>8.7499999999999999E-5</v>
      </c>
    </row>
    <row r="940" spans="1:15" ht="14.5" hidden="1" outlineLevel="2" x14ac:dyDescent="0.35">
      <c r="A940" s="48" t="s">
        <v>920</v>
      </c>
      <c r="B940" s="48" t="s">
        <v>376</v>
      </c>
      <c r="C940" s="48" t="s">
        <v>1149</v>
      </c>
      <c r="D940" s="48" t="s">
        <v>1503</v>
      </c>
      <c r="E940" s="48" t="s">
        <v>1787</v>
      </c>
      <c r="F940" s="48" t="s">
        <v>380</v>
      </c>
      <c r="G940" s="48" t="s">
        <v>970</v>
      </c>
      <c r="H940" s="72">
        <v>4.4999999999999997E-3</v>
      </c>
      <c r="I940" s="72">
        <v>1.95E-2</v>
      </c>
      <c r="J940" s="73"/>
      <c r="K940" s="49">
        <v>0.98123222244867192</v>
      </c>
      <c r="L940" s="49">
        <v>1</v>
      </c>
      <c r="M940" s="49">
        <v>4.4999999999999997E-3</v>
      </c>
      <c r="N940" s="49">
        <v>1.95E-2</v>
      </c>
      <c r="O940" s="73"/>
    </row>
    <row r="941" spans="1:15" ht="14.5" hidden="1" outlineLevel="2" x14ac:dyDescent="0.35">
      <c r="A941" s="48" t="s">
        <v>920</v>
      </c>
      <c r="B941" s="48" t="s">
        <v>376</v>
      </c>
      <c r="C941" s="48" t="s">
        <v>1149</v>
      </c>
      <c r="D941" s="48" t="s">
        <v>1503</v>
      </c>
      <c r="E941" s="48" t="s">
        <v>1787</v>
      </c>
      <c r="F941" s="48" t="s">
        <v>381</v>
      </c>
      <c r="G941" s="48" t="s">
        <v>970</v>
      </c>
      <c r="H941" s="72">
        <v>3.5000000000000001E-3</v>
      </c>
      <c r="I941" s="72">
        <v>1.55E-2</v>
      </c>
      <c r="J941" s="73"/>
      <c r="K941" s="49">
        <v>0.98123222244867192</v>
      </c>
      <c r="L941" s="49">
        <v>1</v>
      </c>
      <c r="M941" s="49">
        <v>3.5000000000000001E-3</v>
      </c>
      <c r="N941" s="49">
        <v>1.55E-2</v>
      </c>
      <c r="O941" s="73"/>
    </row>
    <row r="942" spans="1:15" ht="14.5" hidden="1" outlineLevel="2" x14ac:dyDescent="0.35">
      <c r="A942" s="48" t="s">
        <v>920</v>
      </c>
      <c r="B942" s="48" t="s">
        <v>376</v>
      </c>
      <c r="C942" s="48" t="s">
        <v>1149</v>
      </c>
      <c r="D942" s="48" t="s">
        <v>1503</v>
      </c>
      <c r="E942" s="48" t="s">
        <v>1787</v>
      </c>
      <c r="F942" s="48" t="s">
        <v>379</v>
      </c>
      <c r="G942" s="48" t="s">
        <v>1034</v>
      </c>
      <c r="H942" s="73"/>
      <c r="I942" s="73"/>
      <c r="J942" s="72">
        <v>7.7999999999999996E-3</v>
      </c>
      <c r="K942" s="49">
        <v>0.98123222244867192</v>
      </c>
      <c r="L942" s="49">
        <v>1</v>
      </c>
      <c r="M942" s="73"/>
      <c r="N942" s="73"/>
      <c r="O942" s="49">
        <v>7.7999999999999996E-3</v>
      </c>
    </row>
    <row r="943" spans="1:15" ht="14.5" outlineLevel="1" collapsed="1" x14ac:dyDescent="0.35">
      <c r="A943" s="48"/>
      <c r="B943" s="50" t="s">
        <v>841</v>
      </c>
      <c r="C943" s="48"/>
      <c r="D943" s="48"/>
      <c r="E943" s="48"/>
      <c r="F943" s="48"/>
      <c r="G943" s="48"/>
      <c r="H943" s="73">
        <f>SUBTOTAL(9,H938:H942)</f>
        <v>1.0676999999999999E-2</v>
      </c>
      <c r="I943" s="73">
        <f>SUBTOTAL(9,I938:I942)</f>
        <v>3.8186999999999999E-2</v>
      </c>
      <c r="J943" s="72">
        <f>SUBTOTAL(9,J938:J942)</f>
        <v>7.9749999999999995E-3</v>
      </c>
      <c r="K943" s="49"/>
      <c r="L943" s="49"/>
      <c r="M943" s="73">
        <f>SUBTOTAL(9,M938:M942)</f>
        <v>1.0676999999999999E-2</v>
      </c>
      <c r="N943" s="73">
        <f>SUBTOTAL(9,N938:N942)</f>
        <v>3.8186999999999999E-2</v>
      </c>
      <c r="O943" s="49">
        <f>SUBTOTAL(9,O938:O942)</f>
        <v>7.9749999999999995E-3</v>
      </c>
    </row>
    <row r="944" spans="1:15" ht="14.5" hidden="1" outlineLevel="2" x14ac:dyDescent="0.35">
      <c r="A944" s="48" t="s">
        <v>920</v>
      </c>
      <c r="B944" s="48" t="s">
        <v>382</v>
      </c>
      <c r="C944" s="48" t="s">
        <v>1150</v>
      </c>
      <c r="D944" s="48" t="s">
        <v>1512</v>
      </c>
      <c r="E944" s="48" t="s">
        <v>1565</v>
      </c>
      <c r="F944" s="48" t="s">
        <v>386</v>
      </c>
      <c r="G944" s="48" t="s">
        <v>948</v>
      </c>
      <c r="H944" s="72">
        <v>0.02</v>
      </c>
      <c r="I944" s="72">
        <v>7.0000000000000007E-2</v>
      </c>
      <c r="J944" s="72">
        <v>6.9999999999999999E-4</v>
      </c>
      <c r="K944" s="49">
        <v>1.0361184378456572</v>
      </c>
      <c r="L944" s="49">
        <v>1.0361184378456572</v>
      </c>
      <c r="M944" s="49">
        <v>2.0722368756913145E-2</v>
      </c>
      <c r="N944" s="49">
        <v>7.2528290649196012E-2</v>
      </c>
      <c r="O944" s="49">
        <v>7.2528290649196E-4</v>
      </c>
    </row>
    <row r="945" spans="1:15" ht="14.5" hidden="1" outlineLevel="2" x14ac:dyDescent="0.35">
      <c r="A945" s="48" t="s">
        <v>920</v>
      </c>
      <c r="B945" s="48" t="s">
        <v>382</v>
      </c>
      <c r="C945" s="48" t="s">
        <v>1150</v>
      </c>
      <c r="D945" s="48" t="s">
        <v>1512</v>
      </c>
      <c r="E945" s="48" t="s">
        <v>1565</v>
      </c>
      <c r="F945" s="48" t="s">
        <v>383</v>
      </c>
      <c r="G945" s="48" t="s">
        <v>948</v>
      </c>
      <c r="H945" s="72">
        <v>5.0000000000000001E-3</v>
      </c>
      <c r="I945" s="72">
        <v>0.02</v>
      </c>
      <c r="J945" s="72">
        <v>2.0000000000000001E-4</v>
      </c>
      <c r="K945" s="49">
        <v>1.0361184378456572</v>
      </c>
      <c r="L945" s="49">
        <v>1.0361184378456572</v>
      </c>
      <c r="M945" s="49">
        <v>5.1805921892282862E-3</v>
      </c>
      <c r="N945" s="49">
        <v>2.0722368756913145E-2</v>
      </c>
      <c r="O945" s="49">
        <v>2.0722368756913144E-4</v>
      </c>
    </row>
    <row r="946" spans="1:15" ht="14.5" hidden="1" outlineLevel="2" x14ac:dyDescent="0.35">
      <c r="A946" s="48" t="s">
        <v>920</v>
      </c>
      <c r="B946" s="48" t="s">
        <v>382</v>
      </c>
      <c r="C946" s="48" t="s">
        <v>1150</v>
      </c>
      <c r="D946" s="48" t="s">
        <v>1512</v>
      </c>
      <c r="E946" s="48" t="s">
        <v>1565</v>
      </c>
      <c r="F946" s="48" t="s">
        <v>385</v>
      </c>
      <c r="G946" s="48" t="s">
        <v>948</v>
      </c>
      <c r="H946" s="72">
        <v>0.02</v>
      </c>
      <c r="I946" s="72">
        <v>7.0000000000000007E-2</v>
      </c>
      <c r="J946" s="72">
        <v>6.9999999999999999E-4</v>
      </c>
      <c r="K946" s="49">
        <v>1.0361184378456572</v>
      </c>
      <c r="L946" s="49">
        <v>1.0361184378456572</v>
      </c>
      <c r="M946" s="49">
        <v>2.0722368756913145E-2</v>
      </c>
      <c r="N946" s="49">
        <v>7.2528290649196012E-2</v>
      </c>
      <c r="O946" s="49">
        <v>7.2528290649196E-4</v>
      </c>
    </row>
    <row r="947" spans="1:15" ht="14.5" hidden="1" outlineLevel="2" x14ac:dyDescent="0.35">
      <c r="A947" s="48" t="s">
        <v>920</v>
      </c>
      <c r="B947" s="48" t="s">
        <v>382</v>
      </c>
      <c r="C947" s="48" t="s">
        <v>1150</v>
      </c>
      <c r="D947" s="48" t="s">
        <v>1512</v>
      </c>
      <c r="E947" s="48" t="s">
        <v>1565</v>
      </c>
      <c r="F947" s="48" t="s">
        <v>384</v>
      </c>
      <c r="G947" s="48" t="s">
        <v>944</v>
      </c>
      <c r="H947" s="72">
        <v>2.0500000000000001E-2</v>
      </c>
      <c r="I947" s="72">
        <v>4.0625000000000001E-2</v>
      </c>
      <c r="J947" s="72">
        <v>1.3500000000000001E-3</v>
      </c>
      <c r="K947" s="49">
        <v>1.0361184378456572</v>
      </c>
      <c r="L947" s="49">
        <v>1.0361184378456572</v>
      </c>
      <c r="M947" s="49">
        <v>2.1240427975835974E-2</v>
      </c>
      <c r="N947" s="49">
        <v>4.2092311537479825E-2</v>
      </c>
      <c r="O947" s="49">
        <v>1.3987598910916372E-3</v>
      </c>
    </row>
    <row r="948" spans="1:15" ht="14.5" hidden="1" outlineLevel="2" x14ac:dyDescent="0.35">
      <c r="A948" s="48" t="s">
        <v>920</v>
      </c>
      <c r="B948" s="48" t="s">
        <v>382</v>
      </c>
      <c r="C948" s="48" t="s">
        <v>1150</v>
      </c>
      <c r="D948" s="48" t="s">
        <v>1512</v>
      </c>
      <c r="E948" s="48" t="s">
        <v>1565</v>
      </c>
      <c r="F948" s="48" t="s">
        <v>386</v>
      </c>
      <c r="G948" s="48" t="s">
        <v>944</v>
      </c>
      <c r="H948" s="72">
        <v>2.0500000000000001E-2</v>
      </c>
      <c r="I948" s="72">
        <v>4.1000000000000002E-2</v>
      </c>
      <c r="J948" s="72">
        <v>1.2999999999999999E-3</v>
      </c>
      <c r="K948" s="49">
        <v>1.0361184378456572</v>
      </c>
      <c r="L948" s="49">
        <v>1.0361184378456572</v>
      </c>
      <c r="M948" s="49">
        <v>2.1240427975835974E-2</v>
      </c>
      <c r="N948" s="49">
        <v>4.2480855951671948E-2</v>
      </c>
      <c r="O948" s="49">
        <v>1.3469539691993541E-3</v>
      </c>
    </row>
    <row r="949" spans="1:15" ht="14.5" hidden="1" outlineLevel="2" x14ac:dyDescent="0.35">
      <c r="A949" s="48" t="s">
        <v>920</v>
      </c>
      <c r="B949" s="48" t="s">
        <v>382</v>
      </c>
      <c r="C949" s="48" t="s">
        <v>1150</v>
      </c>
      <c r="D949" s="48" t="s">
        <v>1512</v>
      </c>
      <c r="E949" s="48" t="s">
        <v>1565</v>
      </c>
      <c r="F949" s="48" t="s">
        <v>385</v>
      </c>
      <c r="G949" s="48" t="s">
        <v>944</v>
      </c>
      <c r="H949" s="72">
        <v>2.0500000000000001E-2</v>
      </c>
      <c r="I949" s="72">
        <v>4.0500000000000001E-2</v>
      </c>
      <c r="J949" s="72">
        <v>1.33E-3</v>
      </c>
      <c r="K949" s="49">
        <v>1.0361184378456572</v>
      </c>
      <c r="L949" s="49">
        <v>1.0361184378456572</v>
      </c>
      <c r="M949" s="49">
        <v>2.1240427975835974E-2</v>
      </c>
      <c r="N949" s="49">
        <v>4.1962796732749115E-2</v>
      </c>
      <c r="O949" s="49">
        <v>1.378037522334724E-3</v>
      </c>
    </row>
    <row r="950" spans="1:15" ht="14.5" hidden="1" outlineLevel="2" x14ac:dyDescent="0.35">
      <c r="A950" s="48" t="s">
        <v>920</v>
      </c>
      <c r="B950" s="48" t="s">
        <v>382</v>
      </c>
      <c r="C950" s="48" t="s">
        <v>1150</v>
      </c>
      <c r="D950" s="48" t="s">
        <v>1512</v>
      </c>
      <c r="E950" s="48" t="s">
        <v>1565</v>
      </c>
      <c r="F950" s="48" t="s">
        <v>383</v>
      </c>
      <c r="G950" s="48" t="s">
        <v>944</v>
      </c>
      <c r="H950" s="72">
        <v>1.8499999999999999E-2</v>
      </c>
      <c r="I950" s="72">
        <v>3.6249999999999998E-2</v>
      </c>
      <c r="J950" s="72">
        <v>1.1999999999999999E-3</v>
      </c>
      <c r="K950" s="49">
        <v>1.0361184378456572</v>
      </c>
      <c r="L950" s="49">
        <v>1.0361184378456572</v>
      </c>
      <c r="M950" s="49">
        <v>1.9168191100144658E-2</v>
      </c>
      <c r="N950" s="49">
        <v>3.755929337190507E-2</v>
      </c>
      <c r="O950" s="49">
        <v>1.2433421254147885E-3</v>
      </c>
    </row>
    <row r="951" spans="1:15" ht="14.5" outlineLevel="1" collapsed="1" x14ac:dyDescent="0.35">
      <c r="A951" s="48"/>
      <c r="B951" s="50" t="s">
        <v>842</v>
      </c>
      <c r="C951" s="48"/>
      <c r="D951" s="48"/>
      <c r="E951" s="48"/>
      <c r="F951" s="48"/>
      <c r="G951" s="48"/>
      <c r="H951" s="72">
        <f>SUBTOTAL(9,H944:H950)</f>
        <v>0.125</v>
      </c>
      <c r="I951" s="72">
        <f>SUBTOTAL(9,I944:I950)</f>
        <v>0.31837500000000002</v>
      </c>
      <c r="J951" s="72">
        <f>SUBTOTAL(9,J944:J950)</f>
        <v>6.7799999999999996E-3</v>
      </c>
      <c r="K951" s="49"/>
      <c r="L951" s="49"/>
      <c r="M951" s="49">
        <f>SUBTOTAL(9,M944:M950)</f>
        <v>0.12951480473070714</v>
      </c>
      <c r="N951" s="49">
        <f>SUBTOTAL(9,N944:N950)</f>
        <v>0.32987420764911113</v>
      </c>
      <c r="O951" s="49">
        <f>SUBTOTAL(9,O944:O950)</f>
        <v>7.0248830085935547E-3</v>
      </c>
    </row>
    <row r="952" spans="1:15" ht="14.5" hidden="1" outlineLevel="2" x14ac:dyDescent="0.35">
      <c r="A952" s="48" t="s">
        <v>920</v>
      </c>
      <c r="B952" s="48" t="s">
        <v>387</v>
      </c>
      <c r="C952" s="48" t="s">
        <v>1151</v>
      </c>
      <c r="D952" s="48" t="s">
        <v>1555</v>
      </c>
      <c r="E952" s="48" t="s">
        <v>1556</v>
      </c>
      <c r="F952" s="48" t="s">
        <v>388</v>
      </c>
      <c r="G952" s="48" t="s">
        <v>1098</v>
      </c>
      <c r="H952" s="72">
        <v>1.7049999999999999E-2</v>
      </c>
      <c r="I952" s="72">
        <v>1.0145E-2</v>
      </c>
      <c r="J952" s="72">
        <v>1.1149999999999999E-3</v>
      </c>
      <c r="K952" s="49">
        <v>0.88460842828721287</v>
      </c>
      <c r="L952" s="49">
        <v>1</v>
      </c>
      <c r="M952" s="49">
        <v>1.7049999999999999E-2</v>
      </c>
      <c r="N952" s="49">
        <v>1.0145E-2</v>
      </c>
      <c r="O952" s="49">
        <v>1.1149999999999999E-3</v>
      </c>
    </row>
    <row r="953" spans="1:15" ht="14.5" outlineLevel="1" collapsed="1" x14ac:dyDescent="0.35">
      <c r="A953" s="48"/>
      <c r="B953" s="50" t="s">
        <v>843</v>
      </c>
      <c r="C953" s="48"/>
      <c r="D953" s="48"/>
      <c r="E953" s="48"/>
      <c r="F953" s="48"/>
      <c r="G953" s="48"/>
      <c r="H953" s="72">
        <f>SUBTOTAL(9,H952:H952)</f>
        <v>1.7049999999999999E-2</v>
      </c>
      <c r="I953" s="72">
        <f>SUBTOTAL(9,I952:I952)</f>
        <v>1.0145E-2</v>
      </c>
      <c r="J953" s="72">
        <f>SUBTOTAL(9,J952:J952)</f>
        <v>1.1149999999999999E-3</v>
      </c>
      <c r="K953" s="49"/>
      <c r="L953" s="49"/>
      <c r="M953" s="49">
        <f>SUBTOTAL(9,M952:M952)</f>
        <v>1.7049999999999999E-2</v>
      </c>
      <c r="N953" s="49">
        <f>SUBTOTAL(9,N952:N952)</f>
        <v>1.0145E-2</v>
      </c>
      <c r="O953" s="49">
        <f>SUBTOTAL(9,O952:O952)</f>
        <v>1.1149999999999999E-3</v>
      </c>
    </row>
    <row r="954" spans="1:15" ht="14.5" hidden="1" outlineLevel="2" x14ac:dyDescent="0.35">
      <c r="A954" s="48" t="s">
        <v>920</v>
      </c>
      <c r="B954" s="48" t="s">
        <v>389</v>
      </c>
      <c r="C954" s="48" t="s">
        <v>1152</v>
      </c>
      <c r="D954" s="48" t="s">
        <v>1503</v>
      </c>
      <c r="E954" s="48" t="s">
        <v>1787</v>
      </c>
      <c r="F954" s="48" t="s">
        <v>390</v>
      </c>
      <c r="G954" s="48" t="s">
        <v>944</v>
      </c>
      <c r="H954" s="72">
        <v>1.0500000000000001E-2</v>
      </c>
      <c r="I954" s="72">
        <v>3.0999999999999999E-3</v>
      </c>
      <c r="J954" s="72">
        <v>6.9999999999999999E-4</v>
      </c>
      <c r="K954" s="49">
        <v>0.98123222244867192</v>
      </c>
      <c r="L954" s="49">
        <v>1</v>
      </c>
      <c r="M954" s="49">
        <v>1.0500000000000001E-2</v>
      </c>
      <c r="N954" s="49">
        <v>3.0999999999999999E-3</v>
      </c>
      <c r="O954" s="49">
        <v>6.9999999999999999E-4</v>
      </c>
    </row>
    <row r="955" spans="1:15" ht="14.5" hidden="1" outlineLevel="2" x14ac:dyDescent="0.35">
      <c r="A955" s="48" t="s">
        <v>920</v>
      </c>
      <c r="B955" s="48" t="s">
        <v>389</v>
      </c>
      <c r="C955" s="48" t="s">
        <v>1152</v>
      </c>
      <c r="D955" s="48" t="s">
        <v>1503</v>
      </c>
      <c r="E955" s="48" t="s">
        <v>1787</v>
      </c>
      <c r="F955" s="48" t="s">
        <v>391</v>
      </c>
      <c r="G955" s="48" t="s">
        <v>944</v>
      </c>
      <c r="H955" s="72">
        <v>1.4199999999999999E-2</v>
      </c>
      <c r="I955" s="72">
        <v>4.2500000000000003E-3</v>
      </c>
      <c r="J955" s="72">
        <v>9.6499999999999993E-4</v>
      </c>
      <c r="K955" s="49">
        <v>0.98123222244867192</v>
      </c>
      <c r="L955" s="49">
        <v>1</v>
      </c>
      <c r="M955" s="49">
        <v>1.4199999999999999E-2</v>
      </c>
      <c r="N955" s="49">
        <v>4.2500000000000003E-3</v>
      </c>
      <c r="O955" s="49">
        <v>9.6499999999999993E-4</v>
      </c>
    </row>
    <row r="956" spans="1:15" ht="14.5" hidden="1" outlineLevel="2" x14ac:dyDescent="0.35">
      <c r="A956" s="48" t="s">
        <v>920</v>
      </c>
      <c r="B956" s="48" t="s">
        <v>389</v>
      </c>
      <c r="C956" s="48" t="s">
        <v>1152</v>
      </c>
      <c r="D956" s="48" t="s">
        <v>1503</v>
      </c>
      <c r="E956" s="48" t="s">
        <v>1787</v>
      </c>
      <c r="F956" s="48" t="s">
        <v>392</v>
      </c>
      <c r="G956" s="48" t="s">
        <v>944</v>
      </c>
      <c r="H956" s="72">
        <v>6.2500000000000003E-3</v>
      </c>
      <c r="I956" s="72">
        <v>2.1000000000000003E-3</v>
      </c>
      <c r="J956" s="72">
        <v>4.4500000000000003E-4</v>
      </c>
      <c r="K956" s="49">
        <v>0.98123222244867192</v>
      </c>
      <c r="L956" s="49">
        <v>1</v>
      </c>
      <c r="M956" s="49">
        <v>6.2500000000000003E-3</v>
      </c>
      <c r="N956" s="49">
        <v>2.1000000000000003E-3</v>
      </c>
      <c r="O956" s="49">
        <v>4.4500000000000003E-4</v>
      </c>
    </row>
    <row r="957" spans="1:15" ht="14.5" hidden="1" outlineLevel="2" x14ac:dyDescent="0.35">
      <c r="A957" s="48" t="s">
        <v>920</v>
      </c>
      <c r="B957" s="48" t="s">
        <v>389</v>
      </c>
      <c r="C957" s="48" t="s">
        <v>1152</v>
      </c>
      <c r="D957" s="48" t="s">
        <v>1503</v>
      </c>
      <c r="E957" s="48" t="s">
        <v>1787</v>
      </c>
      <c r="F957" s="48" t="s">
        <v>394</v>
      </c>
      <c r="G957" s="48" t="s">
        <v>970</v>
      </c>
      <c r="H957" s="72">
        <v>8.0000000000000002E-3</v>
      </c>
      <c r="I957" s="72">
        <v>0.06</v>
      </c>
      <c r="J957" s="72">
        <v>2E-3</v>
      </c>
      <c r="K957" s="49">
        <v>0.98123222244867192</v>
      </c>
      <c r="L957" s="49">
        <v>1</v>
      </c>
      <c r="M957" s="49">
        <v>8.0000000000000002E-3</v>
      </c>
      <c r="N957" s="49">
        <v>0.06</v>
      </c>
      <c r="O957" s="49">
        <v>2E-3</v>
      </c>
    </row>
    <row r="958" spans="1:15" ht="14.5" hidden="1" outlineLevel="2" x14ac:dyDescent="0.35">
      <c r="A958" s="48" t="s">
        <v>920</v>
      </c>
      <c r="B958" s="48" t="s">
        <v>389</v>
      </c>
      <c r="C958" s="48" t="s">
        <v>1152</v>
      </c>
      <c r="D958" s="48" t="s">
        <v>1503</v>
      </c>
      <c r="E958" s="48" t="s">
        <v>1787</v>
      </c>
      <c r="F958" s="48" t="s">
        <v>393</v>
      </c>
      <c r="G958" s="48" t="s">
        <v>970</v>
      </c>
      <c r="H958" s="72">
        <v>4.0000000000000002E-4</v>
      </c>
      <c r="I958" s="72">
        <v>0.01</v>
      </c>
      <c r="J958" s="72">
        <v>4.0000000000000002E-4</v>
      </c>
      <c r="K958" s="49">
        <v>0.98123222244867192</v>
      </c>
      <c r="L958" s="49">
        <v>1</v>
      </c>
      <c r="M958" s="49">
        <v>4.0000000000000002E-4</v>
      </c>
      <c r="N958" s="49">
        <v>0.01</v>
      </c>
      <c r="O958" s="49">
        <v>4.0000000000000002E-4</v>
      </c>
    </row>
    <row r="959" spans="1:15" ht="14.5" outlineLevel="1" collapsed="1" x14ac:dyDescent="0.35">
      <c r="A959" s="48"/>
      <c r="B959" s="50" t="s">
        <v>844</v>
      </c>
      <c r="C959" s="48"/>
      <c r="D959" s="48"/>
      <c r="E959" s="48"/>
      <c r="F959" s="48"/>
      <c r="G959" s="48"/>
      <c r="H959" s="72">
        <f>SUBTOTAL(9,H954:H958)</f>
        <v>3.9349999999999996E-2</v>
      </c>
      <c r="I959" s="72">
        <f>SUBTOTAL(9,I954:I958)</f>
        <v>7.9449999999999993E-2</v>
      </c>
      <c r="J959" s="72">
        <f>SUBTOTAL(9,J954:J958)</f>
        <v>4.5100000000000001E-3</v>
      </c>
      <c r="K959" s="49"/>
      <c r="L959" s="49"/>
      <c r="M959" s="49">
        <f>SUBTOTAL(9,M954:M958)</f>
        <v>3.9349999999999996E-2</v>
      </c>
      <c r="N959" s="49">
        <f>SUBTOTAL(9,N954:N958)</f>
        <v>7.9449999999999993E-2</v>
      </c>
      <c r="O959" s="49">
        <f>SUBTOTAL(9,O954:O958)</f>
        <v>4.5100000000000001E-3</v>
      </c>
    </row>
    <row r="960" spans="1:15" ht="14.5" hidden="1" outlineLevel="2" x14ac:dyDescent="0.35">
      <c r="A960" s="48" t="s">
        <v>920</v>
      </c>
      <c r="B960" s="48" t="s">
        <v>1842</v>
      </c>
      <c r="C960" s="48" t="s">
        <v>1843</v>
      </c>
      <c r="D960" s="48" t="s">
        <v>1844</v>
      </c>
      <c r="E960" s="48" t="s">
        <v>1845</v>
      </c>
      <c r="F960" s="48" t="s">
        <v>1846</v>
      </c>
      <c r="G960" s="48" t="s">
        <v>1060</v>
      </c>
      <c r="H960" s="72">
        <v>7.0149999999999995E-3</v>
      </c>
      <c r="I960" s="72">
        <v>3.2549999999999996E-2</v>
      </c>
      <c r="J960" s="72">
        <v>2.5499999999999997E-3</v>
      </c>
      <c r="K960" s="49">
        <v>1.0332394916188874</v>
      </c>
      <c r="L960" s="49">
        <v>1.0332394916188874</v>
      </c>
      <c r="M960" s="49">
        <v>7.248175033706495E-3</v>
      </c>
      <c r="N960" s="49">
        <v>3.3631945452194778E-2</v>
      </c>
      <c r="O960" s="49">
        <v>2.6347607036281626E-3</v>
      </c>
    </row>
    <row r="961" spans="1:15" ht="14.5" outlineLevel="1" collapsed="1" x14ac:dyDescent="0.35">
      <c r="A961" s="48"/>
      <c r="B961" s="50" t="s">
        <v>1896</v>
      </c>
      <c r="C961" s="48"/>
      <c r="D961" s="48"/>
      <c r="E961" s="48"/>
      <c r="F961" s="48"/>
      <c r="G961" s="48"/>
      <c r="H961" s="74">
        <f>SUBTOTAL(9,H960:H960)</f>
        <v>7.0149999999999995E-3</v>
      </c>
      <c r="I961" s="74">
        <f>SUBTOTAL(9,I960:I960)</f>
        <v>3.2549999999999996E-2</v>
      </c>
      <c r="J961" s="72">
        <f>SUBTOTAL(9,J960:J960)</f>
        <v>2.5499999999999997E-3</v>
      </c>
      <c r="K961" s="49"/>
      <c r="L961" s="49"/>
      <c r="M961" s="51">
        <f>SUBTOTAL(9,M960:M960)</f>
        <v>7.248175033706495E-3</v>
      </c>
      <c r="N961" s="51">
        <f>SUBTOTAL(9,N960:N960)</f>
        <v>3.3631945452194778E-2</v>
      </c>
      <c r="O961" s="49">
        <f>SUBTOTAL(9,O960:O960)</f>
        <v>2.6347607036281626E-3</v>
      </c>
    </row>
    <row r="962" spans="1:15" ht="14.5" hidden="1" outlineLevel="2" x14ac:dyDescent="0.35">
      <c r="A962" s="48" t="s">
        <v>920</v>
      </c>
      <c r="B962" s="48" t="s">
        <v>395</v>
      </c>
      <c r="C962" s="48" t="s">
        <v>1847</v>
      </c>
      <c r="D962" s="48" t="s">
        <v>1848</v>
      </c>
      <c r="E962" s="48" t="s">
        <v>1849</v>
      </c>
      <c r="F962" s="48" t="s">
        <v>397</v>
      </c>
      <c r="G962" s="48" t="s">
        <v>1034</v>
      </c>
      <c r="H962" s="73"/>
      <c r="I962" s="73"/>
      <c r="J962" s="72">
        <v>8.6199999999999992E-3</v>
      </c>
      <c r="K962" s="49">
        <v>1.0744304128731172</v>
      </c>
      <c r="L962" s="49">
        <v>1.0744304128731172</v>
      </c>
      <c r="M962" s="73"/>
      <c r="N962" s="73"/>
      <c r="O962" s="49">
        <v>9.2615901589662691E-3</v>
      </c>
    </row>
    <row r="963" spans="1:15" ht="14.5" hidden="1" outlineLevel="2" x14ac:dyDescent="0.35">
      <c r="A963" s="48" t="s">
        <v>920</v>
      </c>
      <c r="B963" s="48" t="s">
        <v>395</v>
      </c>
      <c r="C963" s="48" t="s">
        <v>1847</v>
      </c>
      <c r="D963" s="48" t="s">
        <v>1848</v>
      </c>
      <c r="E963" s="48" t="s">
        <v>1849</v>
      </c>
      <c r="F963" s="48" t="s">
        <v>396</v>
      </c>
      <c r="G963" s="48" t="s">
        <v>1036</v>
      </c>
      <c r="H963" s="73"/>
      <c r="I963" s="73"/>
      <c r="J963" s="72">
        <v>1.5904999999999999E-2</v>
      </c>
      <c r="K963" s="49">
        <v>1.0744304128731172</v>
      </c>
      <c r="L963" s="49">
        <v>1.0744304128731172</v>
      </c>
      <c r="M963" s="73"/>
      <c r="N963" s="73"/>
      <c r="O963" s="49">
        <v>1.7088815716746929E-2</v>
      </c>
    </row>
    <row r="964" spans="1:15" ht="14.5" hidden="1" outlineLevel="2" x14ac:dyDescent="0.35">
      <c r="A964" s="48" t="s">
        <v>920</v>
      </c>
      <c r="B964" s="48" t="s">
        <v>395</v>
      </c>
      <c r="C964" s="48" t="s">
        <v>1847</v>
      </c>
      <c r="D964" s="48" t="s">
        <v>1848</v>
      </c>
      <c r="E964" s="48" t="s">
        <v>1849</v>
      </c>
      <c r="F964" s="48" t="s">
        <v>398</v>
      </c>
      <c r="G964" s="48" t="s">
        <v>1036</v>
      </c>
      <c r="H964" s="73"/>
      <c r="I964" s="73"/>
      <c r="J964" s="72">
        <v>1.383E-2</v>
      </c>
      <c r="K964" s="49">
        <v>1.0744304128731172</v>
      </c>
      <c r="L964" s="49">
        <v>1.0744304128731172</v>
      </c>
      <c r="M964" s="73"/>
      <c r="N964" s="73"/>
      <c r="O964" s="49">
        <v>1.4859372610035212E-2</v>
      </c>
    </row>
    <row r="965" spans="1:15" ht="14.5" outlineLevel="1" collapsed="1" x14ac:dyDescent="0.35">
      <c r="A965" s="48"/>
      <c r="B965" s="50" t="s">
        <v>845</v>
      </c>
      <c r="C965" s="48"/>
      <c r="D965" s="48"/>
      <c r="E965" s="48"/>
      <c r="F965" s="48"/>
      <c r="G965" s="48"/>
      <c r="H965" s="73">
        <f>SUBTOTAL(9,H962:H964)</f>
        <v>0</v>
      </c>
      <c r="I965" s="73">
        <f>SUBTOTAL(9,I962:I964)</f>
        <v>0</v>
      </c>
      <c r="J965" s="72">
        <f>SUBTOTAL(9,J962:J964)</f>
        <v>3.8355E-2</v>
      </c>
      <c r="K965" s="49"/>
      <c r="L965" s="49"/>
      <c r="M965" s="73">
        <f>SUBTOTAL(9,M962:M964)</f>
        <v>0</v>
      </c>
      <c r="N965" s="73">
        <f>SUBTOTAL(9,N962:N964)</f>
        <v>0</v>
      </c>
      <c r="O965" s="49">
        <f>SUBTOTAL(9,O962:O964)</f>
        <v>4.1209778485748409E-2</v>
      </c>
    </row>
    <row r="966" spans="1:15" ht="14.5" hidden="1" outlineLevel="2" x14ac:dyDescent="0.35">
      <c r="A966" s="48" t="s">
        <v>920</v>
      </c>
      <c r="B966" s="48" t="s">
        <v>399</v>
      </c>
      <c r="C966" s="48" t="s">
        <v>1850</v>
      </c>
      <c r="D966" s="48" t="s">
        <v>1851</v>
      </c>
      <c r="E966" s="48" t="s">
        <v>1852</v>
      </c>
      <c r="F966" s="48" t="s">
        <v>401</v>
      </c>
      <c r="G966" s="48" t="s">
        <v>942</v>
      </c>
      <c r="H966" s="72">
        <v>1.048E-2</v>
      </c>
      <c r="I966" s="72">
        <v>1.2475E-2</v>
      </c>
      <c r="J966" s="72">
        <v>6.8500000000000006E-4</v>
      </c>
      <c r="K966" s="49">
        <v>1.0827007590890916</v>
      </c>
      <c r="L966" s="49">
        <v>1.0827007590890916</v>
      </c>
      <c r="M966" s="49">
        <v>1.134670395525368E-2</v>
      </c>
      <c r="N966" s="49">
        <v>1.3506691969636418E-2</v>
      </c>
      <c r="O966" s="49">
        <v>7.4165001997602783E-4</v>
      </c>
    </row>
    <row r="967" spans="1:15" ht="14.5" hidden="1" outlineLevel="2" x14ac:dyDescent="0.35">
      <c r="A967" s="48" t="s">
        <v>920</v>
      </c>
      <c r="B967" s="48" t="s">
        <v>399</v>
      </c>
      <c r="C967" s="48" t="s">
        <v>1850</v>
      </c>
      <c r="D967" s="48" t="s">
        <v>1851</v>
      </c>
      <c r="E967" s="48" t="s">
        <v>1852</v>
      </c>
      <c r="F967" s="48" t="s">
        <v>400</v>
      </c>
      <c r="G967" s="48" t="s">
        <v>942</v>
      </c>
      <c r="H967" s="72">
        <v>2.5899999999999999E-3</v>
      </c>
      <c r="I967" s="72">
        <v>3.0800000000000003E-3</v>
      </c>
      <c r="J967" s="72">
        <v>1.7000000000000001E-4</v>
      </c>
      <c r="K967" s="49">
        <v>1.0827007590890916</v>
      </c>
      <c r="L967" s="49">
        <v>1.0827007590890916</v>
      </c>
      <c r="M967" s="49">
        <v>2.8041949660407468E-3</v>
      </c>
      <c r="N967" s="49">
        <v>3.3347183379944024E-3</v>
      </c>
      <c r="O967" s="49">
        <v>1.8405912904514559E-4</v>
      </c>
    </row>
    <row r="968" spans="1:15" ht="14.5" hidden="1" outlineLevel="2" x14ac:dyDescent="0.35">
      <c r="A968" s="48" t="s">
        <v>920</v>
      </c>
      <c r="B968" s="48" t="s">
        <v>399</v>
      </c>
      <c r="C968" s="48" t="s">
        <v>1850</v>
      </c>
      <c r="D968" s="48" t="s">
        <v>1851</v>
      </c>
      <c r="E968" s="48" t="s">
        <v>1852</v>
      </c>
      <c r="F968" s="48" t="s">
        <v>1853</v>
      </c>
      <c r="G968" s="48" t="s">
        <v>944</v>
      </c>
      <c r="H968" s="72">
        <v>1.1275E-2</v>
      </c>
      <c r="I968" s="72">
        <v>1.3425000000000001E-2</v>
      </c>
      <c r="J968" s="72">
        <v>7.3999999999999999E-4</v>
      </c>
      <c r="K968" s="49">
        <v>1.0827007590890916</v>
      </c>
      <c r="L968" s="49">
        <v>1.0827007590890916</v>
      </c>
      <c r="M968" s="49">
        <v>1.2207451058729508E-2</v>
      </c>
      <c r="N968" s="49">
        <v>1.4535257690771056E-2</v>
      </c>
      <c r="O968" s="49">
        <v>8.0119856172592774E-4</v>
      </c>
    </row>
    <row r="969" spans="1:15" ht="14.5" hidden="1" outlineLevel="2" x14ac:dyDescent="0.35">
      <c r="A969" s="48" t="s">
        <v>920</v>
      </c>
      <c r="B969" s="48" t="s">
        <v>399</v>
      </c>
      <c r="C969" s="48" t="s">
        <v>1850</v>
      </c>
      <c r="D969" s="48" t="s">
        <v>1851</v>
      </c>
      <c r="E969" s="48" t="s">
        <v>1852</v>
      </c>
      <c r="F969" s="48" t="s">
        <v>1854</v>
      </c>
      <c r="G969" s="48" t="s">
        <v>944</v>
      </c>
      <c r="H969" s="72">
        <v>9.6249999999999999E-3</v>
      </c>
      <c r="I969" s="72">
        <v>1.1455E-2</v>
      </c>
      <c r="J969" s="72">
        <v>6.3000000000000003E-4</v>
      </c>
      <c r="K969" s="49">
        <v>1.0827007590890916</v>
      </c>
      <c r="L969" s="49">
        <v>1.0827007590890916</v>
      </c>
      <c r="M969" s="49">
        <v>1.0420994806232506E-2</v>
      </c>
      <c r="N969" s="49">
        <v>1.2402337195365544E-2</v>
      </c>
      <c r="O969" s="49">
        <v>6.821014782261277E-4</v>
      </c>
    </row>
    <row r="970" spans="1:15" ht="14.5" hidden="1" outlineLevel="2" x14ac:dyDescent="0.35">
      <c r="A970" s="48" t="s">
        <v>920</v>
      </c>
      <c r="B970" s="48" t="s">
        <v>399</v>
      </c>
      <c r="C970" s="48" t="s">
        <v>1850</v>
      </c>
      <c r="D970" s="48" t="s">
        <v>1851</v>
      </c>
      <c r="E970" s="48" t="s">
        <v>1852</v>
      </c>
      <c r="F970" s="48" t="s">
        <v>1855</v>
      </c>
      <c r="G970" s="48" t="s">
        <v>944</v>
      </c>
      <c r="H970" s="72">
        <v>8.7899999999999992E-3</v>
      </c>
      <c r="I970" s="72">
        <v>1.0465E-2</v>
      </c>
      <c r="J970" s="72">
        <v>5.7499999999999999E-4</v>
      </c>
      <c r="K970" s="49">
        <v>1.0827007590890916</v>
      </c>
      <c r="L970" s="49">
        <v>1.0827007590890916</v>
      </c>
      <c r="M970" s="49">
        <v>9.5169396723931137E-3</v>
      </c>
      <c r="N970" s="49">
        <v>1.1330463443867345E-2</v>
      </c>
      <c r="O970" s="49">
        <v>6.2255293647622769E-4</v>
      </c>
    </row>
    <row r="971" spans="1:15" ht="14.5" hidden="1" outlineLevel="2" x14ac:dyDescent="0.35">
      <c r="A971" s="48" t="s">
        <v>920</v>
      </c>
      <c r="B971" s="48" t="s">
        <v>399</v>
      </c>
      <c r="C971" s="48" t="s">
        <v>1850</v>
      </c>
      <c r="D971" s="48" t="s">
        <v>1851</v>
      </c>
      <c r="E971" s="48" t="s">
        <v>1852</v>
      </c>
      <c r="F971" s="48" t="s">
        <v>402</v>
      </c>
      <c r="G971" s="48" t="s">
        <v>994</v>
      </c>
      <c r="H971" s="72">
        <v>1.4710000000000001E-2</v>
      </c>
      <c r="I971" s="72">
        <v>6.4180000000000001E-2</v>
      </c>
      <c r="J971" s="72">
        <v>1.7150000000000002E-3</v>
      </c>
      <c r="K971" s="49">
        <v>1.0827007590890916</v>
      </c>
      <c r="L971" s="49">
        <v>1.0827007590890916</v>
      </c>
      <c r="M971" s="49">
        <v>1.5926528166200538E-2</v>
      </c>
      <c r="N971" s="49">
        <v>6.9487734718337898E-2</v>
      </c>
      <c r="O971" s="49">
        <v>1.8568318018377923E-3</v>
      </c>
    </row>
    <row r="972" spans="1:15" ht="14.5" hidden="1" outlineLevel="2" x14ac:dyDescent="0.35">
      <c r="A972" s="48" t="s">
        <v>920</v>
      </c>
      <c r="B972" s="48" t="s">
        <v>399</v>
      </c>
      <c r="C972" s="48" t="s">
        <v>1850</v>
      </c>
      <c r="D972" s="48" t="s">
        <v>1851</v>
      </c>
      <c r="E972" s="48" t="s">
        <v>1852</v>
      </c>
      <c r="F972" s="48" t="s">
        <v>404</v>
      </c>
      <c r="G972" s="48" t="s">
        <v>994</v>
      </c>
      <c r="H972" s="72">
        <v>1.4175E-2</v>
      </c>
      <c r="I972" s="72">
        <v>6.1855E-2</v>
      </c>
      <c r="J972" s="72">
        <v>1.655E-3</v>
      </c>
      <c r="K972" s="49">
        <v>1.0827007590890916</v>
      </c>
      <c r="L972" s="49">
        <v>1.0827007590890916</v>
      </c>
      <c r="M972" s="49">
        <v>1.5347283260087873E-2</v>
      </c>
      <c r="N972" s="49">
        <v>6.6970455453455757E-2</v>
      </c>
      <c r="O972" s="49">
        <v>1.7918697562924466E-3</v>
      </c>
    </row>
    <row r="973" spans="1:15" ht="14.5" hidden="1" outlineLevel="2" x14ac:dyDescent="0.35">
      <c r="A973" s="48" t="s">
        <v>920</v>
      </c>
      <c r="B973" s="48" t="s">
        <v>399</v>
      </c>
      <c r="C973" s="48" t="s">
        <v>1850</v>
      </c>
      <c r="D973" s="48" t="s">
        <v>1851</v>
      </c>
      <c r="E973" s="48" t="s">
        <v>1852</v>
      </c>
      <c r="F973" s="48" t="s">
        <v>403</v>
      </c>
      <c r="G973" s="48" t="s">
        <v>994</v>
      </c>
      <c r="H973" s="72">
        <v>4.9249999999999997E-3</v>
      </c>
      <c r="I973" s="72">
        <v>2.1489999999999999E-2</v>
      </c>
      <c r="J973" s="72">
        <v>5.7499999999999999E-4</v>
      </c>
      <c r="K973" s="49">
        <v>1.0827007590890916</v>
      </c>
      <c r="L973" s="49">
        <v>1.0827007590890916</v>
      </c>
      <c r="M973" s="49">
        <v>5.3323012385137758E-3</v>
      </c>
      <c r="N973" s="49">
        <v>2.3267239312824577E-2</v>
      </c>
      <c r="O973" s="49">
        <v>6.2255293647622769E-4</v>
      </c>
    </row>
    <row r="974" spans="1:15" ht="14.5" outlineLevel="1" collapsed="1" x14ac:dyDescent="0.35">
      <c r="A974" s="48"/>
      <c r="B974" s="50" t="s">
        <v>846</v>
      </c>
      <c r="C974" s="48"/>
      <c r="D974" s="48"/>
      <c r="E974" s="48"/>
      <c r="F974" s="48"/>
      <c r="G974" s="48"/>
      <c r="H974" s="72">
        <f>SUBTOTAL(9,H966:H973)</f>
        <v>7.6569999999999999E-2</v>
      </c>
      <c r="I974" s="72">
        <f>SUBTOTAL(9,I966:I973)</f>
        <v>0.19842500000000002</v>
      </c>
      <c r="J974" s="72">
        <f>SUBTOTAL(9,J966:J973)</f>
        <v>6.7450000000000001E-3</v>
      </c>
      <c r="K974" s="49"/>
      <c r="L974" s="49"/>
      <c r="M974" s="49">
        <f>SUBTOTAL(9,M966:M973)</f>
        <v>8.2902397123451738E-2</v>
      </c>
      <c r="N974" s="49">
        <f>SUBTOTAL(9,N966:N973)</f>
        <v>0.21483489812225298</v>
      </c>
      <c r="O974" s="49">
        <f>SUBTOTAL(9,O966:O973)</f>
        <v>7.3028166200559226E-3</v>
      </c>
    </row>
    <row r="975" spans="1:15" ht="14.5" hidden="1" outlineLevel="2" x14ac:dyDescent="0.35">
      <c r="A975" s="48" t="s">
        <v>920</v>
      </c>
      <c r="B975" s="48" t="s">
        <v>1856</v>
      </c>
      <c r="C975" s="48" t="s">
        <v>1857</v>
      </c>
      <c r="D975" s="48" t="s">
        <v>1512</v>
      </c>
      <c r="E975" s="48" t="s">
        <v>1599</v>
      </c>
      <c r="F975" s="48" t="s">
        <v>1858</v>
      </c>
      <c r="G975" s="48" t="s">
        <v>1859</v>
      </c>
      <c r="H975" s="72">
        <v>5.0000000000000001E-4</v>
      </c>
      <c r="I975" s="72">
        <v>8.9999999999999998E-4</v>
      </c>
      <c r="J975" s="72">
        <v>7.0000000000000007E-5</v>
      </c>
      <c r="K975" s="49">
        <v>1.0361184378456572</v>
      </c>
      <c r="L975" s="49">
        <v>1.0361184378456572</v>
      </c>
      <c r="M975" s="49">
        <v>5.1805921892282862E-4</v>
      </c>
      <c r="N975" s="49">
        <v>9.3250659406109138E-4</v>
      </c>
      <c r="O975" s="49">
        <v>7.2528290649196003E-5</v>
      </c>
    </row>
    <row r="976" spans="1:15" ht="14.5" outlineLevel="1" collapsed="1" x14ac:dyDescent="0.35">
      <c r="A976" s="48"/>
      <c r="B976" s="50" t="s">
        <v>1897</v>
      </c>
      <c r="C976" s="48"/>
      <c r="D976" s="48"/>
      <c r="E976" s="48"/>
      <c r="F976" s="48"/>
      <c r="G976" s="48"/>
      <c r="H976" s="72">
        <f>SUBTOTAL(9,H975:H975)</f>
        <v>5.0000000000000001E-4</v>
      </c>
      <c r="I976" s="72">
        <f>SUBTOTAL(9,I975:I975)</f>
        <v>8.9999999999999998E-4</v>
      </c>
      <c r="J976" s="72">
        <f>SUBTOTAL(9,J975:J975)</f>
        <v>7.0000000000000007E-5</v>
      </c>
      <c r="K976" s="49"/>
      <c r="L976" s="49"/>
      <c r="M976" s="49">
        <f>SUBTOTAL(9,M975:M975)</f>
        <v>5.1805921892282862E-4</v>
      </c>
      <c r="N976" s="49">
        <f>SUBTOTAL(9,N975:N975)</f>
        <v>9.3250659406109138E-4</v>
      </c>
      <c r="O976" s="49">
        <f>SUBTOTAL(9,O975:O975)</f>
        <v>7.2528290649196003E-5</v>
      </c>
    </row>
    <row r="977" spans="1:15" ht="14.5" hidden="1" outlineLevel="2" x14ac:dyDescent="0.35">
      <c r="A977" s="48" t="s">
        <v>920</v>
      </c>
      <c r="B977" s="48" t="s">
        <v>405</v>
      </c>
      <c r="C977" s="48" t="s">
        <v>1860</v>
      </c>
      <c r="D977" s="48" t="s">
        <v>1463</v>
      </c>
      <c r="E977" s="48" t="s">
        <v>1524</v>
      </c>
      <c r="F977" s="48" t="s">
        <v>411</v>
      </c>
      <c r="G977" s="48" t="s">
        <v>959</v>
      </c>
      <c r="H977" s="72">
        <v>1.3635E-2</v>
      </c>
      <c r="I977" s="72">
        <v>5.9499999999999997E-2</v>
      </c>
      <c r="J977" s="72">
        <v>1.6000000000000001E-3</v>
      </c>
      <c r="K977" s="49">
        <v>1.1282471029164653</v>
      </c>
      <c r="L977" s="49">
        <v>1.1282471029164653</v>
      </c>
      <c r="M977" s="49">
        <v>1.5383649248266004E-2</v>
      </c>
      <c r="N977" s="49">
        <v>6.7130702623529687E-2</v>
      </c>
      <c r="O977" s="49">
        <v>1.8051953646663448E-3</v>
      </c>
    </row>
    <row r="978" spans="1:15" ht="14.5" hidden="1" outlineLevel="2" x14ac:dyDescent="0.35">
      <c r="A978" s="48" t="s">
        <v>920</v>
      </c>
      <c r="B978" s="48" t="s">
        <v>405</v>
      </c>
      <c r="C978" s="48" t="s">
        <v>1860</v>
      </c>
      <c r="D978" s="48" t="s">
        <v>1463</v>
      </c>
      <c r="E978" s="48" t="s">
        <v>1524</v>
      </c>
      <c r="F978" s="48" t="s">
        <v>408</v>
      </c>
      <c r="G978" s="48" t="s">
        <v>959</v>
      </c>
      <c r="H978" s="72">
        <v>1E-3</v>
      </c>
      <c r="I978" s="72">
        <v>5.2700000000000004E-2</v>
      </c>
      <c r="J978" s="72">
        <v>1E-3</v>
      </c>
      <c r="K978" s="49">
        <v>1.1282471029164653</v>
      </c>
      <c r="L978" s="49">
        <v>1.1282471029164653</v>
      </c>
      <c r="M978" s="49">
        <v>1.1282471029164655E-3</v>
      </c>
      <c r="N978" s="49">
        <v>5.9458622323697731E-2</v>
      </c>
      <c r="O978" s="49">
        <v>1.1282471029164655E-3</v>
      </c>
    </row>
    <row r="979" spans="1:15" ht="14.5" hidden="1" outlineLevel="2" x14ac:dyDescent="0.35">
      <c r="A979" s="48" t="s">
        <v>920</v>
      </c>
      <c r="B979" s="48" t="s">
        <v>405</v>
      </c>
      <c r="C979" s="48" t="s">
        <v>1860</v>
      </c>
      <c r="D979" s="48" t="s">
        <v>1463</v>
      </c>
      <c r="E979" s="48" t="s">
        <v>1524</v>
      </c>
      <c r="F979" s="48" t="s">
        <v>413</v>
      </c>
      <c r="G979" s="48" t="s">
        <v>959</v>
      </c>
      <c r="H979" s="72">
        <v>1.3635E-2</v>
      </c>
      <c r="I979" s="72">
        <v>5.9499999999999997E-2</v>
      </c>
      <c r="J979" s="72">
        <v>1.6000000000000001E-3</v>
      </c>
      <c r="K979" s="49">
        <v>1.1282471029164653</v>
      </c>
      <c r="L979" s="49">
        <v>1.1282471029164653</v>
      </c>
      <c r="M979" s="49">
        <v>1.5383649248266004E-2</v>
      </c>
      <c r="N979" s="49">
        <v>6.7130702623529687E-2</v>
      </c>
      <c r="O979" s="49">
        <v>1.8051953646663448E-3</v>
      </c>
    </row>
    <row r="980" spans="1:15" ht="14.5" hidden="1" outlineLevel="2" x14ac:dyDescent="0.35">
      <c r="A980" s="48" t="s">
        <v>920</v>
      </c>
      <c r="B980" s="48" t="s">
        <v>405</v>
      </c>
      <c r="C980" s="48" t="s">
        <v>1860</v>
      </c>
      <c r="D980" s="48" t="s">
        <v>1463</v>
      </c>
      <c r="E980" s="48" t="s">
        <v>1524</v>
      </c>
      <c r="F980" s="48" t="s">
        <v>412</v>
      </c>
      <c r="G980" s="48" t="s">
        <v>959</v>
      </c>
      <c r="H980" s="72">
        <v>1.3635E-2</v>
      </c>
      <c r="I980" s="72">
        <v>5.9499999999999997E-2</v>
      </c>
      <c r="J980" s="72">
        <v>1.6000000000000001E-3</v>
      </c>
      <c r="K980" s="49">
        <v>1.1282471029164653</v>
      </c>
      <c r="L980" s="49">
        <v>1.1282471029164653</v>
      </c>
      <c r="M980" s="49">
        <v>1.5383649248266004E-2</v>
      </c>
      <c r="N980" s="49">
        <v>6.7130702623529687E-2</v>
      </c>
      <c r="O980" s="49">
        <v>1.8051953646663448E-3</v>
      </c>
    </row>
    <row r="981" spans="1:15" ht="14.5" hidden="1" outlineLevel="2" x14ac:dyDescent="0.35">
      <c r="A981" s="48" t="s">
        <v>920</v>
      </c>
      <c r="B981" s="48" t="s">
        <v>405</v>
      </c>
      <c r="C981" s="48" t="s">
        <v>1860</v>
      </c>
      <c r="D981" s="48" t="s">
        <v>1463</v>
      </c>
      <c r="E981" s="48" t="s">
        <v>1524</v>
      </c>
      <c r="F981" s="48" t="s">
        <v>409</v>
      </c>
      <c r="G981" s="48" t="s">
        <v>959</v>
      </c>
      <c r="H981" s="72">
        <v>9.6999999999999994E-4</v>
      </c>
      <c r="I981" s="72">
        <v>5.2700000000000004E-2</v>
      </c>
      <c r="J981" s="72">
        <v>9.6999999999999994E-4</v>
      </c>
      <c r="K981" s="49">
        <v>1.1282471029164653</v>
      </c>
      <c r="L981" s="49">
        <v>1.1282471029164653</v>
      </c>
      <c r="M981" s="49">
        <v>1.0943996898289713E-3</v>
      </c>
      <c r="N981" s="49">
        <v>5.9458622323697731E-2</v>
      </c>
      <c r="O981" s="49">
        <v>1.0943996898289713E-3</v>
      </c>
    </row>
    <row r="982" spans="1:15" ht="14.5" hidden="1" outlineLevel="2" x14ac:dyDescent="0.35">
      <c r="A982" s="48" t="s">
        <v>920</v>
      </c>
      <c r="B982" s="48" t="s">
        <v>405</v>
      </c>
      <c r="C982" s="48" t="s">
        <v>1860</v>
      </c>
      <c r="D982" s="48" t="s">
        <v>1463</v>
      </c>
      <c r="E982" s="48" t="s">
        <v>1524</v>
      </c>
      <c r="F982" s="48" t="s">
        <v>410</v>
      </c>
      <c r="G982" s="48" t="s">
        <v>959</v>
      </c>
      <c r="H982" s="72">
        <v>9.6999999999999994E-4</v>
      </c>
      <c r="I982" s="72">
        <v>5.2700000000000004E-2</v>
      </c>
      <c r="J982" s="72">
        <v>9.6999999999999994E-4</v>
      </c>
      <c r="K982" s="49">
        <v>1.1282471029164653</v>
      </c>
      <c r="L982" s="49">
        <v>1.1282471029164653</v>
      </c>
      <c r="M982" s="49">
        <v>1.0943996898289713E-3</v>
      </c>
      <c r="N982" s="49">
        <v>5.9458622323697731E-2</v>
      </c>
      <c r="O982" s="49">
        <v>1.0943996898289713E-3</v>
      </c>
    </row>
    <row r="983" spans="1:15" ht="14.5" hidden="1" outlineLevel="2" x14ac:dyDescent="0.35">
      <c r="A983" s="48" t="s">
        <v>920</v>
      </c>
      <c r="B983" s="48" t="s">
        <v>405</v>
      </c>
      <c r="C983" s="48" t="s">
        <v>1860</v>
      </c>
      <c r="D983" s="48" t="s">
        <v>1463</v>
      </c>
      <c r="E983" s="48" t="s">
        <v>1524</v>
      </c>
      <c r="F983" s="48" t="s">
        <v>406</v>
      </c>
      <c r="G983" s="48" t="s">
        <v>981</v>
      </c>
      <c r="H983" s="73"/>
      <c r="I983" s="73"/>
      <c r="J983" s="72">
        <v>1.0000000000000001E-5</v>
      </c>
      <c r="K983" s="49">
        <v>1.1282471029164653</v>
      </c>
      <c r="L983" s="49">
        <v>1.1282471029164653</v>
      </c>
      <c r="M983" s="73"/>
      <c r="N983" s="73"/>
      <c r="O983" s="49">
        <v>1.1282471029164654E-5</v>
      </c>
    </row>
    <row r="984" spans="1:15" ht="14.5" hidden="1" outlineLevel="2" x14ac:dyDescent="0.35">
      <c r="A984" s="48" t="s">
        <v>920</v>
      </c>
      <c r="B984" s="48" t="s">
        <v>405</v>
      </c>
      <c r="C984" s="48" t="s">
        <v>1860</v>
      </c>
      <c r="D984" s="48" t="s">
        <v>1463</v>
      </c>
      <c r="E984" s="48" t="s">
        <v>1524</v>
      </c>
      <c r="F984" s="48" t="s">
        <v>407</v>
      </c>
      <c r="G984" s="48" t="s">
        <v>981</v>
      </c>
      <c r="H984" s="73"/>
      <c r="I984" s="73"/>
      <c r="J984" s="72">
        <v>1.0000000000000001E-5</v>
      </c>
      <c r="K984" s="49">
        <v>1.1282471029164653</v>
      </c>
      <c r="L984" s="49">
        <v>1.1282471029164653</v>
      </c>
      <c r="M984" s="73"/>
      <c r="N984" s="73"/>
      <c r="O984" s="49">
        <v>1.1282471029164654E-5</v>
      </c>
    </row>
    <row r="985" spans="1:15" ht="14.5" outlineLevel="1" collapsed="1" x14ac:dyDescent="0.35">
      <c r="A985" s="48"/>
      <c r="B985" s="50" t="s">
        <v>847</v>
      </c>
      <c r="C985" s="48"/>
      <c r="D985" s="48"/>
      <c r="E985" s="48"/>
      <c r="F985" s="48"/>
      <c r="G985" s="48"/>
      <c r="H985" s="73">
        <f>SUBTOTAL(9,H977:H984)</f>
        <v>4.3844999999999995E-2</v>
      </c>
      <c r="I985" s="73">
        <f>SUBTOTAL(9,I977:I984)</f>
        <v>0.33660000000000001</v>
      </c>
      <c r="J985" s="74">
        <f>SUBTOTAL(9,J977:J984)</f>
        <v>7.7599999999999995E-3</v>
      </c>
      <c r="K985" s="49"/>
      <c r="L985" s="49"/>
      <c r="M985" s="73">
        <f>SUBTOTAL(9,M977:M984)</f>
        <v>4.9467994227372428E-2</v>
      </c>
      <c r="N985" s="73">
        <f>SUBTOTAL(9,N977:N984)</f>
        <v>0.37976797484168229</v>
      </c>
      <c r="O985" s="51">
        <f>SUBTOTAL(9,O977:O984)</f>
        <v>8.7551975186317722E-3</v>
      </c>
    </row>
    <row r="986" spans="1:15" ht="14.5" hidden="1" outlineLevel="2" x14ac:dyDescent="0.35">
      <c r="A986" s="48" t="s">
        <v>920</v>
      </c>
      <c r="B986" s="48" t="s">
        <v>1861</v>
      </c>
      <c r="C986" s="48" t="s">
        <v>1862</v>
      </c>
      <c r="D986" s="48" t="s">
        <v>1512</v>
      </c>
      <c r="E986" s="48" t="s">
        <v>1599</v>
      </c>
      <c r="F986" s="48" t="s">
        <v>1863</v>
      </c>
      <c r="G986" s="48" t="s">
        <v>1044</v>
      </c>
      <c r="H986" s="72">
        <v>3.7650000000000001E-3</v>
      </c>
      <c r="I986" s="72">
        <v>3.9700000000000004E-3</v>
      </c>
      <c r="J986" s="73"/>
      <c r="K986" s="49">
        <v>1.0361184378456572</v>
      </c>
      <c r="L986" s="49">
        <v>1.0361184378456572</v>
      </c>
      <c r="M986" s="49">
        <v>3.9009859184888991E-3</v>
      </c>
      <c r="N986" s="49">
        <v>4.1133901982472595E-3</v>
      </c>
      <c r="O986" s="73"/>
    </row>
    <row r="987" spans="1:15" ht="14.5" outlineLevel="1" collapsed="1" x14ac:dyDescent="0.35">
      <c r="A987" s="48"/>
      <c r="B987" s="50" t="s">
        <v>1898</v>
      </c>
      <c r="C987" s="48"/>
      <c r="D987" s="48"/>
      <c r="E987" s="48"/>
      <c r="F987" s="48"/>
      <c r="G987" s="48"/>
      <c r="H987" s="74">
        <f>SUBTOTAL(9,H986:H986)</f>
        <v>3.7650000000000001E-3</v>
      </c>
      <c r="I987" s="72">
        <f>SUBTOTAL(9,I986:I986)</f>
        <v>3.9700000000000004E-3</v>
      </c>
      <c r="J987" s="73">
        <f>SUBTOTAL(9,J986:J986)</f>
        <v>0</v>
      </c>
      <c r="K987" s="49"/>
      <c r="L987" s="49"/>
      <c r="M987" s="51">
        <f>SUBTOTAL(9,M986:M986)</f>
        <v>3.9009859184888991E-3</v>
      </c>
      <c r="N987" s="49">
        <f>SUBTOTAL(9,N986:N986)</f>
        <v>4.1133901982472595E-3</v>
      </c>
      <c r="O987" s="73">
        <f>SUBTOTAL(9,O986:O986)</f>
        <v>0</v>
      </c>
    </row>
    <row r="988" spans="1:15" ht="14.5" hidden="1" outlineLevel="2" x14ac:dyDescent="0.35">
      <c r="A988" s="48" t="s">
        <v>920</v>
      </c>
      <c r="B988" s="48" t="s">
        <v>1864</v>
      </c>
      <c r="C988" s="48" t="s">
        <v>1865</v>
      </c>
      <c r="D988" s="48" t="s">
        <v>1866</v>
      </c>
      <c r="E988" s="48" t="s">
        <v>1867</v>
      </c>
      <c r="F988" s="48" t="s">
        <v>1868</v>
      </c>
      <c r="G988" s="48" t="s">
        <v>956</v>
      </c>
      <c r="H988" s="73"/>
      <c r="I988" s="72">
        <v>2.3000000000000001E-4</v>
      </c>
      <c r="J988" s="73"/>
      <c r="K988" s="49">
        <v>1.0919217448282306</v>
      </c>
      <c r="L988" s="49">
        <v>1.0919217448282306</v>
      </c>
      <c r="M988" s="73"/>
      <c r="N988" s="49">
        <v>2.5114200131049304E-4</v>
      </c>
      <c r="O988" s="73"/>
    </row>
    <row r="989" spans="1:15" ht="14.5" hidden="1" outlineLevel="2" x14ac:dyDescent="0.35">
      <c r="A989" s="48" t="s">
        <v>920</v>
      </c>
      <c r="B989" s="48" t="s">
        <v>1864</v>
      </c>
      <c r="C989" s="48" t="s">
        <v>1865</v>
      </c>
      <c r="D989" s="48" t="s">
        <v>1866</v>
      </c>
      <c r="E989" s="48" t="s">
        <v>1867</v>
      </c>
      <c r="F989" s="48" t="s">
        <v>1869</v>
      </c>
      <c r="G989" s="48" t="s">
        <v>945</v>
      </c>
      <c r="H989" s="72">
        <v>1.09E-3</v>
      </c>
      <c r="I989" s="72">
        <v>1.2999999999999999E-3</v>
      </c>
      <c r="J989" s="73"/>
      <c r="K989" s="49">
        <v>1.0919217448282306</v>
      </c>
      <c r="L989" s="49">
        <v>1.0919217448282306</v>
      </c>
      <c r="M989" s="49">
        <v>1.1901947018627713E-3</v>
      </c>
      <c r="N989" s="49">
        <v>1.4194982682766996E-3</v>
      </c>
      <c r="O989" s="73"/>
    </row>
    <row r="990" spans="1:15" ht="14.5" hidden="1" outlineLevel="2" x14ac:dyDescent="0.35">
      <c r="A990" s="48" t="s">
        <v>920</v>
      </c>
      <c r="B990" s="48" t="s">
        <v>1864</v>
      </c>
      <c r="C990" s="48" t="s">
        <v>1865</v>
      </c>
      <c r="D990" s="48" t="s">
        <v>1866</v>
      </c>
      <c r="E990" s="48" t="s">
        <v>1867</v>
      </c>
      <c r="F990" s="48" t="s">
        <v>1870</v>
      </c>
      <c r="G990" s="48" t="s">
        <v>1871</v>
      </c>
      <c r="H990" s="72">
        <v>1.4550000000000001E-3</v>
      </c>
      <c r="I990" s="72">
        <v>1.73E-3</v>
      </c>
      <c r="J990" s="72">
        <v>3.6749999999999999E-3</v>
      </c>
      <c r="K990" s="49">
        <v>1.0919217448282306</v>
      </c>
      <c r="L990" s="49">
        <v>1.0919217448282306</v>
      </c>
      <c r="M990" s="49">
        <v>1.5887461387250755E-3</v>
      </c>
      <c r="N990" s="49">
        <v>1.8890246185528389E-3</v>
      </c>
      <c r="O990" s="49">
        <v>4.0128124122437471E-3</v>
      </c>
    </row>
    <row r="991" spans="1:15" ht="14.5" hidden="1" outlineLevel="2" x14ac:dyDescent="0.35">
      <c r="A991" s="48" t="s">
        <v>920</v>
      </c>
      <c r="B991" s="48" t="s">
        <v>1864</v>
      </c>
      <c r="C991" s="48" t="s">
        <v>1865</v>
      </c>
      <c r="D991" s="48" t="s">
        <v>1866</v>
      </c>
      <c r="E991" s="48" t="s">
        <v>1867</v>
      </c>
      <c r="F991" s="48" t="s">
        <v>1872</v>
      </c>
      <c r="G991" s="48" t="s">
        <v>1873</v>
      </c>
      <c r="H991" s="73"/>
      <c r="I991" s="73"/>
      <c r="J991" s="72">
        <v>3.3E-4</v>
      </c>
      <c r="K991" s="49">
        <v>1.0919217448282306</v>
      </c>
      <c r="L991" s="49">
        <v>1.0919217448282306</v>
      </c>
      <c r="M991" s="73"/>
      <c r="N991" s="73"/>
      <c r="O991" s="49">
        <v>3.6033417579331607E-4</v>
      </c>
    </row>
    <row r="992" spans="1:15" ht="14.5" hidden="1" outlineLevel="2" x14ac:dyDescent="0.35">
      <c r="A992" s="48" t="s">
        <v>920</v>
      </c>
      <c r="B992" s="48" t="s">
        <v>1864</v>
      </c>
      <c r="C992" s="48" t="s">
        <v>1865</v>
      </c>
      <c r="D992" s="48" t="s">
        <v>1866</v>
      </c>
      <c r="E992" s="48" t="s">
        <v>1867</v>
      </c>
      <c r="F992" s="48" t="s">
        <v>1874</v>
      </c>
      <c r="G992" s="48" t="s">
        <v>1032</v>
      </c>
      <c r="H992" s="73"/>
      <c r="I992" s="73"/>
      <c r="J992" s="72">
        <v>1.39E-3</v>
      </c>
      <c r="K992" s="49">
        <v>1.0919217448282306</v>
      </c>
      <c r="L992" s="49">
        <v>1.0919217448282306</v>
      </c>
      <c r="M992" s="73"/>
      <c r="N992" s="73"/>
      <c r="O992" s="49">
        <v>1.5177712253112404E-3</v>
      </c>
    </row>
    <row r="993" spans="1:15" ht="14.5" outlineLevel="1" collapsed="1" x14ac:dyDescent="0.35">
      <c r="A993" s="48"/>
      <c r="B993" s="50" t="s">
        <v>1899</v>
      </c>
      <c r="C993" s="48"/>
      <c r="D993" s="48"/>
      <c r="E993" s="48"/>
      <c r="F993" s="48"/>
      <c r="G993" s="48"/>
      <c r="H993" s="73">
        <f>SUBTOTAL(9,H988:H992)</f>
        <v>2.5450000000000004E-3</v>
      </c>
      <c r="I993" s="73">
        <f>SUBTOTAL(9,I988:I992)</f>
        <v>3.2599999999999999E-3</v>
      </c>
      <c r="J993" s="72">
        <f>SUBTOTAL(9,J988:J992)</f>
        <v>5.3949999999999996E-3</v>
      </c>
      <c r="K993" s="49"/>
      <c r="L993" s="49"/>
      <c r="M993" s="73">
        <f>SUBTOTAL(9,M988:M992)</f>
        <v>2.7789408405878469E-3</v>
      </c>
      <c r="N993" s="73">
        <f>SUBTOTAL(9,N988:N992)</f>
        <v>3.5596648881400317E-3</v>
      </c>
      <c r="O993" s="49">
        <f>SUBTOTAL(9,O988:O992)</f>
        <v>5.8909178133483035E-3</v>
      </c>
    </row>
    <row r="994" spans="1:15" ht="14.5" hidden="1" outlineLevel="2" x14ac:dyDescent="0.35">
      <c r="A994" s="48" t="s">
        <v>920</v>
      </c>
      <c r="B994" s="48" t="s">
        <v>1875</v>
      </c>
      <c r="C994" s="48" t="s">
        <v>1876</v>
      </c>
      <c r="D994" s="48" t="s">
        <v>1481</v>
      </c>
      <c r="E994" s="48" t="s">
        <v>1482</v>
      </c>
      <c r="F994" s="48" t="s">
        <v>1877</v>
      </c>
      <c r="G994" s="48" t="s">
        <v>942</v>
      </c>
      <c r="H994" s="73"/>
      <c r="I994" s="72">
        <v>1.65E-3</v>
      </c>
      <c r="J994" s="72">
        <v>8.9999999999999992E-5</v>
      </c>
      <c r="K994" s="49">
        <v>0.98697728850000666</v>
      </c>
      <c r="L994" s="49">
        <v>1</v>
      </c>
      <c r="M994" s="73"/>
      <c r="N994" s="49">
        <v>1.65E-3</v>
      </c>
      <c r="O994" s="49">
        <v>8.9999999999999992E-5</v>
      </c>
    </row>
    <row r="995" spans="1:15" ht="14.5" hidden="1" outlineLevel="2" x14ac:dyDescent="0.35">
      <c r="A995" s="48" t="s">
        <v>920</v>
      </c>
      <c r="B995" s="48" t="s">
        <v>1875</v>
      </c>
      <c r="C995" s="48" t="s">
        <v>1876</v>
      </c>
      <c r="D995" s="48" t="s">
        <v>1481</v>
      </c>
      <c r="E995" s="48" t="s">
        <v>1482</v>
      </c>
      <c r="F995" s="48" t="s">
        <v>1878</v>
      </c>
      <c r="G995" s="48" t="s">
        <v>942</v>
      </c>
      <c r="H995" s="73"/>
      <c r="I995" s="72">
        <v>1.1950000000000001E-3</v>
      </c>
      <c r="J995" s="72">
        <v>6.5000000000000008E-5</v>
      </c>
      <c r="K995" s="49">
        <v>0.98697728850000666</v>
      </c>
      <c r="L995" s="49">
        <v>1</v>
      </c>
      <c r="M995" s="73"/>
      <c r="N995" s="49">
        <v>1.1950000000000001E-3</v>
      </c>
      <c r="O995" s="49">
        <v>6.5000000000000008E-5</v>
      </c>
    </row>
    <row r="996" spans="1:15" ht="14.5" hidden="1" outlineLevel="2" x14ac:dyDescent="0.35">
      <c r="A996" s="48" t="s">
        <v>920</v>
      </c>
      <c r="B996" s="48" t="s">
        <v>1875</v>
      </c>
      <c r="C996" s="48" t="s">
        <v>1876</v>
      </c>
      <c r="D996" s="48" t="s">
        <v>1481</v>
      </c>
      <c r="E996" s="48" t="s">
        <v>1482</v>
      </c>
      <c r="F996" s="48" t="s">
        <v>1879</v>
      </c>
      <c r="G996" s="48" t="s">
        <v>956</v>
      </c>
      <c r="H996" s="73"/>
      <c r="I996" s="72">
        <v>4.0549999999999996E-3</v>
      </c>
      <c r="J996" s="72">
        <v>2.2499999999999999E-4</v>
      </c>
      <c r="K996" s="49">
        <v>0.98697728850000666</v>
      </c>
      <c r="L996" s="49">
        <v>1</v>
      </c>
      <c r="M996" s="73"/>
      <c r="N996" s="49">
        <v>4.0549999999999996E-3</v>
      </c>
      <c r="O996" s="49">
        <v>2.2499999999999999E-4</v>
      </c>
    </row>
    <row r="997" spans="1:15" ht="14.5" hidden="1" outlineLevel="2" x14ac:dyDescent="0.35">
      <c r="A997" s="48" t="s">
        <v>920</v>
      </c>
      <c r="B997" s="48" t="s">
        <v>1875</v>
      </c>
      <c r="C997" s="48" t="s">
        <v>1876</v>
      </c>
      <c r="D997" s="48" t="s">
        <v>1481</v>
      </c>
      <c r="E997" s="48" t="s">
        <v>1482</v>
      </c>
      <c r="F997" s="48" t="s">
        <v>1880</v>
      </c>
      <c r="G997" s="48" t="s">
        <v>1881</v>
      </c>
      <c r="H997" s="73"/>
      <c r="I997" s="73"/>
      <c r="J997" s="72">
        <v>3.6729999999999999E-2</v>
      </c>
      <c r="K997" s="49">
        <v>0.98697728850000666</v>
      </c>
      <c r="L997" s="49">
        <v>1</v>
      </c>
      <c r="M997" s="73"/>
      <c r="N997" s="73"/>
      <c r="O997" s="49">
        <v>3.6729999999999999E-2</v>
      </c>
    </row>
    <row r="998" spans="1:15" ht="14.5" outlineLevel="1" collapsed="1" x14ac:dyDescent="0.35">
      <c r="A998" s="48"/>
      <c r="B998" s="50" t="s">
        <v>1900</v>
      </c>
      <c r="C998" s="48"/>
      <c r="D998" s="48"/>
      <c r="E998" s="48"/>
      <c r="F998" s="48"/>
      <c r="G998" s="48"/>
      <c r="H998" s="73">
        <f>SUBTOTAL(9,H994:H997)</f>
        <v>0</v>
      </c>
      <c r="I998" s="73">
        <f>SUBTOTAL(9,I994:I997)</f>
        <v>6.8999999999999999E-3</v>
      </c>
      <c r="J998" s="72">
        <f>SUBTOTAL(9,J994:J997)</f>
        <v>3.7109999999999997E-2</v>
      </c>
      <c r="K998" s="49"/>
      <c r="L998" s="49"/>
      <c r="M998" s="73">
        <f>SUBTOTAL(9,M994:M997)</f>
        <v>0</v>
      </c>
      <c r="N998" s="73">
        <f>SUBTOTAL(9,N994:N997)</f>
        <v>6.8999999999999999E-3</v>
      </c>
      <c r="O998" s="49">
        <f>SUBTOTAL(9,O994:O997)</f>
        <v>3.7109999999999997E-2</v>
      </c>
    </row>
    <row r="999" spans="1:15" ht="13" outlineLevel="1" x14ac:dyDescent="0.3">
      <c r="B999" s="1" t="s">
        <v>848</v>
      </c>
      <c r="H999">
        <f>SUBTOTAL(9,H2:H998)</f>
        <v>18.901902158000009</v>
      </c>
      <c r="I999">
        <f>SUBTOTAL(9,I2:I998)</f>
        <v>47.53029746000005</v>
      </c>
      <c r="J999">
        <f>SUBTOTAL(9,J2:J998)</f>
        <v>5.7287307914999932</v>
      </c>
      <c r="M999">
        <f>SUBTOTAL(9,M2:M998)</f>
        <v>19.177803908280659</v>
      </c>
      <c r="N999">
        <f>SUBTOTAL(9,N2:N998)</f>
        <v>48.033245612959725</v>
      </c>
      <c r="O999">
        <f>SUBTOTAL(9,O2:O998)</f>
        <v>5.9824367345189104</v>
      </c>
    </row>
    <row r="1003" spans="1:15" ht="13" x14ac:dyDescent="0.3">
      <c r="B1003" s="1"/>
      <c r="C1003" s="1"/>
    </row>
    <row r="1004" spans="1:15" s="1" customFormat="1" ht="13" x14ac:dyDescent="0.3">
      <c r="A1004" s="1" t="s">
        <v>2363</v>
      </c>
      <c r="B1004" s="1" t="s">
        <v>2361</v>
      </c>
      <c r="C1004" s="1" t="s">
        <v>2362</v>
      </c>
      <c r="H1004" s="115">
        <v>0</v>
      </c>
      <c r="I1004" s="169">
        <v>0</v>
      </c>
      <c r="J1004" s="115">
        <v>0</v>
      </c>
      <c r="K1004" s="115"/>
      <c r="L1004" s="115"/>
      <c r="M1004" s="115">
        <v>0</v>
      </c>
      <c r="N1004" s="169">
        <f>167/365</f>
        <v>0.45753424657534247</v>
      </c>
      <c r="O1004" s="115">
        <v>0</v>
      </c>
    </row>
    <row r="1005" spans="1:15" x14ac:dyDescent="0.25">
      <c r="B1005" s="115" t="s">
        <v>2364</v>
      </c>
      <c r="C1005" s="115" t="s">
        <v>2365</v>
      </c>
      <c r="H1005">
        <f>SUM(H1003:H1004)</f>
        <v>0</v>
      </c>
      <c r="I1005">
        <f t="shared" ref="I1005:O1005" si="0">SUM(I1003:I1004)</f>
        <v>0</v>
      </c>
      <c r="J1005">
        <f t="shared" si="0"/>
        <v>0</v>
      </c>
      <c r="M1005">
        <f t="shared" si="0"/>
        <v>0</v>
      </c>
      <c r="N1005" s="89">
        <f t="shared" si="0"/>
        <v>0.45753424657534247</v>
      </c>
      <c r="O1005">
        <f t="shared" si="0"/>
        <v>0</v>
      </c>
    </row>
  </sheetData>
  <sheetProtection password="CD58" sheet="1" objects="1" scenarios="1"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0"/>
  <sheetViews>
    <sheetView workbookViewId="0">
      <pane ySplit="1" topLeftCell="A2" activePane="bottomLeft" state="frozen"/>
      <selection activeCell="F1" sqref="F1"/>
      <selection pane="bottomLeft" activeCell="D24" sqref="D24"/>
    </sheetView>
  </sheetViews>
  <sheetFormatPr defaultColWidth="8.7265625" defaultRowHeight="12.5" outlineLevelRow="2" x14ac:dyDescent="0.25"/>
  <cols>
    <col min="1" max="1" width="20" bestFit="1" customWidth="1"/>
    <col min="2" max="2" width="10.81640625" bestFit="1" customWidth="1"/>
    <col min="3" max="3" width="10.26953125" bestFit="1" customWidth="1"/>
    <col min="4" max="4" width="61.54296875" bestFit="1" customWidth="1"/>
    <col min="5" max="7" width="12.453125" style="69" bestFit="1" customWidth="1"/>
    <col min="8" max="8" width="11.81640625" bestFit="1" customWidth="1"/>
    <col min="9" max="9" width="5" bestFit="1" customWidth="1"/>
    <col min="10" max="10" width="32.54296875" bestFit="1" customWidth="1"/>
    <col min="11" max="12" width="11.81640625" bestFit="1" customWidth="1"/>
    <col min="13" max="13" width="12.453125" bestFit="1" customWidth="1"/>
    <col min="14" max="14" width="12.453125" style="81" customWidth="1"/>
    <col min="16" max="16" width="21.54296875" bestFit="1" customWidth="1"/>
    <col min="17" max="17" width="10.7265625" customWidth="1"/>
    <col min="18" max="20" width="10.54296875" customWidth="1"/>
  </cols>
  <sheetData>
    <row r="1" spans="1:20" ht="43.5" x14ac:dyDescent="0.35">
      <c r="A1" s="57" t="s">
        <v>1297</v>
      </c>
      <c r="B1" s="57" t="s">
        <v>1298</v>
      </c>
      <c r="C1" s="57" t="s">
        <v>511</v>
      </c>
      <c r="D1" s="57" t="s">
        <v>255</v>
      </c>
      <c r="E1" s="58" t="s">
        <v>854</v>
      </c>
      <c r="F1" s="58" t="s">
        <v>513</v>
      </c>
      <c r="G1" s="58" t="s">
        <v>514</v>
      </c>
      <c r="H1" s="57" t="s">
        <v>1299</v>
      </c>
      <c r="I1" s="57" t="s">
        <v>256</v>
      </c>
      <c r="J1" s="57" t="s">
        <v>257</v>
      </c>
      <c r="K1" s="57" t="s">
        <v>1300</v>
      </c>
      <c r="L1" s="57" t="s">
        <v>1301</v>
      </c>
      <c r="M1" s="57" t="s">
        <v>1302</v>
      </c>
      <c r="N1" s="106" t="s">
        <v>2275</v>
      </c>
      <c r="O1" s="106" t="s">
        <v>2270</v>
      </c>
      <c r="P1" s="106" t="s">
        <v>2271</v>
      </c>
      <c r="Q1" s="106" t="s">
        <v>2268</v>
      </c>
      <c r="R1" s="106" t="s">
        <v>2273</v>
      </c>
      <c r="S1" s="106" t="s">
        <v>2274</v>
      </c>
      <c r="T1" s="106" t="s">
        <v>2272</v>
      </c>
    </row>
    <row r="2" spans="1:20" ht="14.5" outlineLevel="2" x14ac:dyDescent="0.35">
      <c r="A2" s="59" t="s">
        <v>889</v>
      </c>
      <c r="B2" s="59" t="s">
        <v>1303</v>
      </c>
      <c r="C2" s="59" t="s">
        <v>516</v>
      </c>
      <c r="D2" s="59" t="s">
        <v>1304</v>
      </c>
      <c r="E2" s="60">
        <v>1.7083439102564101E-3</v>
      </c>
      <c r="F2" s="60">
        <v>6.8333750000000009E-3</v>
      </c>
      <c r="G2" s="60">
        <v>6.8333749999999996E-5</v>
      </c>
      <c r="H2" s="61">
        <v>1.0519711300818282</v>
      </c>
      <c r="I2" s="59" t="s">
        <v>258</v>
      </c>
      <c r="J2" s="59" t="s">
        <v>1305</v>
      </c>
      <c r="K2" s="61">
        <v>1.7971284738408451E-3</v>
      </c>
      <c r="L2" s="61">
        <v>7.1885132210229141E-3</v>
      </c>
      <c r="M2" s="61">
        <v>7.1885132210229127E-5</v>
      </c>
      <c r="N2" s="108"/>
      <c r="R2">
        <f>IF(AND(N2="CO",O2&gt;0),K2*(1-O2),K2)</f>
        <v>1.7971284738408451E-3</v>
      </c>
      <c r="S2">
        <f>IF(AND(N2="NOX",O2&gt;0),L2*(1-O2),L2)</f>
        <v>7.1885132210229141E-3</v>
      </c>
      <c r="T2">
        <f>IF(AND(N2="VOC",O2&gt;0),M2*(1-O2),M2)</f>
        <v>7.1885132210229127E-5</v>
      </c>
    </row>
    <row r="3" spans="1:20" ht="14.5" outlineLevel="2" x14ac:dyDescent="0.35">
      <c r="A3" s="59" t="s">
        <v>889</v>
      </c>
      <c r="B3" s="59" t="s">
        <v>1306</v>
      </c>
      <c r="C3" s="59" t="s">
        <v>516</v>
      </c>
      <c r="D3" s="59" t="s">
        <v>1304</v>
      </c>
      <c r="E3" s="60">
        <v>2.9611294871794869E-2</v>
      </c>
      <c r="F3" s="60">
        <v>0.13757862179487179</v>
      </c>
      <c r="G3" s="60">
        <v>9.5667243589743593E-3</v>
      </c>
      <c r="H3" s="61">
        <v>1.0519711300818282</v>
      </c>
      <c r="I3" s="59" t="s">
        <v>258</v>
      </c>
      <c r="J3" s="59" t="s">
        <v>1305</v>
      </c>
      <c r="K3" s="61">
        <v>3.1150227329468292E-2</v>
      </c>
      <c r="L3" s="61">
        <v>0.14472873824465171</v>
      </c>
      <c r="M3" s="61">
        <v>1.0063917835091611E-2</v>
      </c>
      <c r="N3" s="108"/>
      <c r="R3">
        <f t="shared" ref="R3:R66" si="0">IF(AND(N3="CO",O3&gt;0),K3*(1-O3),K3)</f>
        <v>3.1150227329468292E-2</v>
      </c>
      <c r="S3">
        <f t="shared" ref="S3:S66" si="1">IF(AND(N3="NOX",O3&gt;0),L3*(1-O3),L3)</f>
        <v>0.14472873824465171</v>
      </c>
      <c r="T3">
        <f t="shared" ref="T3:T66" si="2">IF(AND(N3="VOC",O3&gt;0),M3*(1-O3),M3)</f>
        <v>1.0063917835091611E-2</v>
      </c>
    </row>
    <row r="4" spans="1:20" ht="14.5" outlineLevel="2" x14ac:dyDescent="0.35">
      <c r="A4" s="59" t="s">
        <v>889</v>
      </c>
      <c r="B4" s="59" t="s">
        <v>1307</v>
      </c>
      <c r="C4" s="59" t="s">
        <v>516</v>
      </c>
      <c r="D4" s="59" t="s">
        <v>1304</v>
      </c>
      <c r="E4" s="60">
        <v>1.5109214743589744E-4</v>
      </c>
      <c r="F4" s="60">
        <v>1.6620134615384617E-3</v>
      </c>
      <c r="G4" s="60">
        <v>8.4611602564102564E-6</v>
      </c>
      <c r="H4" s="61">
        <v>1.0519711300818282</v>
      </c>
      <c r="I4" s="59" t="s">
        <v>258</v>
      </c>
      <c r="J4" s="59" t="s">
        <v>1305</v>
      </c>
      <c r="K4" s="61">
        <v>1.5894457708463122E-4</v>
      </c>
      <c r="L4" s="61">
        <v>1.7483901793458267E-3</v>
      </c>
      <c r="M4" s="61">
        <v>8.9008963167393483E-6</v>
      </c>
      <c r="N4" s="108"/>
      <c r="R4">
        <f t="shared" si="0"/>
        <v>1.5894457708463122E-4</v>
      </c>
      <c r="S4">
        <f t="shared" si="1"/>
        <v>1.7483901793458267E-3</v>
      </c>
      <c r="T4">
        <f t="shared" si="2"/>
        <v>8.9008963167393483E-6</v>
      </c>
    </row>
    <row r="5" spans="1:20" ht="14.5" outlineLevel="2" x14ac:dyDescent="0.35">
      <c r="A5" s="59" t="s">
        <v>889</v>
      </c>
      <c r="B5" s="59" t="s">
        <v>1308</v>
      </c>
      <c r="C5" s="59" t="s">
        <v>516</v>
      </c>
      <c r="D5" s="59" t="s">
        <v>1309</v>
      </c>
      <c r="E5" s="60">
        <v>0.21601913461538461</v>
      </c>
      <c r="F5" s="60">
        <v>0.25716564102564105</v>
      </c>
      <c r="G5" s="60">
        <v>1.4144108974358974E-2</v>
      </c>
      <c r="H5" s="61">
        <v>1.0519711300818282</v>
      </c>
      <c r="I5" s="59" t="s">
        <v>258</v>
      </c>
      <c r="J5" s="59" t="s">
        <v>1305</v>
      </c>
      <c r="K5" s="61">
        <v>0.22724589316064472</v>
      </c>
      <c r="L5" s="61">
        <v>0.27053083000796135</v>
      </c>
      <c r="M5" s="61">
        <v>1.4879194301756939E-2</v>
      </c>
      <c r="N5" s="108"/>
      <c r="R5">
        <f t="shared" si="0"/>
        <v>0.22724589316064472</v>
      </c>
      <c r="S5">
        <f t="shared" si="1"/>
        <v>0.27053083000796135</v>
      </c>
      <c r="T5">
        <f t="shared" si="2"/>
        <v>1.4879194301756939E-2</v>
      </c>
    </row>
    <row r="6" spans="1:20" ht="14.5" outlineLevel="2" x14ac:dyDescent="0.35">
      <c r="A6" s="59" t="s">
        <v>889</v>
      </c>
      <c r="B6" s="59" t="s">
        <v>1310</v>
      </c>
      <c r="C6" s="59" t="s">
        <v>516</v>
      </c>
      <c r="D6" s="59" t="s">
        <v>1311</v>
      </c>
      <c r="E6" s="60">
        <v>3.1312060897435896E-4</v>
      </c>
      <c r="F6" s="60">
        <v>5.5905961538461532E-4</v>
      </c>
      <c r="G6" s="60">
        <v>2.0429448717948717E-5</v>
      </c>
      <c r="H6" s="61">
        <v>1.0519711300818282</v>
      </c>
      <c r="I6" s="59" t="s">
        <v>258</v>
      </c>
      <c r="J6" s="59" t="s">
        <v>1305</v>
      </c>
      <c r="K6" s="61">
        <v>3.2939384087466664E-4</v>
      </c>
      <c r="L6" s="61">
        <v>5.8811457537926598E-4</v>
      </c>
      <c r="M6" s="61">
        <v>2.1491190254769267E-5</v>
      </c>
      <c r="N6" s="108"/>
      <c r="R6">
        <f t="shared" si="0"/>
        <v>3.2939384087466664E-4</v>
      </c>
      <c r="S6">
        <f t="shared" si="1"/>
        <v>5.8811457537926598E-4</v>
      </c>
      <c r="T6">
        <f t="shared" si="2"/>
        <v>2.1491190254769267E-5</v>
      </c>
    </row>
    <row r="7" spans="1:20" ht="14.5" outlineLevel="2" x14ac:dyDescent="0.35">
      <c r="A7" s="59" t="s">
        <v>889</v>
      </c>
      <c r="B7" s="59" t="s">
        <v>1312</v>
      </c>
      <c r="C7" s="59" t="s">
        <v>516</v>
      </c>
      <c r="D7" s="59" t="s">
        <v>1313</v>
      </c>
      <c r="E7" s="60">
        <v>0.86549070512820514</v>
      </c>
      <c r="F7" s="60">
        <v>0.31734660256410258</v>
      </c>
      <c r="G7" s="60">
        <v>2.4522237179487181E-2</v>
      </c>
      <c r="H7" s="61">
        <v>1.0519711300818282</v>
      </c>
      <c r="I7" s="59" t="s">
        <v>258</v>
      </c>
      <c r="J7" s="59" t="s">
        <v>1305</v>
      </c>
      <c r="K7" s="61">
        <v>0.91047123514903627</v>
      </c>
      <c r="L7" s="61">
        <v>0.33383946412698778</v>
      </c>
      <c r="M7" s="61">
        <v>2.5796685557839753E-2</v>
      </c>
      <c r="N7" s="108"/>
      <c r="R7">
        <f t="shared" si="0"/>
        <v>0.91047123514903627</v>
      </c>
      <c r="S7">
        <f t="shared" si="1"/>
        <v>0.33383946412698778</v>
      </c>
      <c r="T7">
        <f t="shared" si="2"/>
        <v>2.5796685557839753E-2</v>
      </c>
    </row>
    <row r="8" spans="1:20" ht="14.5" outlineLevel="2" x14ac:dyDescent="0.35">
      <c r="A8" s="59" t="s">
        <v>889</v>
      </c>
      <c r="B8" s="59" t="s">
        <v>1314</v>
      </c>
      <c r="C8" s="59" t="s">
        <v>516</v>
      </c>
      <c r="D8" s="59" t="s">
        <v>1304</v>
      </c>
      <c r="E8" s="60">
        <v>7.6294326923076933E-5</v>
      </c>
      <c r="F8" s="60">
        <v>3.0533560897435901E-4</v>
      </c>
      <c r="G8" s="60">
        <v>3.0074528846153849E-6</v>
      </c>
      <c r="H8" s="61">
        <v>1.0519711300818282</v>
      </c>
      <c r="I8" s="59" t="s">
        <v>258</v>
      </c>
      <c r="J8" s="59" t="s">
        <v>1305</v>
      </c>
      <c r="K8" s="61">
        <v>8.0259429312101689E-5</v>
      </c>
      <c r="L8" s="61">
        <v>3.2120424562697965E-4</v>
      </c>
      <c r="M8" s="61">
        <v>3.1637536096967005E-6</v>
      </c>
      <c r="N8" s="108"/>
      <c r="R8">
        <f t="shared" si="0"/>
        <v>8.0259429312101689E-5</v>
      </c>
      <c r="S8">
        <f t="shared" si="1"/>
        <v>3.2120424562697965E-4</v>
      </c>
      <c r="T8">
        <f t="shared" si="2"/>
        <v>3.1637536096967005E-6</v>
      </c>
    </row>
    <row r="9" spans="1:20" ht="14.5" outlineLevel="2" x14ac:dyDescent="0.35">
      <c r="A9" s="59" t="s">
        <v>889</v>
      </c>
      <c r="B9" s="59" t="s">
        <v>1315</v>
      </c>
      <c r="C9" s="59" t="s">
        <v>516</v>
      </c>
      <c r="D9" s="59" t="s">
        <v>1316</v>
      </c>
      <c r="E9" s="60">
        <v>3.852932867667097E-4</v>
      </c>
      <c r="F9" s="60">
        <v>1.5411735038761293E-3</v>
      </c>
      <c r="G9" s="60">
        <v>2.6199944213754839E-5</v>
      </c>
      <c r="H9" s="61">
        <v>1.0519711300818282</v>
      </c>
      <c r="I9" s="59" t="s">
        <v>258</v>
      </c>
      <c r="J9" s="59" t="s">
        <v>1305</v>
      </c>
      <c r="K9" s="61">
        <v>4.053174142929175E-4</v>
      </c>
      <c r="L9" s="61">
        <v>1.6212700325247424E-3</v>
      </c>
      <c r="M9" s="61">
        <v>2.7561584922624532E-5</v>
      </c>
      <c r="N9" s="108"/>
      <c r="R9">
        <f t="shared" si="0"/>
        <v>4.053174142929175E-4</v>
      </c>
      <c r="S9">
        <f t="shared" si="1"/>
        <v>1.6212700325247424E-3</v>
      </c>
      <c r="T9">
        <f t="shared" si="2"/>
        <v>2.7561584922624532E-5</v>
      </c>
    </row>
    <row r="10" spans="1:20" ht="14.5" outlineLevel="2" x14ac:dyDescent="0.35">
      <c r="A10" s="59" t="s">
        <v>889</v>
      </c>
      <c r="B10" s="59" t="s">
        <v>1317</v>
      </c>
      <c r="C10" s="59" t="s">
        <v>516</v>
      </c>
      <c r="D10" s="59" t="s">
        <v>1316</v>
      </c>
      <c r="E10" s="60">
        <v>5.2724352955664511E-4</v>
      </c>
      <c r="F10" s="60">
        <v>2.4496545581987098E-3</v>
      </c>
      <c r="G10" s="60">
        <v>1.7034021998606452E-4</v>
      </c>
      <c r="H10" s="61">
        <v>1.0519711300818282</v>
      </c>
      <c r="I10" s="59" t="s">
        <v>258</v>
      </c>
      <c r="J10" s="59" t="s">
        <v>1305</v>
      </c>
      <c r="K10" s="61">
        <v>5.5464497161603575E-4</v>
      </c>
      <c r="L10" s="61">
        <v>2.5769658738983982E-3</v>
      </c>
      <c r="M10" s="61">
        <v>1.7919299371712752E-4</v>
      </c>
      <c r="N10" s="108"/>
      <c r="R10">
        <f t="shared" si="0"/>
        <v>5.5464497161603575E-4</v>
      </c>
      <c r="S10">
        <f t="shared" si="1"/>
        <v>2.5769658738983982E-3</v>
      </c>
      <c r="T10">
        <f t="shared" si="2"/>
        <v>1.7919299371712752E-4</v>
      </c>
    </row>
    <row r="11" spans="1:20" ht="14.5" outlineLevel="2" x14ac:dyDescent="0.35">
      <c r="A11" s="59" t="s">
        <v>889</v>
      </c>
      <c r="B11" s="59" t="s">
        <v>890</v>
      </c>
      <c r="C11" s="59" t="s">
        <v>516</v>
      </c>
      <c r="D11" s="59" t="s">
        <v>1318</v>
      </c>
      <c r="E11" s="60">
        <v>5.7469702431380638E-6</v>
      </c>
      <c r="F11" s="60">
        <v>6.3216678026658065E-5</v>
      </c>
      <c r="G11" s="60">
        <v>1.2988152535406452E-6</v>
      </c>
      <c r="H11" s="61">
        <v>1.0519711300818282</v>
      </c>
      <c r="I11" s="59" t="s">
        <v>258</v>
      </c>
      <c r="J11" s="59" t="s">
        <v>1305</v>
      </c>
      <c r="K11" s="61">
        <v>6.0456467812205881E-6</v>
      </c>
      <c r="L11" s="61">
        <v>6.650212022372256E-5</v>
      </c>
      <c r="M11" s="61">
        <v>1.3663161500346687E-6</v>
      </c>
      <c r="N11" s="108"/>
      <c r="R11">
        <f t="shared" si="0"/>
        <v>6.0456467812205881E-6</v>
      </c>
      <c r="S11">
        <f t="shared" si="1"/>
        <v>6.650212022372256E-5</v>
      </c>
      <c r="T11">
        <f t="shared" si="2"/>
        <v>1.3663161500346687E-6</v>
      </c>
    </row>
    <row r="12" spans="1:20" ht="14.5" outlineLevel="2" x14ac:dyDescent="0.35">
      <c r="A12" s="59" t="s">
        <v>889</v>
      </c>
      <c r="B12" s="59" t="s">
        <v>891</v>
      </c>
      <c r="C12" s="59" t="s">
        <v>516</v>
      </c>
      <c r="D12" s="59" t="s">
        <v>1319</v>
      </c>
      <c r="E12" s="60">
        <v>0.62921177191231614</v>
      </c>
      <c r="F12" s="60">
        <v>0.74906153671416131</v>
      </c>
      <c r="G12" s="60">
        <v>4.1198389586305159E-2</v>
      </c>
      <c r="H12" s="61">
        <v>1.0519711300818282</v>
      </c>
      <c r="I12" s="59" t="s">
        <v>258</v>
      </c>
      <c r="J12" s="59" t="s">
        <v>1305</v>
      </c>
      <c r="K12" s="61">
        <v>0.66191261875938878</v>
      </c>
      <c r="L12" s="61">
        <v>0.78799111127802712</v>
      </c>
      <c r="M12" s="61">
        <v>4.3339516450656861E-2</v>
      </c>
      <c r="N12" s="108"/>
      <c r="R12">
        <f t="shared" si="0"/>
        <v>0.66191261875938878</v>
      </c>
      <c r="S12">
        <f t="shared" si="1"/>
        <v>0.78799111127802712</v>
      </c>
      <c r="T12">
        <f t="shared" si="2"/>
        <v>4.3339516450656861E-2</v>
      </c>
    </row>
    <row r="13" spans="1:20" ht="14.5" outlineLevel="2" x14ac:dyDescent="0.35">
      <c r="A13" s="59" t="s">
        <v>889</v>
      </c>
      <c r="B13" s="59" t="s">
        <v>892</v>
      </c>
      <c r="C13" s="59" t="s">
        <v>516</v>
      </c>
      <c r="D13" s="59" t="s">
        <v>1320</v>
      </c>
      <c r="E13" s="60">
        <v>2.1152666074844513E-2</v>
      </c>
      <c r="F13" s="60">
        <v>3.7766938578183223E-2</v>
      </c>
      <c r="G13" s="60">
        <v>1.3800986541773032E-3</v>
      </c>
      <c r="H13" s="61">
        <v>1.0519711300818282</v>
      </c>
      <c r="I13" s="59" t="s">
        <v>258</v>
      </c>
      <c r="J13" s="59" t="s">
        <v>1305</v>
      </c>
      <c r="K13" s="61">
        <v>2.2251994034997731E-2</v>
      </c>
      <c r="L13" s="61">
        <v>3.9729729055822401E-2</v>
      </c>
      <c r="M13" s="61">
        <v>1.4518239408593079E-3</v>
      </c>
      <c r="N13" s="108"/>
      <c r="R13">
        <f t="shared" si="0"/>
        <v>2.2251994034997731E-2</v>
      </c>
      <c r="S13">
        <f t="shared" si="1"/>
        <v>3.9729729055822401E-2</v>
      </c>
      <c r="T13">
        <f t="shared" si="2"/>
        <v>1.4518239408593079E-3</v>
      </c>
    </row>
    <row r="14" spans="1:20" ht="14.5" outlineLevel="2" x14ac:dyDescent="0.35">
      <c r="A14" s="59" t="s">
        <v>889</v>
      </c>
      <c r="B14" s="59" t="s">
        <v>1321</v>
      </c>
      <c r="C14" s="59" t="s">
        <v>516</v>
      </c>
      <c r="D14" s="59" t="s">
        <v>1313</v>
      </c>
      <c r="E14" s="60">
        <v>6.9127848337109683E-3</v>
      </c>
      <c r="F14" s="60">
        <v>2.5346875642219355E-3</v>
      </c>
      <c r="G14" s="60">
        <v>1.9586225330890322E-4</v>
      </c>
      <c r="H14" s="61">
        <v>1.0519711300818282</v>
      </c>
      <c r="I14" s="59" t="s">
        <v>258</v>
      </c>
      <c r="J14" s="59" t="s">
        <v>1305</v>
      </c>
      <c r="K14" s="61">
        <v>7.2720500735314504E-3</v>
      </c>
      <c r="L14" s="61">
        <v>2.6664181413389061E-3</v>
      </c>
      <c r="M14" s="61">
        <v>2.0604143595374022E-4</v>
      </c>
      <c r="N14" s="108"/>
      <c r="R14">
        <f t="shared" si="0"/>
        <v>7.2720500735314504E-3</v>
      </c>
      <c r="S14">
        <f t="shared" si="1"/>
        <v>2.6664181413389061E-3</v>
      </c>
      <c r="T14">
        <f t="shared" si="2"/>
        <v>2.0604143595374022E-4</v>
      </c>
    </row>
    <row r="15" spans="1:20" ht="14.5" outlineLevel="2" x14ac:dyDescent="0.35">
      <c r="A15" s="59" t="s">
        <v>889</v>
      </c>
      <c r="B15" s="59" t="s">
        <v>893</v>
      </c>
      <c r="C15" s="59" t="s">
        <v>516</v>
      </c>
      <c r="D15" s="59" t="s">
        <v>1322</v>
      </c>
      <c r="E15" s="60">
        <v>1.3409597828670965E-5</v>
      </c>
      <c r="F15" s="60">
        <v>5.363839131468386E-5</v>
      </c>
      <c r="G15" s="60">
        <v>9.1185290211612911E-7</v>
      </c>
      <c r="H15" s="61">
        <v>1.0519711300818282</v>
      </c>
      <c r="I15" s="59" t="s">
        <v>258</v>
      </c>
      <c r="J15" s="59" t="s">
        <v>1305</v>
      </c>
      <c r="K15" s="61">
        <v>1.4106509781769825E-5</v>
      </c>
      <c r="L15" s="61">
        <v>5.6426039127079301E-5</v>
      </c>
      <c r="M15" s="61">
        <v>9.5924292790749906E-7</v>
      </c>
      <c r="N15" s="108"/>
      <c r="R15">
        <f t="shared" si="0"/>
        <v>1.4106509781769825E-5</v>
      </c>
      <c r="S15">
        <f t="shared" si="1"/>
        <v>5.6426039127079301E-5</v>
      </c>
      <c r="T15">
        <f t="shared" si="2"/>
        <v>9.5924292790749906E-7</v>
      </c>
    </row>
    <row r="16" spans="1:20" ht="14.5" outlineLevel="2" x14ac:dyDescent="0.35">
      <c r="A16" s="59" t="s">
        <v>889</v>
      </c>
      <c r="B16" s="59" t="s">
        <v>894</v>
      </c>
      <c r="C16" s="59" t="s">
        <v>516</v>
      </c>
      <c r="D16" s="59" t="s">
        <v>1323</v>
      </c>
      <c r="E16" s="60">
        <v>2.0975036662157021E-3</v>
      </c>
      <c r="F16" s="60">
        <v>7.5510131983765371E-3</v>
      </c>
      <c r="G16" s="60">
        <v>2.9910402280235968E-4</v>
      </c>
      <c r="H16" s="61">
        <v>1.0528674646165117</v>
      </c>
      <c r="I16" s="59" t="s">
        <v>259</v>
      </c>
      <c r="J16" s="59" t="s">
        <v>1305</v>
      </c>
      <c r="K16" s="61">
        <v>2.2083933670723642E-3</v>
      </c>
      <c r="L16" s="61">
        <v>7.9502161214605217E-3</v>
      </c>
      <c r="M16" s="61">
        <v>3.1491689414451976E-4</v>
      </c>
      <c r="N16" s="108"/>
      <c r="R16">
        <f t="shared" si="0"/>
        <v>2.2083933670723642E-3</v>
      </c>
      <c r="S16">
        <f t="shared" si="1"/>
        <v>7.9502161214605217E-3</v>
      </c>
      <c r="T16">
        <f t="shared" si="2"/>
        <v>3.1491689414451976E-4</v>
      </c>
    </row>
    <row r="17" spans="1:20" ht="14.5" outlineLevel="2" x14ac:dyDescent="0.35">
      <c r="A17" s="59" t="s">
        <v>889</v>
      </c>
      <c r="B17" s="59" t="s">
        <v>895</v>
      </c>
      <c r="C17" s="59" t="s">
        <v>516</v>
      </c>
      <c r="D17" s="59" t="s">
        <v>1324</v>
      </c>
      <c r="E17" s="60">
        <v>0.20196591419019022</v>
      </c>
      <c r="F17" s="60">
        <v>0.47461989834694707</v>
      </c>
      <c r="G17" s="60">
        <v>2.7770313201151187E-2</v>
      </c>
      <c r="H17" s="61">
        <v>1.0528674646165117</v>
      </c>
      <c r="I17" s="59" t="s">
        <v>259</v>
      </c>
      <c r="J17" s="59" t="s">
        <v>1305</v>
      </c>
      <c r="K17" s="61">
        <v>0.21264334001238155</v>
      </c>
      <c r="L17" s="61">
        <v>0.49971184902909666</v>
      </c>
      <c r="M17" s="61">
        <v>2.9238459251702497E-2</v>
      </c>
      <c r="N17" s="108"/>
      <c r="R17">
        <f t="shared" si="0"/>
        <v>0.21264334001238155</v>
      </c>
      <c r="S17">
        <f t="shared" si="1"/>
        <v>0.49971184902909666</v>
      </c>
      <c r="T17">
        <f t="shared" si="2"/>
        <v>2.9238459251702497E-2</v>
      </c>
    </row>
    <row r="18" spans="1:20" ht="14.5" outlineLevel="2" x14ac:dyDescent="0.35">
      <c r="A18" s="59" t="s">
        <v>889</v>
      </c>
      <c r="B18" s="59" t="s">
        <v>896</v>
      </c>
      <c r="C18" s="59" t="s">
        <v>516</v>
      </c>
      <c r="D18" s="59" t="s">
        <v>1325</v>
      </c>
      <c r="E18" s="60">
        <v>2.4015423586192339E-2</v>
      </c>
      <c r="F18" s="60">
        <v>8.4685967382888458E-2</v>
      </c>
      <c r="G18" s="60">
        <v>3.2970091010842396E-3</v>
      </c>
      <c r="H18" s="61">
        <v>1.0528674646165117</v>
      </c>
      <c r="I18" s="59" t="s">
        <v>259</v>
      </c>
      <c r="J18" s="59" t="s">
        <v>1305</v>
      </c>
      <c r="K18" s="61">
        <v>2.5285058142885904E-2</v>
      </c>
      <c r="L18" s="61">
        <v>8.9163099767018375E-2</v>
      </c>
      <c r="M18" s="61">
        <v>3.4713136130761278E-3</v>
      </c>
      <c r="N18" s="108"/>
      <c r="R18">
        <f t="shared" si="0"/>
        <v>2.5285058142885904E-2</v>
      </c>
      <c r="S18">
        <f t="shared" si="1"/>
        <v>8.9163099767018375E-2</v>
      </c>
      <c r="T18">
        <f t="shared" si="2"/>
        <v>3.4713136130761278E-3</v>
      </c>
    </row>
    <row r="19" spans="1:20" ht="14.5" outlineLevel="2" x14ac:dyDescent="0.35">
      <c r="A19" s="59" t="s">
        <v>889</v>
      </c>
      <c r="B19" s="59" t="s">
        <v>897</v>
      </c>
      <c r="C19" s="59" t="s">
        <v>516</v>
      </c>
      <c r="D19" s="59" t="s">
        <v>1326</v>
      </c>
      <c r="E19" s="60">
        <v>1.6280328553181483E-2</v>
      </c>
      <c r="F19" s="60">
        <v>2.8408627005551589E-4</v>
      </c>
      <c r="G19" s="60">
        <v>2.0650886554035536E-3</v>
      </c>
      <c r="H19" s="61">
        <v>1.0528674646165117</v>
      </c>
      <c r="I19" s="59" t="s">
        <v>259</v>
      </c>
      <c r="J19" s="59" t="s">
        <v>1305</v>
      </c>
      <c r="K19" s="61">
        <v>1.714102824691199E-2</v>
      </c>
      <c r="L19" s="61">
        <v>2.9910519088571265E-4</v>
      </c>
      <c r="M19" s="61">
        <v>2.1742646568230608E-3</v>
      </c>
      <c r="N19" s="108"/>
      <c r="R19">
        <f t="shared" si="0"/>
        <v>1.714102824691199E-2</v>
      </c>
      <c r="S19">
        <f t="shared" si="1"/>
        <v>2.9910519088571265E-4</v>
      </c>
      <c r="T19">
        <f t="shared" si="2"/>
        <v>2.1742646568230608E-3</v>
      </c>
    </row>
    <row r="20" spans="1:20" ht="14.5" outlineLevel="2" x14ac:dyDescent="0.35">
      <c r="A20" s="59" t="s">
        <v>889</v>
      </c>
      <c r="B20" s="59" t="s">
        <v>898</v>
      </c>
      <c r="C20" s="59" t="s">
        <v>516</v>
      </c>
      <c r="D20" s="59" t="s">
        <v>1327</v>
      </c>
      <c r="E20" s="60">
        <v>1.0087247865971203E-2</v>
      </c>
      <c r="F20" s="60">
        <v>1.2237562402391482E-4</v>
      </c>
      <c r="G20" s="60">
        <v>2.3163957404526694E-3</v>
      </c>
      <c r="H20" s="61">
        <v>1.0528674646165117</v>
      </c>
      <c r="I20" s="59" t="s">
        <v>259</v>
      </c>
      <c r="J20" s="59" t="s">
        <v>1305</v>
      </c>
      <c r="K20" s="61">
        <v>1.0620535085603419E-2</v>
      </c>
      <c r="L20" s="61">
        <v>1.2884531299692267E-4</v>
      </c>
      <c r="M20" s="61">
        <v>2.4388577102988892E-3</v>
      </c>
      <c r="N20" s="108"/>
      <c r="R20">
        <f t="shared" si="0"/>
        <v>1.0620535085603419E-2</v>
      </c>
      <c r="S20">
        <f t="shared" si="1"/>
        <v>1.2884531299692267E-4</v>
      </c>
      <c r="T20">
        <f t="shared" si="2"/>
        <v>2.4388577102988892E-3</v>
      </c>
    </row>
    <row r="21" spans="1:20" ht="14.5" outlineLevel="2" x14ac:dyDescent="0.35">
      <c r="A21" s="59" t="s">
        <v>889</v>
      </c>
      <c r="B21" s="59" t="s">
        <v>899</v>
      </c>
      <c r="C21" s="59" t="s">
        <v>516</v>
      </c>
      <c r="D21" s="59" t="s">
        <v>1328</v>
      </c>
      <c r="E21" s="60">
        <v>4.0400678062851502E-3</v>
      </c>
      <c r="F21" s="60">
        <v>6.5421552544958487E-5</v>
      </c>
      <c r="G21" s="60">
        <v>3.4432396076293932E-4</v>
      </c>
      <c r="H21" s="61">
        <v>1.0528674646165117</v>
      </c>
      <c r="I21" s="59" t="s">
        <v>259</v>
      </c>
      <c r="J21" s="59" t="s">
        <v>1305</v>
      </c>
      <c r="K21" s="61">
        <v>4.2536559480822389E-3</v>
      </c>
      <c r="L21" s="61">
        <v>6.8880224159286339E-5</v>
      </c>
      <c r="M21" s="61">
        <v>3.6252749557519115E-4</v>
      </c>
      <c r="N21" s="108"/>
      <c r="R21">
        <f t="shared" si="0"/>
        <v>4.2536559480822389E-3</v>
      </c>
      <c r="S21">
        <f t="shared" si="1"/>
        <v>6.8880224159286339E-5</v>
      </c>
      <c r="T21">
        <f t="shared" si="2"/>
        <v>3.6252749557519115E-4</v>
      </c>
    </row>
    <row r="22" spans="1:20" ht="14.5" outlineLevel="2" x14ac:dyDescent="0.35">
      <c r="A22" s="59" t="s">
        <v>889</v>
      </c>
      <c r="B22" s="59" t="s">
        <v>900</v>
      </c>
      <c r="C22" s="59" t="s">
        <v>516</v>
      </c>
      <c r="D22" s="59" t="s">
        <v>1329</v>
      </c>
      <c r="E22" s="60">
        <v>8.7289544490101441E-4</v>
      </c>
      <c r="F22" s="60">
        <v>1.672213495978954E-5</v>
      </c>
      <c r="G22" s="60">
        <v>1.2541601219842201E-4</v>
      </c>
      <c r="H22" s="61">
        <v>1.0528674646165117</v>
      </c>
      <c r="I22" s="59" t="s">
        <v>259</v>
      </c>
      <c r="J22" s="59" t="s">
        <v>1305</v>
      </c>
      <c r="K22" s="61">
        <v>9.1904321394823307E-4</v>
      </c>
      <c r="L22" s="61">
        <v>1.7606191838088747E-5</v>
      </c>
      <c r="M22" s="61">
        <v>1.3204643878566609E-4</v>
      </c>
      <c r="N22" s="108"/>
      <c r="R22">
        <f t="shared" si="0"/>
        <v>9.1904321394823307E-4</v>
      </c>
      <c r="S22">
        <f t="shared" si="1"/>
        <v>1.7606191838088747E-5</v>
      </c>
      <c r="T22">
        <f t="shared" si="2"/>
        <v>1.3204643878566609E-4</v>
      </c>
    </row>
    <row r="23" spans="1:20" ht="14.5" outlineLevel="2" x14ac:dyDescent="0.35">
      <c r="A23" s="59" t="s">
        <v>889</v>
      </c>
      <c r="B23" s="59" t="s">
        <v>901</v>
      </c>
      <c r="C23" s="59" t="s">
        <v>516</v>
      </c>
      <c r="D23" s="59" t="s">
        <v>1330</v>
      </c>
      <c r="E23" s="60">
        <v>2.6962809947169826E-2</v>
      </c>
      <c r="F23" s="60">
        <v>3.2710514667277165E-4</v>
      </c>
      <c r="G23" s="60">
        <v>6.1916331334488867E-3</v>
      </c>
      <c r="H23" s="61">
        <v>1.0528674646165117</v>
      </c>
      <c r="I23" s="59" t="s">
        <v>259</v>
      </c>
      <c r="J23" s="59" t="s">
        <v>1305</v>
      </c>
      <c r="K23" s="61">
        <v>2.8388265348013558E-2</v>
      </c>
      <c r="L23" s="61">
        <v>3.4439836644037326E-4</v>
      </c>
      <c r="M23" s="61">
        <v>6.5189690790499171E-3</v>
      </c>
      <c r="N23" s="108"/>
      <c r="R23">
        <f t="shared" si="0"/>
        <v>2.8388265348013558E-2</v>
      </c>
      <c r="S23">
        <f t="shared" si="1"/>
        <v>3.4439836644037326E-4</v>
      </c>
      <c r="T23">
        <f t="shared" si="2"/>
        <v>6.5189690790499171E-3</v>
      </c>
    </row>
    <row r="24" spans="1:20" ht="14.5" outlineLevel="2" x14ac:dyDescent="0.35">
      <c r="A24" s="59" t="s">
        <v>889</v>
      </c>
      <c r="B24" s="59" t="s">
        <v>902</v>
      </c>
      <c r="C24" s="59" t="s">
        <v>516</v>
      </c>
      <c r="D24" s="59" t="s">
        <v>1331</v>
      </c>
      <c r="E24" s="60">
        <v>2.0397109931456422E-2</v>
      </c>
      <c r="F24" s="60">
        <v>3.3029410968551655E-4</v>
      </c>
      <c r="G24" s="60">
        <v>1.7383900509764024E-3</v>
      </c>
      <c r="H24" s="61">
        <v>1.0528674646165117</v>
      </c>
      <c r="I24" s="59" t="s">
        <v>259</v>
      </c>
      <c r="J24" s="59" t="s">
        <v>1305</v>
      </c>
      <c r="K24" s="61">
        <v>2.1475453419036793E-2</v>
      </c>
      <c r="L24" s="61">
        <v>3.4775592184235781E-4</v>
      </c>
      <c r="M24" s="61">
        <v>1.8302943254860933E-3</v>
      </c>
      <c r="N24" s="108"/>
      <c r="R24">
        <f t="shared" si="0"/>
        <v>2.1475453419036793E-2</v>
      </c>
      <c r="S24">
        <f t="shared" si="1"/>
        <v>3.4775592184235781E-4</v>
      </c>
      <c r="T24">
        <f t="shared" si="2"/>
        <v>1.8302943254860933E-3</v>
      </c>
    </row>
    <row r="25" spans="1:20" ht="14.5" outlineLevel="2" x14ac:dyDescent="0.35">
      <c r="A25" s="59" t="s">
        <v>889</v>
      </c>
      <c r="B25" s="59" t="s">
        <v>903</v>
      </c>
      <c r="C25" s="59" t="s">
        <v>516</v>
      </c>
      <c r="D25" s="59" t="s">
        <v>1332</v>
      </c>
      <c r="E25" s="60">
        <v>1.0082660876424211E-2</v>
      </c>
      <c r="F25" s="60">
        <v>1.9315442292000413E-4</v>
      </c>
      <c r="G25" s="60">
        <v>1.4486581719000242E-3</v>
      </c>
      <c r="H25" s="61">
        <v>1.0528674646165117</v>
      </c>
      <c r="I25" s="59" t="s">
        <v>259</v>
      </c>
      <c r="J25" s="59" t="s">
        <v>1305</v>
      </c>
      <c r="K25" s="61">
        <v>1.0615705593548855E-2</v>
      </c>
      <c r="L25" s="61">
        <v>2.0336600753925019E-4</v>
      </c>
      <c r="M25" s="61">
        <v>1.5252450565443692E-3</v>
      </c>
      <c r="N25" s="108"/>
      <c r="R25">
        <f t="shared" si="0"/>
        <v>1.0615705593548855E-2</v>
      </c>
      <c r="S25">
        <f t="shared" si="1"/>
        <v>2.0336600753925019E-4</v>
      </c>
      <c r="T25">
        <f t="shared" si="2"/>
        <v>1.5252450565443692E-3</v>
      </c>
    </row>
    <row r="26" spans="1:20" ht="14.5" outlineLevel="2" x14ac:dyDescent="0.35">
      <c r="A26" s="59" t="s">
        <v>889</v>
      </c>
      <c r="B26" s="59" t="s">
        <v>904</v>
      </c>
      <c r="C26" s="59" t="s">
        <v>516</v>
      </c>
      <c r="D26" s="59" t="s">
        <v>1333</v>
      </c>
      <c r="E26" s="60">
        <v>7.8801935421384873E-4</v>
      </c>
      <c r="F26" s="60">
        <v>1.8833166956054272E-4</v>
      </c>
      <c r="G26" s="60">
        <v>1.0893500255107167E-4</v>
      </c>
      <c r="H26" s="61">
        <v>1.0528674646165117</v>
      </c>
      <c r="I26" s="59" t="s">
        <v>259</v>
      </c>
      <c r="J26" s="59" t="s">
        <v>1305</v>
      </c>
      <c r="K26" s="61">
        <v>8.2967993953987575E-4</v>
      </c>
      <c r="L26" s="61">
        <v>1.9828828743720329E-4</v>
      </c>
      <c r="M26" s="61">
        <v>1.1469411994394007E-4</v>
      </c>
      <c r="N26" s="108"/>
      <c r="R26">
        <f t="shared" si="0"/>
        <v>8.2967993953987575E-4</v>
      </c>
      <c r="S26">
        <f t="shared" si="1"/>
        <v>1.9828828743720329E-4</v>
      </c>
      <c r="T26">
        <f t="shared" si="2"/>
        <v>1.1469411994394007E-4</v>
      </c>
    </row>
    <row r="27" spans="1:20" ht="14.5" outlineLevel="2" x14ac:dyDescent="0.35">
      <c r="A27" s="59" t="s">
        <v>889</v>
      </c>
      <c r="B27" s="59" t="s">
        <v>905</v>
      </c>
      <c r="C27" s="59" t="s">
        <v>516</v>
      </c>
      <c r="D27" s="59" t="s">
        <v>1334</v>
      </c>
      <c r="E27" s="60">
        <v>6.4944828054161994E-4</v>
      </c>
      <c r="F27" s="60">
        <v>6.5133345075237136E-6</v>
      </c>
      <c r="G27" s="60">
        <v>4.1740140034809971E-5</v>
      </c>
      <c r="H27" s="61">
        <v>1.0528674646165117</v>
      </c>
      <c r="I27" s="59" t="s">
        <v>259</v>
      </c>
      <c r="J27" s="59" t="s">
        <v>1305</v>
      </c>
      <c r="K27" s="61">
        <v>6.837829645334084E-4</v>
      </c>
      <c r="L27" s="61">
        <v>6.8576779891357278E-6</v>
      </c>
      <c r="M27" s="61">
        <v>4.3946835411188532E-5</v>
      </c>
      <c r="N27" s="108"/>
      <c r="R27">
        <f t="shared" si="0"/>
        <v>6.837829645334084E-4</v>
      </c>
      <c r="S27">
        <f t="shared" si="1"/>
        <v>6.8576779891357278E-6</v>
      </c>
      <c r="T27">
        <f t="shared" si="2"/>
        <v>4.3946835411188532E-5</v>
      </c>
    </row>
    <row r="28" spans="1:20" ht="14.5" outlineLevel="2" x14ac:dyDescent="0.35">
      <c r="A28" s="59" t="s">
        <v>889</v>
      </c>
      <c r="B28" s="59" t="s">
        <v>916</v>
      </c>
      <c r="C28" s="59" t="s">
        <v>516</v>
      </c>
      <c r="D28" s="59" t="s">
        <v>1335</v>
      </c>
      <c r="E28" s="60">
        <v>6.6563281372258734E-3</v>
      </c>
      <c r="F28" s="60">
        <v>3.6979600762366008E-5</v>
      </c>
      <c r="G28" s="60">
        <v>1.2462125456917351E-3</v>
      </c>
      <c r="H28" s="61">
        <v>1.0528674646165117</v>
      </c>
      <c r="I28" s="59" t="s">
        <v>259</v>
      </c>
      <c r="J28" s="59" t="s">
        <v>1305</v>
      </c>
      <c r="K28" s="61">
        <v>7.0082313294965535E-3</v>
      </c>
      <c r="L28" s="61">
        <v>3.8934618497203123E-5</v>
      </c>
      <c r="M28" s="61">
        <v>1.3120966433557459E-3</v>
      </c>
      <c r="N28" s="108"/>
      <c r="R28">
        <f t="shared" si="0"/>
        <v>7.0082313294965535E-3</v>
      </c>
      <c r="S28">
        <f t="shared" si="1"/>
        <v>3.8934618497203123E-5</v>
      </c>
      <c r="T28">
        <f t="shared" si="2"/>
        <v>1.3120966433557459E-3</v>
      </c>
    </row>
    <row r="29" spans="1:20" ht="14.5" outlineLevel="2" x14ac:dyDescent="0.35">
      <c r="A29" s="59" t="s">
        <v>889</v>
      </c>
      <c r="B29" s="59" t="s">
        <v>1336</v>
      </c>
      <c r="C29" s="59" t="s">
        <v>516</v>
      </c>
      <c r="D29" s="59" t="s">
        <v>1337</v>
      </c>
      <c r="E29" s="60">
        <v>6.9281696702853056E-6</v>
      </c>
      <c r="F29" s="60">
        <v>1.208942358573275E-7</v>
      </c>
      <c r="G29" s="60">
        <v>8.7880809911672676E-7</v>
      </c>
      <c r="H29" s="61">
        <v>1.0528674646165117</v>
      </c>
      <c r="I29" s="59" t="s">
        <v>259</v>
      </c>
      <c r="J29" s="59" t="s">
        <v>1305</v>
      </c>
      <c r="K29" s="61">
        <v>7.2944444351863036E-6</v>
      </c>
      <c r="L29" s="61">
        <v>1.2728560759385498E-7</v>
      </c>
      <c r="M29" s="61">
        <v>9.2526845520148424E-7</v>
      </c>
      <c r="N29" s="108"/>
      <c r="R29">
        <f t="shared" si="0"/>
        <v>7.2944444351863036E-6</v>
      </c>
      <c r="S29">
        <f t="shared" si="1"/>
        <v>1.2728560759385498E-7</v>
      </c>
      <c r="T29">
        <f t="shared" si="2"/>
        <v>9.2526845520148424E-7</v>
      </c>
    </row>
    <row r="30" spans="1:20" ht="14.5" outlineLevel="2" x14ac:dyDescent="0.35">
      <c r="A30" s="59" t="s">
        <v>889</v>
      </c>
      <c r="B30" s="59" t="s">
        <v>906</v>
      </c>
      <c r="C30" s="59" t="s">
        <v>516</v>
      </c>
      <c r="D30" s="59" t="s">
        <v>1338</v>
      </c>
      <c r="E30" s="60">
        <v>2.3950545663764412E-3</v>
      </c>
      <c r="F30" s="60">
        <v>1.4713462814228172E-4</v>
      </c>
      <c r="G30" s="60">
        <v>7.5750206784339742E-4</v>
      </c>
      <c r="H30" s="61">
        <v>1.0528674646165117</v>
      </c>
      <c r="I30" s="59" t="s">
        <v>259</v>
      </c>
      <c r="J30" s="59" t="s">
        <v>1305</v>
      </c>
      <c r="K30" s="61">
        <v>2.5216750289189624E-3</v>
      </c>
      <c r="L30" s="61">
        <v>1.5491326288945742E-4</v>
      </c>
      <c r="M30" s="61">
        <v>7.9754928161204265E-4</v>
      </c>
      <c r="N30" s="108"/>
      <c r="R30">
        <f t="shared" si="0"/>
        <v>2.5216750289189624E-3</v>
      </c>
      <c r="S30">
        <f t="shared" si="1"/>
        <v>1.5491326288945742E-4</v>
      </c>
      <c r="T30">
        <f t="shared" si="2"/>
        <v>7.9754928161204265E-4</v>
      </c>
    </row>
    <row r="31" spans="1:20" ht="14.5" outlineLevel="2" x14ac:dyDescent="0.35">
      <c r="A31" s="59" t="s">
        <v>889</v>
      </c>
      <c r="B31" s="59" t="s">
        <v>907</v>
      </c>
      <c r="C31" s="59" t="s">
        <v>516</v>
      </c>
      <c r="D31" s="59" t="s">
        <v>1339</v>
      </c>
      <c r="E31" s="60">
        <v>4.9143904442740848E-5</v>
      </c>
      <c r="F31" s="60">
        <v>1.7691805599386664E-4</v>
      </c>
      <c r="G31" s="60">
        <v>7.0079207735348464E-6</v>
      </c>
      <c r="H31" s="61">
        <v>1.0528674646165117</v>
      </c>
      <c r="I31" s="59" t="s">
        <v>259</v>
      </c>
      <c r="J31" s="59" t="s">
        <v>1305</v>
      </c>
      <c r="K31" s="61">
        <v>5.1742018071984685E-5</v>
      </c>
      <c r="L31" s="61">
        <v>1.8627126505914443E-4</v>
      </c>
      <c r="M31" s="61">
        <v>7.3784117770650176E-6</v>
      </c>
      <c r="N31" s="108"/>
      <c r="R31">
        <f t="shared" si="0"/>
        <v>5.1742018071984685E-5</v>
      </c>
      <c r="S31">
        <f t="shared" si="1"/>
        <v>1.8627126505914443E-4</v>
      </c>
      <c r="T31">
        <f t="shared" si="2"/>
        <v>7.3784117770650176E-6</v>
      </c>
    </row>
    <row r="32" spans="1:20" ht="14.5" outlineLevel="2" x14ac:dyDescent="0.35">
      <c r="A32" s="59" t="s">
        <v>889</v>
      </c>
      <c r="B32" s="59" t="s">
        <v>1340</v>
      </c>
      <c r="C32" s="59" t="s">
        <v>516</v>
      </c>
      <c r="D32" s="59" t="s">
        <v>1341</v>
      </c>
      <c r="E32" s="62"/>
      <c r="F32" s="62"/>
      <c r="G32" s="60">
        <v>0.60735544070222691</v>
      </c>
      <c r="H32" s="61">
        <v>1.0491812175348789</v>
      </c>
      <c r="I32" s="59" t="s">
        <v>853</v>
      </c>
      <c r="J32" s="59" t="s">
        <v>1305</v>
      </c>
      <c r="K32" s="63"/>
      <c r="L32" s="63"/>
      <c r="M32" s="61">
        <v>0.63722592075239537</v>
      </c>
      <c r="N32" s="108"/>
      <c r="R32">
        <f t="shared" si="0"/>
        <v>0</v>
      </c>
      <c r="S32">
        <f t="shared" si="1"/>
        <v>0</v>
      </c>
      <c r="T32">
        <f t="shared" si="2"/>
        <v>0.63722592075239537</v>
      </c>
    </row>
    <row r="33" spans="1:20" ht="14.5" outlineLevel="2" x14ac:dyDescent="0.35">
      <c r="A33" s="59" t="s">
        <v>889</v>
      </c>
      <c r="B33" s="59" t="s">
        <v>922</v>
      </c>
      <c r="C33" s="59" t="s">
        <v>516</v>
      </c>
      <c r="D33" s="59" t="s">
        <v>1342</v>
      </c>
      <c r="E33" s="60">
        <v>0.11685215928452208</v>
      </c>
      <c r="F33" s="62"/>
      <c r="G33" s="60">
        <v>3.4991272043946559E-2</v>
      </c>
      <c r="H33" s="61">
        <v>1.0369608369814047</v>
      </c>
      <c r="I33" s="59" t="s">
        <v>676</v>
      </c>
      <c r="J33" s="59" t="s">
        <v>1305</v>
      </c>
      <c r="K33" s="61">
        <v>0.12117111289476244</v>
      </c>
      <c r="L33" s="63"/>
      <c r="M33" s="61">
        <v>3.6284578745734854E-2</v>
      </c>
      <c r="N33" s="108"/>
      <c r="R33">
        <f t="shared" si="0"/>
        <v>0.12117111289476244</v>
      </c>
      <c r="S33">
        <f t="shared" si="1"/>
        <v>0</v>
      </c>
      <c r="T33">
        <f t="shared" si="2"/>
        <v>3.6284578745734854E-2</v>
      </c>
    </row>
    <row r="34" spans="1:20" ht="14.5" outlineLevel="2" x14ac:dyDescent="0.35">
      <c r="A34" s="59" t="s">
        <v>889</v>
      </c>
      <c r="B34" s="59" t="s">
        <v>440</v>
      </c>
      <c r="C34" s="59" t="s">
        <v>516</v>
      </c>
      <c r="D34" s="59" t="s">
        <v>1343</v>
      </c>
      <c r="E34" s="60">
        <v>0.35753874386874401</v>
      </c>
      <c r="F34" s="62"/>
      <c r="G34" s="60">
        <v>0.10929947280914108</v>
      </c>
      <c r="H34" s="61">
        <v>1.0369608369814047</v>
      </c>
      <c r="I34" s="59" t="s">
        <v>676</v>
      </c>
      <c r="J34" s="59" t="s">
        <v>1305</v>
      </c>
      <c r="K34" s="61">
        <v>0.3707536750954129</v>
      </c>
      <c r="L34" s="63"/>
      <c r="M34" s="61">
        <v>0.11333927280579323</v>
      </c>
      <c r="N34" s="108"/>
      <c r="R34">
        <f t="shared" si="0"/>
        <v>0.3707536750954129</v>
      </c>
      <c r="S34">
        <f t="shared" si="1"/>
        <v>0</v>
      </c>
      <c r="T34">
        <f t="shared" si="2"/>
        <v>0.11333927280579323</v>
      </c>
    </row>
    <row r="35" spans="1:20" ht="14.5" outlineLevel="2" x14ac:dyDescent="0.35">
      <c r="A35" s="59" t="s">
        <v>889</v>
      </c>
      <c r="B35" s="59" t="s">
        <v>441</v>
      </c>
      <c r="C35" s="59" t="s">
        <v>516</v>
      </c>
      <c r="D35" s="59" t="s">
        <v>1344</v>
      </c>
      <c r="E35" s="62"/>
      <c r="F35" s="62"/>
      <c r="G35" s="60">
        <v>1.9163322830878175E-2</v>
      </c>
      <c r="H35" s="61">
        <v>1.0369608369814047</v>
      </c>
      <c r="I35" s="59" t="s">
        <v>676</v>
      </c>
      <c r="J35" s="59" t="s">
        <v>1305</v>
      </c>
      <c r="K35" s="63"/>
      <c r="L35" s="63"/>
      <c r="M35" s="61">
        <v>1.9871615282052293E-2</v>
      </c>
      <c r="N35" s="108"/>
      <c r="R35">
        <f t="shared" si="0"/>
        <v>0</v>
      </c>
      <c r="S35">
        <f t="shared" si="1"/>
        <v>0</v>
      </c>
      <c r="T35">
        <f t="shared" si="2"/>
        <v>1.9871615282052293E-2</v>
      </c>
    </row>
    <row r="36" spans="1:20" ht="14.5" outlineLevel="2" x14ac:dyDescent="0.35">
      <c r="A36" s="59" t="s">
        <v>889</v>
      </c>
      <c r="B36" s="59" t="s">
        <v>442</v>
      </c>
      <c r="C36" s="59" t="s">
        <v>516</v>
      </c>
      <c r="D36" s="59" t="s">
        <v>1345</v>
      </c>
      <c r="E36" s="60">
        <v>2.8524139151993342E-2</v>
      </c>
      <c r="F36" s="62"/>
      <c r="G36" s="60">
        <v>1.3813163026711367E-2</v>
      </c>
      <c r="H36" s="61">
        <v>1.0369608369814047</v>
      </c>
      <c r="I36" s="59" t="s">
        <v>676</v>
      </c>
      <c r="J36" s="59" t="s">
        <v>1305</v>
      </c>
      <c r="K36" s="61">
        <v>2.9578415209225072E-2</v>
      </c>
      <c r="L36" s="63"/>
      <c r="M36" s="61">
        <v>1.4323709093539213E-2</v>
      </c>
      <c r="N36" s="108"/>
      <c r="R36">
        <f t="shared" si="0"/>
        <v>2.9578415209225072E-2</v>
      </c>
      <c r="S36">
        <f t="shared" si="1"/>
        <v>0</v>
      </c>
      <c r="T36">
        <f t="shared" si="2"/>
        <v>1.4323709093539213E-2</v>
      </c>
    </row>
    <row r="37" spans="1:20" ht="14.5" outlineLevel="2" x14ac:dyDescent="0.35">
      <c r="A37" s="59" t="s">
        <v>889</v>
      </c>
      <c r="B37" s="59" t="s">
        <v>443</v>
      </c>
      <c r="C37" s="59" t="s">
        <v>516</v>
      </c>
      <c r="D37" s="59" t="s">
        <v>1346</v>
      </c>
      <c r="E37" s="62"/>
      <c r="F37" s="62"/>
      <c r="G37" s="60">
        <v>6.5087634220626711E-4</v>
      </c>
      <c r="H37" s="61">
        <v>1.0369608369814047</v>
      </c>
      <c r="I37" s="59" t="s">
        <v>676</v>
      </c>
      <c r="J37" s="59" t="s">
        <v>1305</v>
      </c>
      <c r="K37" s="63"/>
      <c r="L37" s="63"/>
      <c r="M37" s="61">
        <v>6.7493327658560594E-4</v>
      </c>
      <c r="N37" s="108"/>
      <c r="R37">
        <f t="shared" si="0"/>
        <v>0</v>
      </c>
      <c r="S37">
        <f t="shared" si="1"/>
        <v>0</v>
      </c>
      <c r="T37">
        <f t="shared" si="2"/>
        <v>6.7493327658560594E-4</v>
      </c>
    </row>
    <row r="38" spans="1:20" ht="14.5" outlineLevel="2" x14ac:dyDescent="0.35">
      <c r="A38" s="59" t="s">
        <v>889</v>
      </c>
      <c r="B38" s="59" t="s">
        <v>444</v>
      </c>
      <c r="C38" s="59" t="s">
        <v>516</v>
      </c>
      <c r="D38" s="59" t="s">
        <v>1347</v>
      </c>
      <c r="E38" s="62"/>
      <c r="F38" s="62"/>
      <c r="G38" s="60">
        <v>4.1461538461538459E-2</v>
      </c>
      <c r="H38" s="61">
        <v>1.0369608369814047</v>
      </c>
      <c r="I38" s="59" t="s">
        <v>676</v>
      </c>
      <c r="J38" s="59" t="s">
        <v>1305</v>
      </c>
      <c r="K38" s="63"/>
      <c r="L38" s="63"/>
      <c r="M38" s="61">
        <v>4.2993991625613626E-2</v>
      </c>
      <c r="N38" s="108"/>
      <c r="R38">
        <f t="shared" si="0"/>
        <v>0</v>
      </c>
      <c r="S38">
        <f t="shared" si="1"/>
        <v>0</v>
      </c>
      <c r="T38">
        <f t="shared" si="2"/>
        <v>4.2993991625613626E-2</v>
      </c>
    </row>
    <row r="39" spans="1:20" ht="14.5" outlineLevel="2" x14ac:dyDescent="0.35">
      <c r="A39" s="59" t="s">
        <v>889</v>
      </c>
      <c r="B39" s="59" t="s">
        <v>445</v>
      </c>
      <c r="C39" s="59" t="s">
        <v>516</v>
      </c>
      <c r="D39" s="59" t="s">
        <v>1348</v>
      </c>
      <c r="E39" s="62"/>
      <c r="F39" s="62"/>
      <c r="G39" s="60">
        <v>8.9613790297766923E-5</v>
      </c>
      <c r="H39" s="61">
        <v>1.0369608369814047</v>
      </c>
      <c r="I39" s="59" t="s">
        <v>676</v>
      </c>
      <c r="J39" s="59" t="s">
        <v>1305</v>
      </c>
      <c r="K39" s="63"/>
      <c r="L39" s="63"/>
      <c r="M39" s="61">
        <v>9.2925990992248476E-5</v>
      </c>
      <c r="N39" s="108"/>
      <c r="R39">
        <f t="shared" si="0"/>
        <v>0</v>
      </c>
      <c r="S39">
        <f t="shared" si="1"/>
        <v>0</v>
      </c>
      <c r="T39">
        <f t="shared" si="2"/>
        <v>9.2925990992248476E-5</v>
      </c>
    </row>
    <row r="40" spans="1:20" ht="14.5" outlineLevel="2" x14ac:dyDescent="0.35">
      <c r="A40" s="59" t="s">
        <v>889</v>
      </c>
      <c r="B40" s="59" t="s">
        <v>446</v>
      </c>
      <c r="C40" s="59" t="s">
        <v>516</v>
      </c>
      <c r="D40" s="59" t="s">
        <v>1349</v>
      </c>
      <c r="E40" s="62"/>
      <c r="F40" s="62"/>
      <c r="G40" s="60">
        <v>7.5426003424850009E-5</v>
      </c>
      <c r="H40" s="61">
        <v>1.0369608369814047</v>
      </c>
      <c r="I40" s="59" t="s">
        <v>676</v>
      </c>
      <c r="J40" s="59" t="s">
        <v>1305</v>
      </c>
      <c r="K40" s="63"/>
      <c r="L40" s="63"/>
      <c r="M40" s="61">
        <v>7.8213811641594759E-5</v>
      </c>
      <c r="N40" s="108"/>
      <c r="R40">
        <f t="shared" si="0"/>
        <v>0</v>
      </c>
      <c r="S40">
        <f t="shared" si="1"/>
        <v>0</v>
      </c>
      <c r="T40">
        <f t="shared" si="2"/>
        <v>7.8213811641594759E-5</v>
      </c>
    </row>
    <row r="41" spans="1:20" ht="14.5" outlineLevel="2" x14ac:dyDescent="0.35">
      <c r="A41" s="59" t="s">
        <v>889</v>
      </c>
      <c r="B41" s="59" t="s">
        <v>1350</v>
      </c>
      <c r="C41" s="59" t="s">
        <v>516</v>
      </c>
      <c r="D41" s="59" t="s">
        <v>1351</v>
      </c>
      <c r="E41" s="62"/>
      <c r="F41" s="62"/>
      <c r="G41" s="60">
        <v>1.7465229320210163</v>
      </c>
      <c r="H41" s="61">
        <v>1.0369608369814047</v>
      </c>
      <c r="I41" s="59" t="s">
        <v>676</v>
      </c>
      <c r="J41" s="59" t="s">
        <v>1305</v>
      </c>
      <c r="K41" s="63"/>
      <c r="L41" s="63"/>
      <c r="M41" s="61">
        <v>1.8110758813957302</v>
      </c>
      <c r="N41" s="108"/>
      <c r="R41">
        <f t="shared" si="0"/>
        <v>0</v>
      </c>
      <c r="S41">
        <f t="shared" si="1"/>
        <v>0</v>
      </c>
      <c r="T41">
        <f t="shared" si="2"/>
        <v>1.8110758813957302</v>
      </c>
    </row>
    <row r="42" spans="1:20" ht="14.5" outlineLevel="2" x14ac:dyDescent="0.35">
      <c r="A42" s="59" t="s">
        <v>889</v>
      </c>
      <c r="B42" s="59" t="s">
        <v>447</v>
      </c>
      <c r="C42" s="59" t="s">
        <v>516</v>
      </c>
      <c r="D42" s="59" t="s">
        <v>1352</v>
      </c>
      <c r="E42" s="62"/>
      <c r="F42" s="62"/>
      <c r="G42" s="60">
        <v>0.6427104207801192</v>
      </c>
      <c r="H42" s="61">
        <v>1.0519711300818282</v>
      </c>
      <c r="I42" s="59" t="s">
        <v>258</v>
      </c>
      <c r="J42" s="59" t="s">
        <v>1305</v>
      </c>
      <c r="K42" s="63"/>
      <c r="L42" s="63"/>
      <c r="M42" s="61">
        <v>0.67611280766342929</v>
      </c>
      <c r="N42" s="108"/>
      <c r="R42">
        <f t="shared" si="0"/>
        <v>0</v>
      </c>
      <c r="S42">
        <f t="shared" si="1"/>
        <v>0</v>
      </c>
      <c r="T42">
        <f t="shared" si="2"/>
        <v>0.67611280766342929</v>
      </c>
    </row>
    <row r="43" spans="1:20" ht="14.5" outlineLevel="2" x14ac:dyDescent="0.35">
      <c r="A43" s="59" t="s">
        <v>889</v>
      </c>
      <c r="B43" s="59" t="s">
        <v>448</v>
      </c>
      <c r="C43" s="59" t="s">
        <v>516</v>
      </c>
      <c r="D43" s="59" t="s">
        <v>1353</v>
      </c>
      <c r="E43" s="62"/>
      <c r="F43" s="62"/>
      <c r="G43" s="60">
        <v>9.096328527149615E-2</v>
      </c>
      <c r="H43" s="61">
        <v>1.0369608369814047</v>
      </c>
      <c r="I43" s="59" t="s">
        <v>676</v>
      </c>
      <c r="J43" s="59" t="s">
        <v>1305</v>
      </c>
      <c r="K43" s="63"/>
      <c r="L43" s="63"/>
      <c r="M43" s="61">
        <v>9.432536442970893E-2</v>
      </c>
      <c r="N43" s="108"/>
      <c r="R43">
        <f t="shared" si="0"/>
        <v>0</v>
      </c>
      <c r="S43">
        <f t="shared" si="1"/>
        <v>0</v>
      </c>
      <c r="T43">
        <f t="shared" si="2"/>
        <v>9.432536442970893E-2</v>
      </c>
    </row>
    <row r="44" spans="1:20" ht="14.5" outlineLevel="2" x14ac:dyDescent="0.35">
      <c r="A44" s="59" t="s">
        <v>889</v>
      </c>
      <c r="B44" s="59" t="s">
        <v>450</v>
      </c>
      <c r="C44" s="59" t="s">
        <v>516</v>
      </c>
      <c r="D44" s="59" t="s">
        <v>1354</v>
      </c>
      <c r="E44" s="62"/>
      <c r="F44" s="62"/>
      <c r="G44" s="60">
        <v>4.2151566214178073E-2</v>
      </c>
      <c r="H44" s="61">
        <v>1.0519711300818282</v>
      </c>
      <c r="I44" s="59" t="s">
        <v>258</v>
      </c>
      <c r="J44" s="59" t="s">
        <v>1305</v>
      </c>
      <c r="K44" s="63"/>
      <c r="L44" s="63"/>
      <c r="M44" s="61">
        <v>4.4342230745047916E-2</v>
      </c>
      <c r="N44" s="108"/>
      <c r="R44">
        <f t="shared" si="0"/>
        <v>0</v>
      </c>
      <c r="S44">
        <f t="shared" si="1"/>
        <v>0</v>
      </c>
      <c r="T44">
        <f t="shared" si="2"/>
        <v>4.4342230745047916E-2</v>
      </c>
    </row>
    <row r="45" spans="1:20" ht="14.5" outlineLevel="2" x14ac:dyDescent="0.35">
      <c r="A45" s="59" t="s">
        <v>889</v>
      </c>
      <c r="B45" s="59" t="s">
        <v>451</v>
      </c>
      <c r="C45" s="59" t="s">
        <v>516</v>
      </c>
      <c r="D45" s="59" t="s">
        <v>1355</v>
      </c>
      <c r="E45" s="62"/>
      <c r="F45" s="62"/>
      <c r="G45" s="60">
        <v>0.35482307692307696</v>
      </c>
      <c r="H45" s="61">
        <v>1.0519711300818282</v>
      </c>
      <c r="I45" s="59" t="s">
        <v>258</v>
      </c>
      <c r="J45" s="59" t="s">
        <v>1305</v>
      </c>
      <c r="K45" s="63"/>
      <c r="L45" s="63"/>
      <c r="M45" s="61">
        <v>0.37326363320988071</v>
      </c>
      <c r="N45" s="108"/>
      <c r="R45">
        <f t="shared" si="0"/>
        <v>0</v>
      </c>
      <c r="S45">
        <f t="shared" si="1"/>
        <v>0</v>
      </c>
      <c r="T45">
        <f t="shared" si="2"/>
        <v>0.37326363320988071</v>
      </c>
    </row>
    <row r="46" spans="1:20" ht="14.5" outlineLevel="2" x14ac:dyDescent="0.35">
      <c r="A46" s="59" t="s">
        <v>889</v>
      </c>
      <c r="B46" s="59" t="s">
        <v>453</v>
      </c>
      <c r="C46" s="59" t="s">
        <v>516</v>
      </c>
      <c r="D46" s="59" t="s">
        <v>1356</v>
      </c>
      <c r="E46" s="62"/>
      <c r="F46" s="62"/>
      <c r="G46" s="60">
        <v>5.7000000000000002E-3</v>
      </c>
      <c r="H46" s="61">
        <v>1.0519711300818282</v>
      </c>
      <c r="I46" s="59" t="s">
        <v>258</v>
      </c>
      <c r="J46" s="59" t="s">
        <v>1305</v>
      </c>
      <c r="K46" s="63"/>
      <c r="L46" s="63"/>
      <c r="M46" s="61">
        <v>5.9962354414664206E-3</v>
      </c>
      <c r="N46" s="108"/>
      <c r="R46">
        <f t="shared" si="0"/>
        <v>0</v>
      </c>
      <c r="S46">
        <f t="shared" si="1"/>
        <v>0</v>
      </c>
      <c r="T46">
        <f t="shared" si="2"/>
        <v>5.9962354414664206E-3</v>
      </c>
    </row>
    <row r="47" spans="1:20" ht="14.5" outlineLevel="2" x14ac:dyDescent="0.35">
      <c r="A47" s="59" t="s">
        <v>889</v>
      </c>
      <c r="B47" s="59" t="s">
        <v>454</v>
      </c>
      <c r="C47" s="59" t="s">
        <v>516</v>
      </c>
      <c r="D47" s="59" t="s">
        <v>1357</v>
      </c>
      <c r="E47" s="62"/>
      <c r="F47" s="62"/>
      <c r="G47" s="60">
        <v>1.5073982905982886E-2</v>
      </c>
      <c r="H47" s="61">
        <v>1.0519711300818282</v>
      </c>
      <c r="I47" s="59" t="s">
        <v>258</v>
      </c>
      <c r="J47" s="59" t="s">
        <v>1305</v>
      </c>
      <c r="K47" s="63"/>
      <c r="L47" s="63"/>
      <c r="M47" s="61">
        <v>1.5857394832440978E-2</v>
      </c>
      <c r="N47" s="108"/>
      <c r="R47">
        <f t="shared" si="0"/>
        <v>0</v>
      </c>
      <c r="S47">
        <f t="shared" si="1"/>
        <v>0</v>
      </c>
      <c r="T47">
        <f t="shared" si="2"/>
        <v>1.5857394832440978E-2</v>
      </c>
    </row>
    <row r="48" spans="1:20" ht="14.5" outlineLevel="2" x14ac:dyDescent="0.35">
      <c r="A48" s="59" t="s">
        <v>889</v>
      </c>
      <c r="B48" s="59" t="s">
        <v>455</v>
      </c>
      <c r="C48" s="59" t="s">
        <v>516</v>
      </c>
      <c r="D48" s="59" t="s">
        <v>1358</v>
      </c>
      <c r="E48" s="62"/>
      <c r="F48" s="62"/>
      <c r="G48" s="60">
        <v>4.378846153846154E-2</v>
      </c>
      <c r="H48" s="61">
        <v>1.0519711300818282</v>
      </c>
      <c r="I48" s="59" t="s">
        <v>258</v>
      </c>
      <c r="J48" s="59" t="s">
        <v>1305</v>
      </c>
      <c r="K48" s="63"/>
      <c r="L48" s="63"/>
      <c r="M48" s="61">
        <v>4.6064197369160058E-2</v>
      </c>
      <c r="N48" s="108"/>
      <c r="R48">
        <f t="shared" si="0"/>
        <v>0</v>
      </c>
      <c r="S48">
        <f t="shared" si="1"/>
        <v>0</v>
      </c>
      <c r="T48">
        <f t="shared" si="2"/>
        <v>4.6064197369160058E-2</v>
      </c>
    </row>
    <row r="49" spans="1:22" ht="14.5" outlineLevel="2" x14ac:dyDescent="0.35">
      <c r="A49" s="59" t="s">
        <v>889</v>
      </c>
      <c r="B49" s="59" t="s">
        <v>456</v>
      </c>
      <c r="C49" s="59" t="s">
        <v>516</v>
      </c>
      <c r="D49" s="59" t="s">
        <v>1359</v>
      </c>
      <c r="E49" s="62"/>
      <c r="F49" s="62"/>
      <c r="G49" s="60">
        <v>0.14515384615384616</v>
      </c>
      <c r="H49" s="61">
        <v>1.0519711300818282</v>
      </c>
      <c r="I49" s="59" t="s">
        <v>258</v>
      </c>
      <c r="J49" s="59" t="s">
        <v>1305</v>
      </c>
      <c r="K49" s="63"/>
      <c r="L49" s="63"/>
      <c r="M49" s="61">
        <v>0.15269765557418538</v>
      </c>
      <c r="N49" s="108"/>
      <c r="R49">
        <f t="shared" si="0"/>
        <v>0</v>
      </c>
      <c r="S49">
        <f t="shared" si="1"/>
        <v>0</v>
      </c>
      <c r="T49">
        <f t="shared" si="2"/>
        <v>0.15269765557418538</v>
      </c>
    </row>
    <row r="50" spans="1:22" ht="14.5" outlineLevel="2" x14ac:dyDescent="0.35">
      <c r="A50" s="59" t="s">
        <v>889</v>
      </c>
      <c r="B50" s="59" t="s">
        <v>457</v>
      </c>
      <c r="C50" s="59" t="s">
        <v>516</v>
      </c>
      <c r="D50" s="59" t="s">
        <v>1360</v>
      </c>
      <c r="E50" s="62"/>
      <c r="F50" s="62"/>
      <c r="G50" s="60">
        <v>0.63710712221538468</v>
      </c>
      <c r="H50" s="61">
        <v>1.0519711300818282</v>
      </c>
      <c r="I50" s="59" t="s">
        <v>258</v>
      </c>
      <c r="J50" s="59" t="s">
        <v>1305</v>
      </c>
      <c r="K50" s="63"/>
      <c r="L50" s="63"/>
      <c r="M50" s="61">
        <v>0.67021829934009969</v>
      </c>
      <c r="N50" s="108"/>
      <c r="R50">
        <f t="shared" si="0"/>
        <v>0</v>
      </c>
      <c r="S50">
        <f t="shared" si="1"/>
        <v>0</v>
      </c>
      <c r="T50">
        <f t="shared" si="2"/>
        <v>0.67021829934009969</v>
      </c>
    </row>
    <row r="51" spans="1:22" ht="14.5" outlineLevel="2" x14ac:dyDescent="0.35">
      <c r="A51" s="59" t="s">
        <v>889</v>
      </c>
      <c r="B51" s="59" t="s">
        <v>458</v>
      </c>
      <c r="C51" s="59" t="s">
        <v>516</v>
      </c>
      <c r="D51" s="59" t="s">
        <v>1361</v>
      </c>
      <c r="E51" s="62"/>
      <c r="F51" s="62"/>
      <c r="G51" s="60">
        <v>0.63710712221538468</v>
      </c>
      <c r="H51" s="61">
        <v>1.0519711300818282</v>
      </c>
      <c r="I51" s="59" t="s">
        <v>258</v>
      </c>
      <c r="J51" s="59" t="s">
        <v>1305</v>
      </c>
      <c r="K51" s="63"/>
      <c r="L51" s="63"/>
      <c r="M51" s="61">
        <v>0.67021829934009969</v>
      </c>
      <c r="N51" s="108"/>
      <c r="R51">
        <f t="shared" si="0"/>
        <v>0</v>
      </c>
      <c r="S51">
        <f t="shared" si="1"/>
        <v>0</v>
      </c>
      <c r="T51">
        <f t="shared" si="2"/>
        <v>0.67021829934009969</v>
      </c>
    </row>
    <row r="52" spans="1:22" ht="14.5" outlineLevel="2" x14ac:dyDescent="0.35">
      <c r="A52" s="59" t="s">
        <v>889</v>
      </c>
      <c r="B52" s="59" t="s">
        <v>1285</v>
      </c>
      <c r="C52" s="59" t="s">
        <v>516</v>
      </c>
      <c r="D52" s="59" t="s">
        <v>1362</v>
      </c>
      <c r="E52" s="62"/>
      <c r="F52" s="62"/>
      <c r="G52" s="60">
        <v>1.4151875734313621</v>
      </c>
      <c r="H52" s="61">
        <v>1.0519711300818282</v>
      </c>
      <c r="I52" s="59" t="s">
        <v>258</v>
      </c>
      <c r="J52" s="59" t="s">
        <v>1305</v>
      </c>
      <c r="K52" s="63"/>
      <c r="L52" s="63"/>
      <c r="M52" s="61">
        <v>1.4887364709003503</v>
      </c>
      <c r="N52" s="108"/>
      <c r="R52">
        <f t="shared" si="0"/>
        <v>0</v>
      </c>
      <c r="S52">
        <f t="shared" si="1"/>
        <v>0</v>
      </c>
      <c r="T52">
        <f t="shared" si="2"/>
        <v>1.4887364709003503</v>
      </c>
    </row>
    <row r="53" spans="1:22" ht="14.5" outlineLevel="2" x14ac:dyDescent="0.35">
      <c r="A53" s="59" t="s">
        <v>889</v>
      </c>
      <c r="B53" s="59" t="s">
        <v>459</v>
      </c>
      <c r="C53" s="59" t="s">
        <v>516</v>
      </c>
      <c r="D53" s="59" t="s">
        <v>679</v>
      </c>
      <c r="E53" s="62"/>
      <c r="F53" s="62"/>
      <c r="G53" s="60">
        <v>0.38703661242603526</v>
      </c>
      <c r="H53" s="61">
        <v>1.0369608369814047</v>
      </c>
      <c r="I53" s="59" t="s">
        <v>676</v>
      </c>
      <c r="J53" s="59" t="s">
        <v>1305</v>
      </c>
      <c r="K53" s="63"/>
      <c r="L53" s="63"/>
      <c r="M53" s="61">
        <v>0.4013418095637491</v>
      </c>
      <c r="N53" s="108"/>
      <c r="R53">
        <f t="shared" si="0"/>
        <v>0</v>
      </c>
      <c r="S53">
        <f t="shared" si="1"/>
        <v>0</v>
      </c>
      <c r="T53">
        <f t="shared" si="2"/>
        <v>0.4013418095637491</v>
      </c>
    </row>
    <row r="54" spans="1:22" ht="14.5" outlineLevel="2" x14ac:dyDescent="0.35">
      <c r="A54" s="59" t="s">
        <v>889</v>
      </c>
      <c r="B54" s="59" t="s">
        <v>460</v>
      </c>
      <c r="C54" s="59" t="s">
        <v>516</v>
      </c>
      <c r="D54" s="59" t="s">
        <v>1363</v>
      </c>
      <c r="E54" s="62"/>
      <c r="F54" s="62"/>
      <c r="G54" s="60">
        <v>6.1381367999999999E-2</v>
      </c>
      <c r="H54" s="61">
        <v>1.0369608369814047</v>
      </c>
      <c r="I54" s="59" t="s">
        <v>676</v>
      </c>
      <c r="J54" s="59" t="s">
        <v>1305</v>
      </c>
      <c r="K54" s="63"/>
      <c r="L54" s="63"/>
      <c r="M54" s="61">
        <v>6.3650074736343612E-2</v>
      </c>
      <c r="N54" s="108"/>
      <c r="R54">
        <f t="shared" si="0"/>
        <v>0</v>
      </c>
      <c r="S54">
        <f t="shared" si="1"/>
        <v>0</v>
      </c>
      <c r="T54">
        <f t="shared" si="2"/>
        <v>6.3650074736343612E-2</v>
      </c>
    </row>
    <row r="55" spans="1:22" ht="14.5" outlineLevel="2" x14ac:dyDescent="0.35">
      <c r="A55" s="59" t="s">
        <v>889</v>
      </c>
      <c r="B55" s="59" t="s">
        <v>461</v>
      </c>
      <c r="C55" s="59" t="s">
        <v>516</v>
      </c>
      <c r="D55" s="59" t="s">
        <v>680</v>
      </c>
      <c r="E55" s="62"/>
      <c r="F55" s="62"/>
      <c r="G55" s="60">
        <v>0.26712262000000003</v>
      </c>
      <c r="H55" s="61">
        <v>1.0369608369814047</v>
      </c>
      <c r="I55" s="59" t="s">
        <v>676</v>
      </c>
      <c r="J55" s="59" t="s">
        <v>1305</v>
      </c>
      <c r="K55" s="63"/>
      <c r="L55" s="63"/>
      <c r="M55" s="61">
        <v>0.27699569561186577</v>
      </c>
      <c r="N55" s="108"/>
      <c r="R55">
        <f t="shared" si="0"/>
        <v>0</v>
      </c>
      <c r="S55">
        <f t="shared" si="1"/>
        <v>0</v>
      </c>
      <c r="T55">
        <f t="shared" si="2"/>
        <v>0.27699569561186577</v>
      </c>
    </row>
    <row r="56" spans="1:22" ht="14.5" outlineLevel="2" x14ac:dyDescent="0.35">
      <c r="A56" s="59" t="s">
        <v>889</v>
      </c>
      <c r="B56" s="59" t="s">
        <v>462</v>
      </c>
      <c r="C56" s="59" t="s">
        <v>516</v>
      </c>
      <c r="D56" s="59" t="s">
        <v>681</v>
      </c>
      <c r="E56" s="62"/>
      <c r="F56" s="62"/>
      <c r="G56" s="60">
        <v>0.1136692</v>
      </c>
      <c r="H56" s="61">
        <v>1.0369608369814047</v>
      </c>
      <c r="I56" s="59" t="s">
        <v>676</v>
      </c>
      <c r="J56" s="59" t="s">
        <v>1305</v>
      </c>
      <c r="K56" s="63"/>
      <c r="L56" s="63"/>
      <c r="M56" s="61">
        <v>0.11787050877100669</v>
      </c>
      <c r="N56" s="108"/>
      <c r="R56">
        <f t="shared" si="0"/>
        <v>0</v>
      </c>
      <c r="S56">
        <f t="shared" si="1"/>
        <v>0</v>
      </c>
      <c r="T56">
        <f t="shared" si="2"/>
        <v>0.11787050877100669</v>
      </c>
    </row>
    <row r="57" spans="1:22" ht="14.5" outlineLevel="2" x14ac:dyDescent="0.35">
      <c r="A57" s="59" t="s">
        <v>889</v>
      </c>
      <c r="B57" s="59" t="s">
        <v>463</v>
      </c>
      <c r="C57" s="59" t="s">
        <v>516</v>
      </c>
      <c r="D57" s="59" t="s">
        <v>682</v>
      </c>
      <c r="E57" s="62"/>
      <c r="F57" s="62"/>
      <c r="G57" s="60">
        <v>0.12685482719999999</v>
      </c>
      <c r="H57" s="61">
        <v>1.0369608369814047</v>
      </c>
      <c r="I57" s="59" t="s">
        <v>676</v>
      </c>
      <c r="J57" s="59" t="s">
        <v>1305</v>
      </c>
      <c r="K57" s="63"/>
      <c r="L57" s="63"/>
      <c r="M57" s="61">
        <v>0.13154348778844346</v>
      </c>
      <c r="N57" s="108"/>
      <c r="R57">
        <f t="shared" si="0"/>
        <v>0</v>
      </c>
      <c r="S57">
        <f t="shared" si="1"/>
        <v>0</v>
      </c>
      <c r="T57">
        <f t="shared" si="2"/>
        <v>0.13154348778844346</v>
      </c>
    </row>
    <row r="58" spans="1:22" ht="14.5" outlineLevel="2" x14ac:dyDescent="0.35">
      <c r="A58" s="59" t="s">
        <v>889</v>
      </c>
      <c r="B58" s="59" t="s">
        <v>464</v>
      </c>
      <c r="C58" s="59" t="s">
        <v>516</v>
      </c>
      <c r="D58" s="59" t="s">
        <v>683</v>
      </c>
      <c r="E58" s="62"/>
      <c r="F58" s="62"/>
      <c r="G58" s="60">
        <v>0.14526923759999999</v>
      </c>
      <c r="H58" s="61">
        <v>1.0369608369814047</v>
      </c>
      <c r="I58" s="59" t="s">
        <v>676</v>
      </c>
      <c r="J58" s="59" t="s">
        <v>1305</v>
      </c>
      <c r="K58" s="63"/>
      <c r="L58" s="63"/>
      <c r="M58" s="61">
        <v>0.15063851020934654</v>
      </c>
      <c r="N58" s="108"/>
      <c r="R58">
        <f t="shared" si="0"/>
        <v>0</v>
      </c>
      <c r="S58">
        <f t="shared" si="1"/>
        <v>0</v>
      </c>
      <c r="T58">
        <f t="shared" si="2"/>
        <v>0.15063851020934654</v>
      </c>
    </row>
    <row r="59" spans="1:22" ht="14.5" outlineLevel="2" x14ac:dyDescent="0.35">
      <c r="A59" s="59" t="s">
        <v>889</v>
      </c>
      <c r="B59" s="59" t="s">
        <v>1364</v>
      </c>
      <c r="C59" s="59" t="s">
        <v>516</v>
      </c>
      <c r="D59" s="59" t="s">
        <v>1365</v>
      </c>
      <c r="E59" s="62"/>
      <c r="F59" s="62"/>
      <c r="G59" s="60">
        <v>0.3414685052493151</v>
      </c>
      <c r="H59" s="61">
        <v>1.0369608369814047</v>
      </c>
      <c r="I59" s="59" t="s">
        <v>676</v>
      </c>
      <c r="J59" s="59" t="s">
        <v>1305</v>
      </c>
      <c r="K59" s="63"/>
      <c r="L59" s="63"/>
      <c r="M59" s="61">
        <v>0.35408946700611899</v>
      </c>
      <c r="N59" s="108"/>
      <c r="R59">
        <f t="shared" si="0"/>
        <v>0</v>
      </c>
      <c r="S59">
        <f t="shared" si="1"/>
        <v>0</v>
      </c>
      <c r="T59">
        <f t="shared" si="2"/>
        <v>0.35408946700611899</v>
      </c>
    </row>
    <row r="60" spans="1:22" ht="14.5" outlineLevel="2" x14ac:dyDescent="0.35">
      <c r="A60" s="59" t="s">
        <v>889</v>
      </c>
      <c r="B60" s="59" t="s">
        <v>465</v>
      </c>
      <c r="C60" s="59" t="s">
        <v>516</v>
      </c>
      <c r="D60" s="59" t="s">
        <v>684</v>
      </c>
      <c r="E60" s="62"/>
      <c r="F60" s="62"/>
      <c r="G60" s="60">
        <v>1.186261778607093</v>
      </c>
      <c r="H60" s="61">
        <v>1.0369608369814047</v>
      </c>
      <c r="I60" s="59" t="s">
        <v>676</v>
      </c>
      <c r="J60" s="59" t="s">
        <v>1305</v>
      </c>
      <c r="K60" s="63"/>
      <c r="L60" s="63"/>
      <c r="M60" s="61">
        <v>1.230107006823461</v>
      </c>
      <c r="N60" s="109" t="s">
        <v>514</v>
      </c>
      <c r="O60" s="55">
        <v>0.10299999999999999</v>
      </c>
      <c r="P60" s="107" t="s">
        <v>2269</v>
      </c>
      <c r="Q60">
        <f>M60*O60</f>
        <v>0.12670102170281647</v>
      </c>
      <c r="R60">
        <f t="shared" si="0"/>
        <v>0</v>
      </c>
      <c r="S60">
        <f t="shared" si="1"/>
        <v>0</v>
      </c>
      <c r="T60">
        <f t="shared" si="2"/>
        <v>1.1034059851206446</v>
      </c>
      <c r="V60" s="115" t="s">
        <v>2358</v>
      </c>
    </row>
    <row r="61" spans="1:22" ht="14.5" outlineLevel="2" x14ac:dyDescent="0.35">
      <c r="A61" s="59" t="s">
        <v>889</v>
      </c>
      <c r="B61" s="59" t="s">
        <v>466</v>
      </c>
      <c r="C61" s="59" t="s">
        <v>516</v>
      </c>
      <c r="D61" s="59" t="s">
        <v>685</v>
      </c>
      <c r="E61" s="62"/>
      <c r="F61" s="62"/>
      <c r="G61" s="60">
        <v>0.3564980429239808</v>
      </c>
      <c r="H61" s="61">
        <v>1.0369608369814047</v>
      </c>
      <c r="I61" s="59" t="s">
        <v>676</v>
      </c>
      <c r="J61" s="59" t="s">
        <v>1305</v>
      </c>
      <c r="K61" s="63"/>
      <c r="L61" s="63"/>
      <c r="M61" s="61">
        <v>0.36967450897268389</v>
      </c>
      <c r="N61" s="109" t="s">
        <v>514</v>
      </c>
      <c r="O61" s="55">
        <v>0.10299999999999999</v>
      </c>
      <c r="P61" s="107" t="s">
        <v>2269</v>
      </c>
      <c r="Q61">
        <f t="shared" ref="Q61:Q66" si="3">M61*O61</f>
        <v>3.8076474424186442E-2</v>
      </c>
      <c r="R61">
        <f t="shared" si="0"/>
        <v>0</v>
      </c>
      <c r="S61">
        <f t="shared" si="1"/>
        <v>0</v>
      </c>
      <c r="T61">
        <f t="shared" si="2"/>
        <v>0.33159803454849746</v>
      </c>
    </row>
    <row r="62" spans="1:22" ht="14.5" outlineLevel="2" x14ac:dyDescent="0.35">
      <c r="A62" s="59" t="s">
        <v>889</v>
      </c>
      <c r="B62" s="59" t="s">
        <v>467</v>
      </c>
      <c r="C62" s="59" t="s">
        <v>516</v>
      </c>
      <c r="D62" s="59" t="s">
        <v>686</v>
      </c>
      <c r="E62" s="62"/>
      <c r="F62" s="62"/>
      <c r="G62" s="60">
        <v>0.64768475743061371</v>
      </c>
      <c r="H62" s="61">
        <v>1.0369608369814047</v>
      </c>
      <c r="I62" s="59" t="s">
        <v>676</v>
      </c>
      <c r="J62" s="59" t="s">
        <v>1305</v>
      </c>
      <c r="K62" s="63"/>
      <c r="L62" s="63"/>
      <c r="M62" s="61">
        <v>0.67162372816534732</v>
      </c>
      <c r="N62" s="109" t="s">
        <v>514</v>
      </c>
      <c r="O62" s="55">
        <v>0.10299999999999999</v>
      </c>
      <c r="P62" s="107" t="s">
        <v>2269</v>
      </c>
      <c r="Q62">
        <f t="shared" si="3"/>
        <v>6.9177244001030772E-2</v>
      </c>
      <c r="R62">
        <f t="shared" si="0"/>
        <v>0</v>
      </c>
      <c r="S62">
        <f t="shared" si="1"/>
        <v>0</v>
      </c>
      <c r="T62">
        <f t="shared" si="2"/>
        <v>0.60244648416431656</v>
      </c>
    </row>
    <row r="63" spans="1:22" ht="14.5" outlineLevel="2" x14ac:dyDescent="0.35">
      <c r="A63" s="59" t="s">
        <v>889</v>
      </c>
      <c r="B63" s="59" t="s">
        <v>468</v>
      </c>
      <c r="C63" s="59" t="s">
        <v>516</v>
      </c>
      <c r="D63" s="59" t="s">
        <v>687</v>
      </c>
      <c r="E63" s="62"/>
      <c r="F63" s="62"/>
      <c r="G63" s="60">
        <v>0.54455747232375895</v>
      </c>
      <c r="H63" s="61">
        <v>1.0369608369814047</v>
      </c>
      <c r="I63" s="59" t="s">
        <v>676</v>
      </c>
      <c r="J63" s="59" t="s">
        <v>1305</v>
      </c>
      <c r="K63" s="63"/>
      <c r="L63" s="63"/>
      <c r="M63" s="61">
        <v>0.56468477228532321</v>
      </c>
      <c r="N63" s="109" t="s">
        <v>514</v>
      </c>
      <c r="O63" s="55">
        <v>0.10299999999999999</v>
      </c>
      <c r="P63" s="107" t="s">
        <v>2269</v>
      </c>
      <c r="Q63">
        <f t="shared" si="3"/>
        <v>5.8162531545388287E-2</v>
      </c>
      <c r="R63">
        <f t="shared" si="0"/>
        <v>0</v>
      </c>
      <c r="S63">
        <f t="shared" si="1"/>
        <v>0</v>
      </c>
      <c r="T63">
        <f t="shared" si="2"/>
        <v>0.5065222407399349</v>
      </c>
    </row>
    <row r="64" spans="1:22" ht="14.5" outlineLevel="2" x14ac:dyDescent="0.35">
      <c r="A64" s="59" t="s">
        <v>889</v>
      </c>
      <c r="B64" s="59" t="s">
        <v>469</v>
      </c>
      <c r="C64" s="59" t="s">
        <v>516</v>
      </c>
      <c r="D64" s="59" t="s">
        <v>688</v>
      </c>
      <c r="E64" s="62"/>
      <c r="F64" s="62"/>
      <c r="G64" s="60">
        <v>0.28893634130026852</v>
      </c>
      <c r="H64" s="61">
        <v>1.0369608369814047</v>
      </c>
      <c r="I64" s="59" t="s">
        <v>676</v>
      </c>
      <c r="J64" s="59" t="s">
        <v>1305</v>
      </c>
      <c r="K64" s="63"/>
      <c r="L64" s="63"/>
      <c r="M64" s="61">
        <v>0.29961567030907127</v>
      </c>
      <c r="N64" s="109" t="s">
        <v>514</v>
      </c>
      <c r="O64" s="55">
        <v>0.10299999999999999</v>
      </c>
      <c r="P64" s="107" t="s">
        <v>2269</v>
      </c>
      <c r="Q64">
        <f t="shared" si="3"/>
        <v>3.0860414041834341E-2</v>
      </c>
      <c r="R64">
        <f t="shared" si="0"/>
        <v>0</v>
      </c>
      <c r="S64">
        <f t="shared" si="1"/>
        <v>0</v>
      </c>
      <c r="T64">
        <f t="shared" si="2"/>
        <v>0.26875525626723695</v>
      </c>
    </row>
    <row r="65" spans="1:20" ht="14.5" outlineLevel="2" x14ac:dyDescent="0.35">
      <c r="A65" s="59" t="s">
        <v>889</v>
      </c>
      <c r="B65" s="59" t="s">
        <v>470</v>
      </c>
      <c r="C65" s="59" t="s">
        <v>516</v>
      </c>
      <c r="D65" s="59" t="s">
        <v>689</v>
      </c>
      <c r="E65" s="62"/>
      <c r="F65" s="62"/>
      <c r="G65" s="60">
        <v>0.95314994384338092</v>
      </c>
      <c r="H65" s="61">
        <v>1.0369608369814047</v>
      </c>
      <c r="I65" s="59" t="s">
        <v>676</v>
      </c>
      <c r="J65" s="59" t="s">
        <v>1305</v>
      </c>
      <c r="K65" s="63"/>
      <c r="L65" s="63"/>
      <c r="M65" s="61">
        <v>0.98837916353661115</v>
      </c>
      <c r="N65" s="109" t="s">
        <v>514</v>
      </c>
      <c r="O65" s="55">
        <v>0.10299999999999999</v>
      </c>
      <c r="P65" s="107" t="s">
        <v>2269</v>
      </c>
      <c r="Q65">
        <f t="shared" si="3"/>
        <v>0.10180305384427095</v>
      </c>
      <c r="R65">
        <f t="shared" si="0"/>
        <v>0</v>
      </c>
      <c r="S65">
        <f t="shared" si="1"/>
        <v>0</v>
      </c>
      <c r="T65">
        <f t="shared" si="2"/>
        <v>0.88657610969234024</v>
      </c>
    </row>
    <row r="66" spans="1:20" ht="14.5" outlineLevel="2" x14ac:dyDescent="0.35">
      <c r="A66" s="59" t="s">
        <v>889</v>
      </c>
      <c r="B66" s="59" t="s">
        <v>471</v>
      </c>
      <c r="C66" s="59" t="s">
        <v>516</v>
      </c>
      <c r="D66" s="59" t="s">
        <v>1366</v>
      </c>
      <c r="E66" s="62"/>
      <c r="F66" s="62"/>
      <c r="G66" s="60">
        <v>3.9327078635942189E-2</v>
      </c>
      <c r="H66" s="61">
        <v>1.0369608369814047</v>
      </c>
      <c r="I66" s="59" t="s">
        <v>676</v>
      </c>
      <c r="J66" s="59" t="s">
        <v>1305</v>
      </c>
      <c r="K66" s="63"/>
      <c r="L66" s="63"/>
      <c r="M66" s="61">
        <v>4.0780640378360135E-2</v>
      </c>
      <c r="N66" s="109" t="s">
        <v>514</v>
      </c>
      <c r="O66" s="55">
        <v>0.10299999999999999</v>
      </c>
      <c r="P66" s="107" t="s">
        <v>2269</v>
      </c>
      <c r="Q66">
        <f t="shared" si="3"/>
        <v>4.2004059589710934E-3</v>
      </c>
      <c r="R66">
        <f t="shared" si="0"/>
        <v>0</v>
      </c>
      <c r="S66">
        <f t="shared" si="1"/>
        <v>0</v>
      </c>
      <c r="T66">
        <f t="shared" si="2"/>
        <v>3.6580234419389041E-2</v>
      </c>
    </row>
    <row r="67" spans="1:20" ht="14.5" outlineLevel="2" x14ac:dyDescent="0.35">
      <c r="A67" s="59" t="s">
        <v>889</v>
      </c>
      <c r="B67" s="59" t="s">
        <v>472</v>
      </c>
      <c r="C67" s="59" t="s">
        <v>516</v>
      </c>
      <c r="D67" s="59" t="s">
        <v>1367</v>
      </c>
      <c r="E67" s="62"/>
      <c r="F67" s="62"/>
      <c r="G67" s="60">
        <v>0.10594550221720429</v>
      </c>
      <c r="H67" s="61">
        <v>1.0369608369814047</v>
      </c>
      <c r="I67" s="59" t="s">
        <v>676</v>
      </c>
      <c r="J67" s="59" t="s">
        <v>1305</v>
      </c>
      <c r="K67" s="63"/>
      <c r="L67" s="63"/>
      <c r="M67" s="61">
        <v>0.10986133665356744</v>
      </c>
      <c r="N67" s="108"/>
      <c r="R67">
        <f t="shared" ref="R67:R130" si="4">IF(AND(N67="CO",O67&gt;0),K67*(1-O67),K67)</f>
        <v>0</v>
      </c>
      <c r="S67">
        <f t="shared" ref="S67:S130" si="5">IF(AND(N67="NOX",O67&gt;0),L67*(1-O67),L67)</f>
        <v>0</v>
      </c>
      <c r="T67">
        <f t="shared" ref="T67:T130" si="6">IF(AND(N67="VOC",O67&gt;0),M67*(1-O67),M67)</f>
        <v>0.10986133665356744</v>
      </c>
    </row>
    <row r="68" spans="1:20" ht="14.5" outlineLevel="2" x14ac:dyDescent="0.35">
      <c r="A68" s="59" t="s">
        <v>889</v>
      </c>
      <c r="B68" s="59" t="s">
        <v>473</v>
      </c>
      <c r="C68" s="59" t="s">
        <v>516</v>
      </c>
      <c r="D68" s="59" t="s">
        <v>1293</v>
      </c>
      <c r="E68" s="62"/>
      <c r="F68" s="62"/>
      <c r="G68" s="60">
        <v>4.8452008371947596E-2</v>
      </c>
      <c r="H68" s="61">
        <v>1.0369608369814047</v>
      </c>
      <c r="I68" s="59" t="s">
        <v>676</v>
      </c>
      <c r="J68" s="59" t="s">
        <v>1305</v>
      </c>
      <c r="K68" s="63"/>
      <c r="L68" s="63"/>
      <c r="M68" s="61">
        <v>5.0242835154804807E-2</v>
      </c>
      <c r="N68" s="108"/>
      <c r="R68">
        <f t="shared" si="4"/>
        <v>0</v>
      </c>
      <c r="S68">
        <f t="shared" si="5"/>
        <v>0</v>
      </c>
      <c r="T68">
        <f t="shared" si="6"/>
        <v>5.0242835154804807E-2</v>
      </c>
    </row>
    <row r="69" spans="1:20" ht="14.5" outlineLevel="2" x14ac:dyDescent="0.35">
      <c r="A69" s="59" t="s">
        <v>889</v>
      </c>
      <c r="B69" s="59" t="s">
        <v>474</v>
      </c>
      <c r="C69" s="59" t="s">
        <v>516</v>
      </c>
      <c r="D69" s="59" t="s">
        <v>1368</v>
      </c>
      <c r="E69" s="62"/>
      <c r="F69" s="62"/>
      <c r="G69" s="60">
        <v>8.0813543594657575E-2</v>
      </c>
      <c r="H69" s="61">
        <v>1.0369608369814047</v>
      </c>
      <c r="I69" s="59" t="s">
        <v>676</v>
      </c>
      <c r="J69" s="59" t="s">
        <v>1305</v>
      </c>
      <c r="K69" s="63"/>
      <c r="L69" s="63"/>
      <c r="M69" s="61">
        <v>8.3800479805349354E-2</v>
      </c>
      <c r="N69" s="108"/>
      <c r="R69">
        <f t="shared" si="4"/>
        <v>0</v>
      </c>
      <c r="S69">
        <f t="shared" si="5"/>
        <v>0</v>
      </c>
      <c r="T69">
        <f t="shared" si="6"/>
        <v>8.3800479805349354E-2</v>
      </c>
    </row>
    <row r="70" spans="1:20" ht="14.5" outlineLevel="2" x14ac:dyDescent="0.35">
      <c r="A70" s="59" t="s">
        <v>889</v>
      </c>
      <c r="B70" s="59" t="s">
        <v>475</v>
      </c>
      <c r="C70" s="59" t="s">
        <v>516</v>
      </c>
      <c r="D70" s="59" t="s">
        <v>1369</v>
      </c>
      <c r="E70" s="62"/>
      <c r="F70" s="62"/>
      <c r="G70" s="60">
        <v>0.14006838141427527</v>
      </c>
      <c r="H70" s="61">
        <v>1.0369608369814047</v>
      </c>
      <c r="I70" s="59" t="s">
        <v>676</v>
      </c>
      <c r="J70" s="59" t="s">
        <v>1305</v>
      </c>
      <c r="K70" s="63"/>
      <c r="L70" s="63"/>
      <c r="M70" s="61">
        <v>0.14524542602597751</v>
      </c>
      <c r="N70" s="108"/>
      <c r="R70">
        <f t="shared" si="4"/>
        <v>0</v>
      </c>
      <c r="S70">
        <f t="shared" si="5"/>
        <v>0</v>
      </c>
      <c r="T70">
        <f t="shared" si="6"/>
        <v>0.14524542602597751</v>
      </c>
    </row>
    <row r="71" spans="1:20" ht="14.5" outlineLevel="2" x14ac:dyDescent="0.35">
      <c r="A71" s="59" t="s">
        <v>889</v>
      </c>
      <c r="B71" s="59" t="s">
        <v>1370</v>
      </c>
      <c r="C71" s="59" t="s">
        <v>516</v>
      </c>
      <c r="D71" s="59" t="s">
        <v>1371</v>
      </c>
      <c r="E71" s="62"/>
      <c r="F71" s="62"/>
      <c r="G71" s="60">
        <v>0.89879542173999993</v>
      </c>
      <c r="H71" s="61">
        <v>1</v>
      </c>
      <c r="I71" s="59" t="s">
        <v>677</v>
      </c>
      <c r="J71" s="59" t="s">
        <v>1372</v>
      </c>
      <c r="K71" s="63"/>
      <c r="L71" s="63"/>
      <c r="M71" s="61">
        <v>0.89879542173999993</v>
      </c>
      <c r="N71" s="108"/>
      <c r="R71">
        <f t="shared" si="4"/>
        <v>0</v>
      </c>
      <c r="S71">
        <f t="shared" si="5"/>
        <v>0</v>
      </c>
      <c r="T71">
        <f t="shared" si="6"/>
        <v>0.89879542173999993</v>
      </c>
    </row>
    <row r="72" spans="1:20" ht="14.5" outlineLevel="2" x14ac:dyDescent="0.35">
      <c r="A72" s="59" t="s">
        <v>889</v>
      </c>
      <c r="B72" s="59" t="s">
        <v>1373</v>
      </c>
      <c r="C72" s="59" t="s">
        <v>516</v>
      </c>
      <c r="D72" s="59" t="s">
        <v>1374</v>
      </c>
      <c r="E72" s="62"/>
      <c r="F72" s="62"/>
      <c r="G72" s="60">
        <v>1.1299987177270641</v>
      </c>
      <c r="H72" s="61">
        <v>1</v>
      </c>
      <c r="I72" s="59" t="s">
        <v>677</v>
      </c>
      <c r="J72" s="59" t="s">
        <v>1372</v>
      </c>
      <c r="K72" s="63"/>
      <c r="L72" s="63"/>
      <c r="M72" s="61">
        <v>1.1299987177270641</v>
      </c>
      <c r="N72" s="108"/>
      <c r="R72">
        <f t="shared" si="4"/>
        <v>0</v>
      </c>
      <c r="S72">
        <f t="shared" si="5"/>
        <v>0</v>
      </c>
      <c r="T72">
        <f t="shared" si="6"/>
        <v>1.1299987177270641</v>
      </c>
    </row>
    <row r="73" spans="1:20" ht="14.5" outlineLevel="2" x14ac:dyDescent="0.35">
      <c r="A73" s="59" t="s">
        <v>889</v>
      </c>
      <c r="B73" s="59" t="s">
        <v>476</v>
      </c>
      <c r="C73" s="59" t="s">
        <v>516</v>
      </c>
      <c r="D73" s="59" t="s">
        <v>690</v>
      </c>
      <c r="E73" s="62"/>
      <c r="F73" s="62"/>
      <c r="G73" s="60">
        <v>2.0833783246676826E-2</v>
      </c>
      <c r="H73" s="61">
        <v>1.0369608369814047</v>
      </c>
      <c r="I73" s="59" t="s">
        <v>676</v>
      </c>
      <c r="J73" s="59" t="s">
        <v>1305</v>
      </c>
      <c r="K73" s="63"/>
      <c r="L73" s="63"/>
      <c r="M73" s="61">
        <v>2.160381731296317E-2</v>
      </c>
      <c r="N73" s="108"/>
      <c r="R73">
        <f t="shared" si="4"/>
        <v>0</v>
      </c>
      <c r="S73">
        <f t="shared" si="5"/>
        <v>0</v>
      </c>
      <c r="T73">
        <f t="shared" si="6"/>
        <v>2.160381731296317E-2</v>
      </c>
    </row>
    <row r="74" spans="1:20" ht="14.5" outlineLevel="2" x14ac:dyDescent="0.35">
      <c r="A74" s="59" t="s">
        <v>889</v>
      </c>
      <c r="B74" s="59" t="s">
        <v>477</v>
      </c>
      <c r="C74" s="59" t="s">
        <v>516</v>
      </c>
      <c r="D74" s="59" t="s">
        <v>1375</v>
      </c>
      <c r="E74" s="62"/>
      <c r="F74" s="62"/>
      <c r="G74" s="60">
        <v>0.17990946230148613</v>
      </c>
      <c r="H74" s="61">
        <v>1.0369608369814047</v>
      </c>
      <c r="I74" s="59" t="s">
        <v>676</v>
      </c>
      <c r="J74" s="59" t="s">
        <v>1305</v>
      </c>
      <c r="K74" s="63"/>
      <c r="L74" s="63"/>
      <c r="M74" s="61">
        <v>0.18655906660902355</v>
      </c>
      <c r="N74" s="108"/>
      <c r="R74">
        <f t="shared" si="4"/>
        <v>0</v>
      </c>
      <c r="S74">
        <f t="shared" si="5"/>
        <v>0</v>
      </c>
      <c r="T74">
        <f t="shared" si="6"/>
        <v>0.18655906660902355</v>
      </c>
    </row>
    <row r="75" spans="1:20" ht="14.5" outlineLevel="2" x14ac:dyDescent="0.35">
      <c r="A75" s="59" t="s">
        <v>889</v>
      </c>
      <c r="B75" s="59" t="s">
        <v>478</v>
      </c>
      <c r="C75" s="59" t="s">
        <v>516</v>
      </c>
      <c r="D75" s="59" t="s">
        <v>691</v>
      </c>
      <c r="E75" s="62"/>
      <c r="F75" s="62"/>
      <c r="G75" s="60">
        <v>9.8736143816239227E-3</v>
      </c>
      <c r="H75" s="61">
        <v>1.0369608369814047</v>
      </c>
      <c r="I75" s="59" t="s">
        <v>676</v>
      </c>
      <c r="J75" s="59" t="s">
        <v>1305</v>
      </c>
      <c r="K75" s="63"/>
      <c r="L75" s="63"/>
      <c r="M75" s="61">
        <v>1.0238551433200379E-2</v>
      </c>
      <c r="N75" s="108"/>
      <c r="R75">
        <f t="shared" si="4"/>
        <v>0</v>
      </c>
      <c r="S75">
        <f t="shared" si="5"/>
        <v>0</v>
      </c>
      <c r="T75">
        <f t="shared" si="6"/>
        <v>1.0238551433200379E-2</v>
      </c>
    </row>
    <row r="76" spans="1:20" ht="14.5" outlineLevel="2" x14ac:dyDescent="0.35">
      <c r="A76" s="59" t="s">
        <v>889</v>
      </c>
      <c r="B76" s="59" t="s">
        <v>479</v>
      </c>
      <c r="C76" s="59" t="s">
        <v>516</v>
      </c>
      <c r="D76" s="59" t="s">
        <v>692</v>
      </c>
      <c r="E76" s="62"/>
      <c r="F76" s="62"/>
      <c r="G76" s="60">
        <v>3.2440470141211989E-3</v>
      </c>
      <c r="H76" s="61">
        <v>1.0369608369814047</v>
      </c>
      <c r="I76" s="59" t="s">
        <v>676</v>
      </c>
      <c r="J76" s="59" t="s">
        <v>1305</v>
      </c>
      <c r="K76" s="63"/>
      <c r="L76" s="63"/>
      <c r="M76" s="61">
        <v>3.3639497069701454E-3</v>
      </c>
      <c r="N76" s="108"/>
      <c r="R76">
        <f t="shared" si="4"/>
        <v>0</v>
      </c>
      <c r="S76">
        <f t="shared" si="5"/>
        <v>0</v>
      </c>
      <c r="T76">
        <f t="shared" si="6"/>
        <v>3.3639497069701454E-3</v>
      </c>
    </row>
    <row r="77" spans="1:20" ht="14.5" outlineLevel="2" x14ac:dyDescent="0.35">
      <c r="A77" s="59" t="s">
        <v>889</v>
      </c>
      <c r="B77" s="59" t="s">
        <v>480</v>
      </c>
      <c r="C77" s="59" t="s">
        <v>516</v>
      </c>
      <c r="D77" s="59" t="s">
        <v>1376</v>
      </c>
      <c r="E77" s="62"/>
      <c r="F77" s="62"/>
      <c r="G77" s="60">
        <v>4.2606038349620977E-2</v>
      </c>
      <c r="H77" s="61">
        <v>1.0369608369814047</v>
      </c>
      <c r="I77" s="59" t="s">
        <v>676</v>
      </c>
      <c r="J77" s="59" t="s">
        <v>1305</v>
      </c>
      <c r="K77" s="63"/>
      <c r="L77" s="63"/>
      <c r="M77" s="61">
        <v>4.4180793187484795E-2</v>
      </c>
      <c r="N77" s="108"/>
      <c r="R77">
        <f t="shared" si="4"/>
        <v>0</v>
      </c>
      <c r="S77">
        <f t="shared" si="5"/>
        <v>0</v>
      </c>
      <c r="T77">
        <f t="shared" si="6"/>
        <v>4.4180793187484795E-2</v>
      </c>
    </row>
    <row r="78" spans="1:20" ht="14.5" outlineLevel="2" x14ac:dyDescent="0.35">
      <c r="A78" s="59" t="s">
        <v>889</v>
      </c>
      <c r="B78" s="59" t="s">
        <v>481</v>
      </c>
      <c r="C78" s="59" t="s">
        <v>516</v>
      </c>
      <c r="D78" s="59" t="s">
        <v>693</v>
      </c>
      <c r="E78" s="62"/>
      <c r="F78" s="62"/>
      <c r="G78" s="60">
        <v>0.64662776878731121</v>
      </c>
      <c r="H78" s="61">
        <v>1.0369608369814047</v>
      </c>
      <c r="I78" s="59" t="s">
        <v>676</v>
      </c>
      <c r="J78" s="59" t="s">
        <v>1305</v>
      </c>
      <c r="K78" s="63"/>
      <c r="L78" s="63"/>
      <c r="M78" s="61">
        <v>0.67052767233710853</v>
      </c>
      <c r="N78" s="108"/>
      <c r="R78">
        <f t="shared" si="4"/>
        <v>0</v>
      </c>
      <c r="S78">
        <f t="shared" si="5"/>
        <v>0</v>
      </c>
      <c r="T78">
        <f t="shared" si="6"/>
        <v>0.67052767233710853</v>
      </c>
    </row>
    <row r="79" spans="1:20" ht="14.5" outlineLevel="2" x14ac:dyDescent="0.35">
      <c r="A79" s="59" t="s">
        <v>889</v>
      </c>
      <c r="B79" s="59" t="s">
        <v>482</v>
      </c>
      <c r="C79" s="59" t="s">
        <v>516</v>
      </c>
      <c r="D79" s="59" t="s">
        <v>1377</v>
      </c>
      <c r="E79" s="62"/>
      <c r="F79" s="62"/>
      <c r="G79" s="60">
        <v>0.27936765715815959</v>
      </c>
      <c r="H79" s="61">
        <v>1.0491812175348789</v>
      </c>
      <c r="I79" s="59" t="s">
        <v>853</v>
      </c>
      <c r="J79" s="59" t="s">
        <v>1305</v>
      </c>
      <c r="K79" s="63"/>
      <c r="L79" s="63"/>
      <c r="M79" s="61">
        <v>0.29310729867706453</v>
      </c>
      <c r="N79" s="108"/>
      <c r="R79">
        <f t="shared" si="4"/>
        <v>0</v>
      </c>
      <c r="S79">
        <f t="shared" si="5"/>
        <v>0</v>
      </c>
      <c r="T79">
        <f t="shared" si="6"/>
        <v>0.29310729867706453</v>
      </c>
    </row>
    <row r="80" spans="1:20" ht="14.5" outlineLevel="2" x14ac:dyDescent="0.35">
      <c r="A80" s="59" t="s">
        <v>889</v>
      </c>
      <c r="B80" s="59" t="s">
        <v>483</v>
      </c>
      <c r="C80" s="59" t="s">
        <v>516</v>
      </c>
      <c r="D80" s="59" t="s">
        <v>1378</v>
      </c>
      <c r="E80" s="62"/>
      <c r="F80" s="62"/>
      <c r="G80" s="60">
        <v>0.11608427763192948</v>
      </c>
      <c r="H80" s="61">
        <v>1.0491812175348789</v>
      </c>
      <c r="I80" s="59" t="s">
        <v>853</v>
      </c>
      <c r="J80" s="59" t="s">
        <v>1305</v>
      </c>
      <c r="K80" s="63"/>
      <c r="L80" s="63"/>
      <c r="M80" s="61">
        <v>0.12179344374252468</v>
      </c>
      <c r="N80" s="108"/>
      <c r="R80">
        <f t="shared" si="4"/>
        <v>0</v>
      </c>
      <c r="S80">
        <f t="shared" si="5"/>
        <v>0</v>
      </c>
      <c r="T80">
        <f t="shared" si="6"/>
        <v>0.12179344374252468</v>
      </c>
    </row>
    <row r="81" spans="1:20" ht="14.5" outlineLevel="2" x14ac:dyDescent="0.35">
      <c r="A81" s="59" t="s">
        <v>889</v>
      </c>
      <c r="B81" s="59" t="s">
        <v>484</v>
      </c>
      <c r="C81" s="59" t="s">
        <v>516</v>
      </c>
      <c r="D81" s="59" t="s">
        <v>1379</v>
      </c>
      <c r="E81" s="62"/>
      <c r="F81" s="62"/>
      <c r="G81" s="60">
        <v>0.42521713418289275</v>
      </c>
      <c r="H81" s="61">
        <v>1.0491812175348789</v>
      </c>
      <c r="I81" s="59" t="s">
        <v>853</v>
      </c>
      <c r="J81" s="59" t="s">
        <v>1305</v>
      </c>
      <c r="K81" s="63"/>
      <c r="L81" s="63"/>
      <c r="M81" s="61">
        <v>0.44612983055869943</v>
      </c>
      <c r="N81" s="108"/>
      <c r="R81">
        <f t="shared" si="4"/>
        <v>0</v>
      </c>
      <c r="S81">
        <f t="shared" si="5"/>
        <v>0</v>
      </c>
      <c r="T81">
        <f t="shared" si="6"/>
        <v>0.44612983055869943</v>
      </c>
    </row>
    <row r="82" spans="1:20" ht="14.5" outlineLevel="2" x14ac:dyDescent="0.35">
      <c r="A82" s="59" t="s">
        <v>889</v>
      </c>
      <c r="B82" s="59" t="s">
        <v>485</v>
      </c>
      <c r="C82" s="59" t="s">
        <v>516</v>
      </c>
      <c r="D82" s="59" t="s">
        <v>1380</v>
      </c>
      <c r="E82" s="62"/>
      <c r="F82" s="62"/>
      <c r="G82" s="60">
        <v>5.8017492701729597E-3</v>
      </c>
      <c r="H82" s="61">
        <v>1.0519711300818282</v>
      </c>
      <c r="I82" s="59" t="s">
        <v>258</v>
      </c>
      <c r="J82" s="59" t="s">
        <v>1305</v>
      </c>
      <c r="K82" s="63"/>
      <c r="L82" s="63"/>
      <c r="M82" s="61">
        <v>6.1032727361952704E-3</v>
      </c>
      <c r="N82" s="108"/>
      <c r="R82">
        <f t="shared" si="4"/>
        <v>0</v>
      </c>
      <c r="S82">
        <f t="shared" si="5"/>
        <v>0</v>
      </c>
      <c r="T82">
        <f t="shared" si="6"/>
        <v>6.1032727361952704E-3</v>
      </c>
    </row>
    <row r="83" spans="1:20" ht="14.5" outlineLevel="2" x14ac:dyDescent="0.35">
      <c r="A83" s="59" t="s">
        <v>889</v>
      </c>
      <c r="B83" s="59" t="s">
        <v>486</v>
      </c>
      <c r="C83" s="59" t="s">
        <v>516</v>
      </c>
      <c r="D83" s="59" t="s">
        <v>1381</v>
      </c>
      <c r="E83" s="62"/>
      <c r="F83" s="62"/>
      <c r="G83" s="60">
        <v>3.2039168847416192E-3</v>
      </c>
      <c r="H83" s="61">
        <v>1.0519711300818282</v>
      </c>
      <c r="I83" s="59" t="s">
        <v>258</v>
      </c>
      <c r="J83" s="59" t="s">
        <v>1305</v>
      </c>
      <c r="K83" s="63"/>
      <c r="L83" s="63"/>
      <c r="M83" s="61">
        <v>3.3704280659298917E-3</v>
      </c>
      <c r="N83" s="108"/>
      <c r="R83">
        <f t="shared" si="4"/>
        <v>0</v>
      </c>
      <c r="S83">
        <f t="shared" si="5"/>
        <v>0</v>
      </c>
      <c r="T83">
        <f t="shared" si="6"/>
        <v>3.3704280659298917E-3</v>
      </c>
    </row>
    <row r="84" spans="1:20" ht="14.5" outlineLevel="2" x14ac:dyDescent="0.35">
      <c r="A84" s="59" t="s">
        <v>889</v>
      </c>
      <c r="B84" s="59" t="s">
        <v>488</v>
      </c>
      <c r="C84" s="59" t="s">
        <v>516</v>
      </c>
      <c r="D84" s="59" t="s">
        <v>1382</v>
      </c>
      <c r="E84" s="62"/>
      <c r="F84" s="62"/>
      <c r="G84" s="60">
        <v>6.5456843625857693E-7</v>
      </c>
      <c r="H84" s="61">
        <v>1.0519711300818282</v>
      </c>
      <c r="I84" s="59" t="s">
        <v>258</v>
      </c>
      <c r="J84" s="59" t="s">
        <v>1305</v>
      </c>
      <c r="K84" s="63"/>
      <c r="L84" s="63"/>
      <c r="M84" s="61">
        <v>6.8858709760683034E-7</v>
      </c>
      <c r="N84" s="108"/>
      <c r="R84">
        <f t="shared" si="4"/>
        <v>0</v>
      </c>
      <c r="S84">
        <f t="shared" si="5"/>
        <v>0</v>
      </c>
      <c r="T84">
        <f t="shared" si="6"/>
        <v>6.8858709760683034E-7</v>
      </c>
    </row>
    <row r="85" spans="1:20" ht="14.5" outlineLevel="2" x14ac:dyDescent="0.35">
      <c r="A85" s="59" t="s">
        <v>889</v>
      </c>
      <c r="B85" s="59" t="s">
        <v>489</v>
      </c>
      <c r="C85" s="59" t="s">
        <v>516</v>
      </c>
      <c r="D85" s="59" t="s">
        <v>1383</v>
      </c>
      <c r="E85" s="62"/>
      <c r="F85" s="62"/>
      <c r="G85" s="60">
        <v>3.3075497006541409E-2</v>
      </c>
      <c r="H85" s="61">
        <v>1.0491812175348789</v>
      </c>
      <c r="I85" s="59" t="s">
        <v>853</v>
      </c>
      <c r="J85" s="59" t="s">
        <v>1305</v>
      </c>
      <c r="K85" s="63"/>
      <c r="L85" s="63"/>
      <c r="M85" s="61">
        <v>3.470219021989436E-2</v>
      </c>
      <c r="N85" s="108"/>
      <c r="R85">
        <f t="shared" si="4"/>
        <v>0</v>
      </c>
      <c r="S85">
        <f t="shared" si="5"/>
        <v>0</v>
      </c>
      <c r="T85">
        <f t="shared" si="6"/>
        <v>3.470219021989436E-2</v>
      </c>
    </row>
    <row r="86" spans="1:20" ht="14.5" outlineLevel="2" x14ac:dyDescent="0.35">
      <c r="A86" s="59" t="s">
        <v>889</v>
      </c>
      <c r="B86" s="59" t="s">
        <v>490</v>
      </c>
      <c r="C86" s="59" t="s">
        <v>516</v>
      </c>
      <c r="D86" s="59" t="s">
        <v>1384</v>
      </c>
      <c r="E86" s="62"/>
      <c r="F86" s="62"/>
      <c r="G86" s="60">
        <v>6.0021513093773968E-3</v>
      </c>
      <c r="H86" s="61">
        <v>1.0369608369814047</v>
      </c>
      <c r="I86" s="59" t="s">
        <v>676</v>
      </c>
      <c r="J86" s="59" t="s">
        <v>1305</v>
      </c>
      <c r="K86" s="63"/>
      <c r="L86" s="63"/>
      <c r="M86" s="61">
        <v>6.2239958454610193E-3</v>
      </c>
      <c r="N86" s="108"/>
      <c r="R86">
        <f t="shared" si="4"/>
        <v>0</v>
      </c>
      <c r="S86">
        <f t="shared" si="5"/>
        <v>0</v>
      </c>
      <c r="T86">
        <f t="shared" si="6"/>
        <v>6.2239958454610193E-3</v>
      </c>
    </row>
    <row r="87" spans="1:20" ht="14.5" outlineLevel="2" x14ac:dyDescent="0.35">
      <c r="A87" s="59" t="s">
        <v>889</v>
      </c>
      <c r="B87" s="59" t="s">
        <v>491</v>
      </c>
      <c r="C87" s="59" t="s">
        <v>516</v>
      </c>
      <c r="D87" s="59" t="s">
        <v>1385</v>
      </c>
      <c r="E87" s="62"/>
      <c r="F87" s="62"/>
      <c r="G87" s="60">
        <v>2.0650849149302247E-2</v>
      </c>
      <c r="H87" s="61">
        <v>1.0528674646165117</v>
      </c>
      <c r="I87" s="59" t="s">
        <v>259</v>
      </c>
      <c r="J87" s="59" t="s">
        <v>1305</v>
      </c>
      <c r="K87" s="63"/>
      <c r="L87" s="63"/>
      <c r="M87" s="61">
        <v>2.1742607186003904E-2</v>
      </c>
      <c r="N87" s="108"/>
      <c r="R87">
        <f t="shared" si="4"/>
        <v>0</v>
      </c>
      <c r="S87">
        <f t="shared" si="5"/>
        <v>0</v>
      </c>
      <c r="T87">
        <f t="shared" si="6"/>
        <v>2.1742607186003904E-2</v>
      </c>
    </row>
    <row r="88" spans="1:20" ht="14.5" outlineLevel="2" x14ac:dyDescent="0.35">
      <c r="A88" s="59" t="s">
        <v>889</v>
      </c>
      <c r="B88" s="59" t="s">
        <v>492</v>
      </c>
      <c r="C88" s="59" t="s">
        <v>516</v>
      </c>
      <c r="D88" s="59" t="s">
        <v>1386</v>
      </c>
      <c r="E88" s="62"/>
      <c r="F88" s="62"/>
      <c r="G88" s="60">
        <v>6.0986301369863015E-2</v>
      </c>
      <c r="H88" s="61">
        <v>1</v>
      </c>
      <c r="I88" s="59" t="s">
        <v>677</v>
      </c>
      <c r="J88" s="59" t="s">
        <v>1372</v>
      </c>
      <c r="K88" s="63"/>
      <c r="L88" s="63"/>
      <c r="M88" s="61">
        <v>6.0986301369863015E-2</v>
      </c>
      <c r="N88" s="108"/>
      <c r="R88">
        <f t="shared" si="4"/>
        <v>0</v>
      </c>
      <c r="S88">
        <f t="shared" si="5"/>
        <v>0</v>
      </c>
      <c r="T88">
        <f t="shared" si="6"/>
        <v>6.0986301369863015E-2</v>
      </c>
    </row>
    <row r="89" spans="1:20" ht="14.5" outlineLevel="2" x14ac:dyDescent="0.35">
      <c r="A89" s="59" t="s">
        <v>889</v>
      </c>
      <c r="B89" s="59" t="s">
        <v>1387</v>
      </c>
      <c r="C89" s="59" t="s">
        <v>516</v>
      </c>
      <c r="D89" s="59" t="s">
        <v>1388</v>
      </c>
      <c r="E89" s="62"/>
      <c r="F89" s="62"/>
      <c r="G89" s="60">
        <v>1.4290604072270631E-3</v>
      </c>
      <c r="H89" s="61">
        <v>1</v>
      </c>
      <c r="I89" s="59" t="s">
        <v>677</v>
      </c>
      <c r="J89" s="59" t="s">
        <v>1372</v>
      </c>
      <c r="K89" s="63"/>
      <c r="L89" s="63"/>
      <c r="M89" s="61">
        <v>1.4290604072270631E-3</v>
      </c>
      <c r="N89" s="108"/>
      <c r="R89">
        <f t="shared" si="4"/>
        <v>0</v>
      </c>
      <c r="S89">
        <f t="shared" si="5"/>
        <v>0</v>
      </c>
      <c r="T89">
        <f t="shared" si="6"/>
        <v>1.4290604072270631E-3</v>
      </c>
    </row>
    <row r="90" spans="1:20" ht="14.5" outlineLevel="2" x14ac:dyDescent="0.35">
      <c r="A90" s="59" t="s">
        <v>889</v>
      </c>
      <c r="B90" s="59" t="s">
        <v>1389</v>
      </c>
      <c r="C90" s="59" t="s">
        <v>516</v>
      </c>
      <c r="D90" s="59" t="s">
        <v>1390</v>
      </c>
      <c r="E90" s="62"/>
      <c r="F90" s="62"/>
      <c r="G90" s="60">
        <v>7.2717147146933149E-5</v>
      </c>
      <c r="H90" s="61">
        <v>1</v>
      </c>
      <c r="I90" s="59" t="s">
        <v>677</v>
      </c>
      <c r="J90" s="59" t="s">
        <v>1372</v>
      </c>
      <c r="K90" s="63"/>
      <c r="L90" s="63"/>
      <c r="M90" s="61">
        <v>7.2717147146933149E-5</v>
      </c>
      <c r="N90" s="108"/>
      <c r="R90">
        <f t="shared" si="4"/>
        <v>0</v>
      </c>
      <c r="S90">
        <f t="shared" si="5"/>
        <v>0</v>
      </c>
      <c r="T90">
        <f t="shared" si="6"/>
        <v>7.2717147146933149E-5</v>
      </c>
    </row>
    <row r="91" spans="1:20" ht="14.5" outlineLevel="2" x14ac:dyDescent="0.35">
      <c r="A91" s="59" t="s">
        <v>889</v>
      </c>
      <c r="B91" s="59" t="s">
        <v>1391</v>
      </c>
      <c r="C91" s="59" t="s">
        <v>516</v>
      </c>
      <c r="D91" s="59" t="s">
        <v>1392</v>
      </c>
      <c r="E91" s="62"/>
      <c r="F91" s="62"/>
      <c r="G91" s="60">
        <v>3.9484059095490413E-4</v>
      </c>
      <c r="H91" s="61">
        <v>1</v>
      </c>
      <c r="I91" s="59" t="s">
        <v>677</v>
      </c>
      <c r="J91" s="59" t="s">
        <v>1372</v>
      </c>
      <c r="K91" s="63"/>
      <c r="L91" s="63"/>
      <c r="M91" s="61">
        <v>3.9484059095490413E-4</v>
      </c>
      <c r="N91" s="108"/>
      <c r="R91">
        <f t="shared" si="4"/>
        <v>0</v>
      </c>
      <c r="S91">
        <f t="shared" si="5"/>
        <v>0</v>
      </c>
      <c r="T91">
        <f t="shared" si="6"/>
        <v>3.9484059095490413E-4</v>
      </c>
    </row>
    <row r="92" spans="1:20" ht="14.5" outlineLevel="2" x14ac:dyDescent="0.35">
      <c r="A92" s="59" t="s">
        <v>889</v>
      </c>
      <c r="B92" s="59" t="s">
        <v>1393</v>
      </c>
      <c r="C92" s="59" t="s">
        <v>516</v>
      </c>
      <c r="D92" s="59" t="s">
        <v>1394</v>
      </c>
      <c r="E92" s="62"/>
      <c r="F92" s="62"/>
      <c r="G92" s="60">
        <v>5.8565734280881919E-6</v>
      </c>
      <c r="H92" s="61">
        <v>1</v>
      </c>
      <c r="I92" s="59" t="s">
        <v>677</v>
      </c>
      <c r="J92" s="59" t="s">
        <v>1372</v>
      </c>
      <c r="K92" s="63"/>
      <c r="L92" s="63"/>
      <c r="M92" s="61">
        <v>5.8565734280881919E-6</v>
      </c>
      <c r="N92" s="108"/>
      <c r="R92">
        <f t="shared" si="4"/>
        <v>0</v>
      </c>
      <c r="S92">
        <f t="shared" si="5"/>
        <v>0</v>
      </c>
      <c r="T92">
        <f t="shared" si="6"/>
        <v>5.8565734280881919E-6</v>
      </c>
    </row>
    <row r="93" spans="1:20" ht="14.5" outlineLevel="2" x14ac:dyDescent="0.35">
      <c r="A93" s="59" t="s">
        <v>889</v>
      </c>
      <c r="B93" s="59" t="s">
        <v>1395</v>
      </c>
      <c r="C93" s="59" t="s">
        <v>516</v>
      </c>
      <c r="D93" s="59" t="s">
        <v>1396</v>
      </c>
      <c r="E93" s="62"/>
      <c r="F93" s="62"/>
      <c r="G93" s="60">
        <v>3.0070413802471231E-3</v>
      </c>
      <c r="H93" s="61">
        <v>1</v>
      </c>
      <c r="I93" s="59" t="s">
        <v>677</v>
      </c>
      <c r="J93" s="59" t="s">
        <v>1372</v>
      </c>
      <c r="K93" s="63"/>
      <c r="L93" s="63"/>
      <c r="M93" s="61">
        <v>3.0070413802471231E-3</v>
      </c>
      <c r="N93" s="108"/>
      <c r="R93">
        <f t="shared" si="4"/>
        <v>0</v>
      </c>
      <c r="S93">
        <f t="shared" si="5"/>
        <v>0</v>
      </c>
      <c r="T93">
        <f t="shared" si="6"/>
        <v>3.0070413802471231E-3</v>
      </c>
    </row>
    <row r="94" spans="1:20" ht="14.5" outlineLevel="2" x14ac:dyDescent="0.35">
      <c r="A94" s="59" t="s">
        <v>889</v>
      </c>
      <c r="B94" s="59" t="s">
        <v>1397</v>
      </c>
      <c r="C94" s="59" t="s">
        <v>516</v>
      </c>
      <c r="D94" s="59" t="s">
        <v>1398</v>
      </c>
      <c r="E94" s="62"/>
      <c r="F94" s="62"/>
      <c r="G94" s="60">
        <v>1.5106630534108111E-4</v>
      </c>
      <c r="H94" s="61">
        <v>1</v>
      </c>
      <c r="I94" s="59" t="s">
        <v>677</v>
      </c>
      <c r="J94" s="59" t="s">
        <v>1372</v>
      </c>
      <c r="K94" s="63"/>
      <c r="L94" s="63"/>
      <c r="M94" s="61">
        <v>1.5106630534108111E-4</v>
      </c>
      <c r="N94" s="108"/>
      <c r="R94">
        <f t="shared" si="4"/>
        <v>0</v>
      </c>
      <c r="S94">
        <f t="shared" si="5"/>
        <v>0</v>
      </c>
      <c r="T94">
        <f t="shared" si="6"/>
        <v>1.5106630534108111E-4</v>
      </c>
    </row>
    <row r="95" spans="1:20" ht="14.5" outlineLevel="2" x14ac:dyDescent="0.35">
      <c r="A95" s="59" t="s">
        <v>889</v>
      </c>
      <c r="B95" s="59" t="s">
        <v>1399</v>
      </c>
      <c r="C95" s="59" t="s">
        <v>516</v>
      </c>
      <c r="D95" s="59" t="s">
        <v>1400</v>
      </c>
      <c r="E95" s="62"/>
      <c r="F95" s="62"/>
      <c r="G95" s="60">
        <v>5.003289063015972E-3</v>
      </c>
      <c r="H95" s="61">
        <v>1</v>
      </c>
      <c r="I95" s="59" t="s">
        <v>677</v>
      </c>
      <c r="J95" s="59" t="s">
        <v>1372</v>
      </c>
      <c r="K95" s="63"/>
      <c r="L95" s="63"/>
      <c r="M95" s="61">
        <v>5.003289063015972E-3</v>
      </c>
      <c r="N95" s="108"/>
      <c r="R95">
        <f t="shared" si="4"/>
        <v>0</v>
      </c>
      <c r="S95">
        <f t="shared" si="5"/>
        <v>0</v>
      </c>
      <c r="T95">
        <f t="shared" si="6"/>
        <v>5.003289063015972E-3</v>
      </c>
    </row>
    <row r="96" spans="1:20" ht="14.5" outlineLevel="2" x14ac:dyDescent="0.35">
      <c r="A96" s="59" t="s">
        <v>889</v>
      </c>
      <c r="B96" s="59" t="s">
        <v>1401</v>
      </c>
      <c r="C96" s="59" t="s">
        <v>516</v>
      </c>
      <c r="D96" s="59" t="s">
        <v>1402</v>
      </c>
      <c r="E96" s="62"/>
      <c r="F96" s="62"/>
      <c r="G96" s="60">
        <v>2.1954363256339589E-4</v>
      </c>
      <c r="H96" s="61">
        <v>1</v>
      </c>
      <c r="I96" s="59" t="s">
        <v>677</v>
      </c>
      <c r="J96" s="59" t="s">
        <v>1372</v>
      </c>
      <c r="K96" s="63"/>
      <c r="L96" s="63"/>
      <c r="M96" s="61">
        <v>2.1954363256339589E-4</v>
      </c>
      <c r="N96" s="108"/>
      <c r="R96">
        <f t="shared" si="4"/>
        <v>0</v>
      </c>
      <c r="S96">
        <f t="shared" si="5"/>
        <v>0</v>
      </c>
      <c r="T96">
        <f t="shared" si="6"/>
        <v>2.1954363256339589E-4</v>
      </c>
    </row>
    <row r="97" spans="1:21" ht="14.5" outlineLevel="2" x14ac:dyDescent="0.35">
      <c r="A97" s="59" t="s">
        <v>889</v>
      </c>
      <c r="B97" s="59" t="s">
        <v>1403</v>
      </c>
      <c r="C97" s="59" t="s">
        <v>516</v>
      </c>
      <c r="D97" s="59" t="s">
        <v>1404</v>
      </c>
      <c r="E97" s="62"/>
      <c r="F97" s="62"/>
      <c r="G97" s="60">
        <v>2.696675179021326E-4</v>
      </c>
      <c r="H97" s="61">
        <v>1</v>
      </c>
      <c r="I97" s="59" t="s">
        <v>677</v>
      </c>
      <c r="J97" s="59" t="s">
        <v>1372</v>
      </c>
      <c r="K97" s="63"/>
      <c r="L97" s="63"/>
      <c r="M97" s="61">
        <v>2.696675179021326E-4</v>
      </c>
      <c r="N97" s="108"/>
      <c r="R97">
        <f t="shared" si="4"/>
        <v>0</v>
      </c>
      <c r="S97">
        <f t="shared" si="5"/>
        <v>0</v>
      </c>
      <c r="T97">
        <f t="shared" si="6"/>
        <v>2.696675179021326E-4</v>
      </c>
    </row>
    <row r="98" spans="1:21" ht="14.5" outlineLevel="2" x14ac:dyDescent="0.35">
      <c r="A98" s="59" t="s">
        <v>889</v>
      </c>
      <c r="B98" s="59" t="s">
        <v>1405</v>
      </c>
      <c r="C98" s="59" t="s">
        <v>516</v>
      </c>
      <c r="D98" s="59" t="s">
        <v>1406</v>
      </c>
      <c r="E98" s="60">
        <v>1.6507178082191781E-3</v>
      </c>
      <c r="F98" s="60">
        <v>7.139726027397206E-6</v>
      </c>
      <c r="G98" s="60">
        <v>3.8514246575342437E-4</v>
      </c>
      <c r="H98" s="61">
        <v>1</v>
      </c>
      <c r="I98" s="59" t="s">
        <v>677</v>
      </c>
      <c r="J98" s="59" t="s">
        <v>1372</v>
      </c>
      <c r="K98" s="61">
        <v>1.6507178082191781E-3</v>
      </c>
      <c r="L98" s="61">
        <v>7.139726027397206E-6</v>
      </c>
      <c r="M98" s="61">
        <v>3.8514246575342437E-4</v>
      </c>
      <c r="N98" s="108"/>
      <c r="R98">
        <f t="shared" si="4"/>
        <v>1.6507178082191781E-3</v>
      </c>
      <c r="S98">
        <f t="shared" si="5"/>
        <v>7.139726027397206E-6</v>
      </c>
      <c r="T98">
        <f t="shared" si="6"/>
        <v>3.8514246575342437E-4</v>
      </c>
    </row>
    <row r="99" spans="1:21" ht="14.5" outlineLevel="2" x14ac:dyDescent="0.35">
      <c r="A99" s="59" t="s">
        <v>889</v>
      </c>
      <c r="B99" s="59" t="s">
        <v>1407</v>
      </c>
      <c r="C99" s="59" t="s">
        <v>516</v>
      </c>
      <c r="D99" s="59" t="s">
        <v>1408</v>
      </c>
      <c r="E99" s="60">
        <v>3.6833205479452052E-3</v>
      </c>
      <c r="F99" s="60">
        <v>7.3816438356164382E-5</v>
      </c>
      <c r="G99" s="60">
        <v>8.7558082191780827E-4</v>
      </c>
      <c r="H99" s="61">
        <v>1</v>
      </c>
      <c r="I99" s="59" t="s">
        <v>677</v>
      </c>
      <c r="J99" s="59" t="s">
        <v>1372</v>
      </c>
      <c r="K99" s="61">
        <v>3.6833205479452052E-3</v>
      </c>
      <c r="L99" s="61">
        <v>7.3816438356164382E-5</v>
      </c>
      <c r="M99" s="61">
        <v>8.7558082191780827E-4</v>
      </c>
      <c r="N99" s="108"/>
      <c r="R99">
        <f t="shared" si="4"/>
        <v>3.6833205479452052E-3</v>
      </c>
      <c r="S99">
        <f t="shared" si="5"/>
        <v>7.3816438356164382E-5</v>
      </c>
      <c r="T99">
        <f t="shared" si="6"/>
        <v>8.7558082191780827E-4</v>
      </c>
    </row>
    <row r="100" spans="1:21" ht="14.5" outlineLevel="2" x14ac:dyDescent="0.35">
      <c r="A100" s="59" t="s">
        <v>889</v>
      </c>
      <c r="B100" s="59" t="s">
        <v>911</v>
      </c>
      <c r="C100" s="59" t="s">
        <v>516</v>
      </c>
      <c r="D100" s="59" t="s">
        <v>1409</v>
      </c>
      <c r="E100" s="62"/>
      <c r="F100" s="62"/>
      <c r="G100" s="60">
        <v>6.8067397260273971E-3</v>
      </c>
      <c r="H100" s="61">
        <v>1.0369608369814047</v>
      </c>
      <c r="I100" s="59" t="s">
        <v>676</v>
      </c>
      <c r="J100" s="59" t="s">
        <v>1305</v>
      </c>
      <c r="K100" s="63"/>
      <c r="L100" s="63"/>
      <c r="M100" s="61">
        <v>7.0583225234159474E-3</v>
      </c>
      <c r="N100" s="108"/>
      <c r="R100">
        <f t="shared" si="4"/>
        <v>0</v>
      </c>
      <c r="S100">
        <f t="shared" si="5"/>
        <v>0</v>
      </c>
      <c r="T100">
        <f t="shared" si="6"/>
        <v>7.0583225234159474E-3</v>
      </c>
    </row>
    <row r="101" spans="1:21" ht="14.5" outlineLevel="2" x14ac:dyDescent="0.35">
      <c r="A101" s="59" t="s">
        <v>889</v>
      </c>
      <c r="B101" s="59" t="s">
        <v>912</v>
      </c>
      <c r="C101" s="59" t="s">
        <v>516</v>
      </c>
      <c r="D101" s="59" t="s">
        <v>1410</v>
      </c>
      <c r="E101" s="60">
        <v>8.9897260273972598E-3</v>
      </c>
      <c r="F101" s="60">
        <v>2.876712328767123E-4</v>
      </c>
      <c r="G101" s="60">
        <v>2.3013698630136984E-3</v>
      </c>
      <c r="H101" s="61">
        <v>1.0369608369814047</v>
      </c>
      <c r="I101" s="59" t="s">
        <v>676</v>
      </c>
      <c r="J101" s="59" t="s">
        <v>1305</v>
      </c>
      <c r="K101" s="61">
        <v>9.3219938256033814E-3</v>
      </c>
      <c r="L101" s="61">
        <v>2.9830380241930817E-4</v>
      </c>
      <c r="M101" s="61">
        <v>2.3864304193544654E-3</v>
      </c>
      <c r="N101" s="108"/>
      <c r="R101">
        <f t="shared" si="4"/>
        <v>9.3219938256033814E-3</v>
      </c>
      <c r="S101">
        <f t="shared" si="5"/>
        <v>2.9830380241930817E-4</v>
      </c>
      <c r="T101">
        <f t="shared" si="6"/>
        <v>2.3864304193544654E-3</v>
      </c>
    </row>
    <row r="102" spans="1:21" ht="14.5" outlineLevel="2" x14ac:dyDescent="0.35">
      <c r="A102" s="59" t="s">
        <v>889</v>
      </c>
      <c r="B102" s="59" t="s">
        <v>913</v>
      </c>
      <c r="C102" s="59" t="s">
        <v>516</v>
      </c>
      <c r="D102" s="59" t="s">
        <v>678</v>
      </c>
      <c r="E102" s="60">
        <v>7.1869855269230763E-3</v>
      </c>
      <c r="F102" s="60">
        <v>2.359054684615385E-3</v>
      </c>
      <c r="G102" s="60">
        <v>1.3799534615384615E-5</v>
      </c>
      <c r="H102" s="61">
        <v>1.0369608369814047</v>
      </c>
      <c r="I102" s="59" t="s">
        <v>676</v>
      </c>
      <c r="J102" s="59" t="s">
        <v>1305</v>
      </c>
      <c r="K102" s="61">
        <v>7.4526225273713956E-3</v>
      </c>
      <c r="L102" s="61">
        <v>2.4462473202436735E-3</v>
      </c>
      <c r="M102" s="61">
        <v>1.4309576964723099E-5</v>
      </c>
      <c r="N102" s="108"/>
      <c r="R102">
        <f t="shared" si="4"/>
        <v>7.4526225273713956E-3</v>
      </c>
      <c r="S102">
        <f t="shared" si="5"/>
        <v>2.4462473202436735E-3</v>
      </c>
      <c r="T102">
        <f t="shared" si="6"/>
        <v>1.4309576964723099E-5</v>
      </c>
    </row>
    <row r="103" spans="1:21" ht="14.5" outlineLevel="2" x14ac:dyDescent="0.35">
      <c r="A103" s="59" t="s">
        <v>889</v>
      </c>
      <c r="B103" s="59" t="s">
        <v>1411</v>
      </c>
      <c r="C103" s="59" t="s">
        <v>516</v>
      </c>
      <c r="D103" s="59" t="s">
        <v>1412</v>
      </c>
      <c r="E103" s="60">
        <v>4.2874234615384605E-5</v>
      </c>
      <c r="F103" s="60">
        <v>1.4071880769230769E-5</v>
      </c>
      <c r="G103" s="60">
        <v>8.2246153846153839E-8</v>
      </c>
      <c r="H103" s="61">
        <v>1</v>
      </c>
      <c r="I103" s="59" t="s">
        <v>677</v>
      </c>
      <c r="J103" s="59" t="s">
        <v>1372</v>
      </c>
      <c r="K103" s="61">
        <v>4.2874234615384605E-5</v>
      </c>
      <c r="L103" s="61">
        <v>1.4071880769230769E-5</v>
      </c>
      <c r="M103" s="61">
        <v>8.2246153846153839E-8</v>
      </c>
      <c r="N103" s="108"/>
      <c r="R103">
        <f t="shared" si="4"/>
        <v>4.2874234615384605E-5</v>
      </c>
      <c r="S103">
        <f t="shared" si="5"/>
        <v>1.4071880769230769E-5</v>
      </c>
      <c r="T103">
        <f t="shared" si="6"/>
        <v>8.2246153846153839E-8</v>
      </c>
    </row>
    <row r="104" spans="1:21" ht="14.5" outlineLevel="2" x14ac:dyDescent="0.35">
      <c r="A104" s="59" t="s">
        <v>889</v>
      </c>
      <c r="B104" s="59" t="s">
        <v>1413</v>
      </c>
      <c r="C104" s="59" t="s">
        <v>516</v>
      </c>
      <c r="D104" s="59" t="s">
        <v>1414</v>
      </c>
      <c r="E104" s="60">
        <v>6.9925098630136989E-2</v>
      </c>
      <c r="F104" s="60">
        <v>3.0217808219178084E-4</v>
      </c>
      <c r="G104" s="60">
        <v>1.6315449315068491E-2</v>
      </c>
      <c r="H104" s="61">
        <v>1</v>
      </c>
      <c r="I104" s="59" t="s">
        <v>677</v>
      </c>
      <c r="J104" s="59" t="s">
        <v>1372</v>
      </c>
      <c r="K104" s="61">
        <v>6.9925098630136989E-2</v>
      </c>
      <c r="L104" s="61">
        <v>3.0217808219178084E-4</v>
      </c>
      <c r="M104" s="61">
        <v>1.6315449315068491E-2</v>
      </c>
      <c r="N104" s="108"/>
      <c r="R104">
        <f t="shared" si="4"/>
        <v>6.9925098630136989E-2</v>
      </c>
      <c r="S104">
        <f t="shared" si="5"/>
        <v>3.0217808219178084E-4</v>
      </c>
      <c r="T104">
        <f t="shared" si="6"/>
        <v>1.6315449315068491E-2</v>
      </c>
    </row>
    <row r="105" spans="1:21" ht="14.5" outlineLevel="2" x14ac:dyDescent="0.35">
      <c r="A105" s="59" t="s">
        <v>889</v>
      </c>
      <c r="B105" s="59" t="s">
        <v>1415</v>
      </c>
      <c r="C105" s="59" t="s">
        <v>516</v>
      </c>
      <c r="D105" s="59" t="s">
        <v>1416</v>
      </c>
      <c r="E105" s="60">
        <v>0.14259966849315067</v>
      </c>
      <c r="F105" s="60">
        <v>2.8941671232876709E-3</v>
      </c>
      <c r="G105" s="60">
        <v>3.3908512328767126E-2</v>
      </c>
      <c r="H105" s="61">
        <v>1</v>
      </c>
      <c r="I105" s="59" t="s">
        <v>677</v>
      </c>
      <c r="J105" s="59" t="s">
        <v>1372</v>
      </c>
      <c r="K105" s="61">
        <v>0.14259966849315067</v>
      </c>
      <c r="L105" s="61">
        <v>2.8941671232876709E-3</v>
      </c>
      <c r="M105" s="61">
        <v>3.3908512328767126E-2</v>
      </c>
      <c r="N105" s="108"/>
      <c r="R105">
        <f t="shared" si="4"/>
        <v>0.14259966849315067</v>
      </c>
      <c r="S105">
        <f t="shared" si="5"/>
        <v>2.8941671232876709E-3</v>
      </c>
      <c r="T105">
        <f t="shared" si="6"/>
        <v>3.3908512328767126E-2</v>
      </c>
    </row>
    <row r="106" spans="1:21" ht="14.5" outlineLevel="2" x14ac:dyDescent="0.35">
      <c r="A106" s="59" t="s">
        <v>889</v>
      </c>
      <c r="B106" s="59" t="s">
        <v>493</v>
      </c>
      <c r="C106" s="59" t="s">
        <v>516</v>
      </c>
      <c r="D106" s="59" t="s">
        <v>1417</v>
      </c>
      <c r="E106" s="62"/>
      <c r="F106" s="62"/>
      <c r="G106" s="60">
        <v>1.5845072115384616E-3</v>
      </c>
      <c r="H106" s="61">
        <v>1</v>
      </c>
      <c r="I106" s="59" t="s">
        <v>677</v>
      </c>
      <c r="J106" s="59" t="s">
        <v>1372</v>
      </c>
      <c r="K106" s="63"/>
      <c r="L106" s="63"/>
      <c r="M106" s="61">
        <v>1.5845072115384616E-3</v>
      </c>
      <c r="N106" s="108"/>
      <c r="R106">
        <f t="shared" si="4"/>
        <v>0</v>
      </c>
      <c r="S106">
        <f t="shared" si="5"/>
        <v>0</v>
      </c>
      <c r="T106">
        <f t="shared" si="6"/>
        <v>1.5845072115384616E-3</v>
      </c>
    </row>
    <row r="107" spans="1:21" ht="14.5" outlineLevel="1" x14ac:dyDescent="0.35">
      <c r="A107" s="64" t="s">
        <v>500</v>
      </c>
      <c r="B107" s="59"/>
      <c r="C107" s="59"/>
      <c r="D107" s="59"/>
      <c r="E107" s="62">
        <f>SUBTOTAL(9,E2:E106)</f>
        <v>2.8359192196683476</v>
      </c>
      <c r="F107" s="62">
        <f>SUBTOTAL(9,F2:F106)</f>
        <v>2.0896116305988963</v>
      </c>
      <c r="G107" s="60">
        <f>SUBTOTAL(9,G2:G106)</f>
        <v>16.531775057215157</v>
      </c>
      <c r="H107" s="61"/>
      <c r="I107" s="59"/>
      <c r="J107" s="59"/>
      <c r="K107" s="63">
        <f>SUBTOTAL(9,K2:K106)</f>
        <v>2.9644822427395741</v>
      </c>
      <c r="L107" s="63">
        <f>SUBTOTAL(9,L2:L106)</f>
        <v>2.1985101160459908</v>
      </c>
      <c r="M107" s="61">
        <f>SUBTOTAL(9,M2:M106)</f>
        <v>17.142783405706997</v>
      </c>
      <c r="N107" s="108"/>
      <c r="Q107">
        <f>SUBTOTAL(9,Q2:Q106)</f>
        <v>0.42898114551849836</v>
      </c>
      <c r="R107">
        <f>SUBTOTAL(9,R2:R106)</f>
        <v>2.9644822427395741</v>
      </c>
      <c r="S107">
        <f>SUBTOTAL(9,S2:S106)</f>
        <v>2.1985101160459908</v>
      </c>
      <c r="T107">
        <f>SUBTOTAL(9,T2:T106)</f>
        <v>16.713802260188494</v>
      </c>
      <c r="U107">
        <f>SUBTOTAL(9,U2:U106)</f>
        <v>0</v>
      </c>
    </row>
    <row r="108" spans="1:21" ht="14.5" outlineLevel="2" x14ac:dyDescent="0.35">
      <c r="A108" s="59" t="s">
        <v>914</v>
      </c>
      <c r="B108" s="59" t="s">
        <v>1303</v>
      </c>
      <c r="C108" s="59" t="s">
        <v>516</v>
      </c>
      <c r="D108" s="59" t="s">
        <v>1304</v>
      </c>
      <c r="E108" s="60">
        <v>2.1344711538461539E-3</v>
      </c>
      <c r="F108" s="60">
        <v>8.5378846153846156E-3</v>
      </c>
      <c r="G108" s="60">
        <v>8.5378846153846163E-5</v>
      </c>
      <c r="H108" s="61">
        <v>1.0571082009157851</v>
      </c>
      <c r="I108" s="59" t="s">
        <v>258</v>
      </c>
      <c r="J108" s="59" t="s">
        <v>1305</v>
      </c>
      <c r="K108" s="61">
        <v>2.2563669613489476E-3</v>
      </c>
      <c r="L108" s="61">
        <v>9.0254678453957904E-3</v>
      </c>
      <c r="M108" s="61">
        <v>9.0254678453957911E-5</v>
      </c>
      <c r="N108" s="108"/>
      <c r="R108">
        <f t="shared" si="4"/>
        <v>2.2563669613489476E-3</v>
      </c>
      <c r="S108">
        <f t="shared" si="5"/>
        <v>9.0254678453957904E-3</v>
      </c>
      <c r="T108">
        <f t="shared" si="6"/>
        <v>9.0254678453957911E-5</v>
      </c>
    </row>
    <row r="109" spans="1:21" ht="14.5" outlineLevel="2" x14ac:dyDescent="0.35">
      <c r="A109" s="59" t="s">
        <v>914</v>
      </c>
      <c r="B109" s="59" t="s">
        <v>1306</v>
      </c>
      <c r="C109" s="59" t="s">
        <v>516</v>
      </c>
      <c r="D109" s="59" t="s">
        <v>1304</v>
      </c>
      <c r="E109" s="60">
        <v>3.6997500000000003E-2</v>
      </c>
      <c r="F109" s="60">
        <v>0.17189608974358975</v>
      </c>
      <c r="G109" s="60">
        <v>1.1953038461538461E-2</v>
      </c>
      <c r="H109" s="61">
        <v>1.0571082009157851</v>
      </c>
      <c r="I109" s="59" t="s">
        <v>258</v>
      </c>
      <c r="J109" s="59" t="s">
        <v>1305</v>
      </c>
      <c r="K109" s="61">
        <v>3.9110360663381763E-2</v>
      </c>
      <c r="L109" s="61">
        <v>0.18171276617330448</v>
      </c>
      <c r="M109" s="61">
        <v>1.2635654983554106E-2</v>
      </c>
      <c r="N109" s="108"/>
      <c r="R109">
        <f t="shared" si="4"/>
        <v>3.9110360663381763E-2</v>
      </c>
      <c r="S109">
        <f t="shared" si="5"/>
        <v>0.18171276617330448</v>
      </c>
      <c r="T109">
        <f t="shared" si="6"/>
        <v>1.2635654983554106E-2</v>
      </c>
    </row>
    <row r="110" spans="1:21" ht="14.5" outlineLevel="2" x14ac:dyDescent="0.35">
      <c r="A110" s="59" t="s">
        <v>914</v>
      </c>
      <c r="B110" s="59" t="s">
        <v>1307</v>
      </c>
      <c r="C110" s="59" t="s">
        <v>516</v>
      </c>
      <c r="D110" s="59" t="s">
        <v>1304</v>
      </c>
      <c r="E110" s="60">
        <v>1.8878038461538462E-4</v>
      </c>
      <c r="F110" s="60">
        <v>2.0765842948717952E-3</v>
      </c>
      <c r="G110" s="60">
        <v>1.0571701923076923E-5</v>
      </c>
      <c r="H110" s="61">
        <v>1.0571082009157851</v>
      </c>
      <c r="I110" s="59" t="s">
        <v>258</v>
      </c>
      <c r="J110" s="59" t="s">
        <v>1305</v>
      </c>
      <c r="K110" s="61">
        <v>1.9956129274895917E-4</v>
      </c>
      <c r="L110" s="61">
        <v>2.1951742880018973E-3</v>
      </c>
      <c r="M110" s="61">
        <v>1.1175432800521791E-5</v>
      </c>
      <c r="N110" s="108"/>
      <c r="R110">
        <f t="shared" si="4"/>
        <v>1.9956129274895917E-4</v>
      </c>
      <c r="S110">
        <f t="shared" si="5"/>
        <v>2.1951742880018973E-3</v>
      </c>
      <c r="T110">
        <f t="shared" si="6"/>
        <v>1.1175432800521791E-5</v>
      </c>
    </row>
    <row r="111" spans="1:21" ht="14.5" outlineLevel="2" x14ac:dyDescent="0.35">
      <c r="A111" s="59" t="s">
        <v>914</v>
      </c>
      <c r="B111" s="59" t="s">
        <v>1308</v>
      </c>
      <c r="C111" s="59" t="s">
        <v>516</v>
      </c>
      <c r="D111" s="59" t="s">
        <v>1309</v>
      </c>
      <c r="E111" s="60">
        <v>0.26990269230769226</v>
      </c>
      <c r="F111" s="60">
        <v>0.32131282051282051</v>
      </c>
      <c r="G111" s="60">
        <v>1.7672201923076922E-2</v>
      </c>
      <c r="H111" s="61">
        <v>1.0571082009157851</v>
      </c>
      <c r="I111" s="59" t="s">
        <v>258</v>
      </c>
      <c r="J111" s="59" t="s">
        <v>1305</v>
      </c>
      <c r="K111" s="61">
        <v>0.28531634948771128</v>
      </c>
      <c r="L111" s="61">
        <v>0.33966241762348426</v>
      </c>
      <c r="M111" s="61">
        <v>1.8681429581124322E-2</v>
      </c>
      <c r="N111" s="108"/>
      <c r="R111">
        <f t="shared" si="4"/>
        <v>0.28531634948771128</v>
      </c>
      <c r="S111">
        <f t="shared" si="5"/>
        <v>0.33966241762348426</v>
      </c>
      <c r="T111">
        <f t="shared" si="6"/>
        <v>1.8681429581124322E-2</v>
      </c>
    </row>
    <row r="112" spans="1:21" ht="14.5" outlineLevel="2" x14ac:dyDescent="0.35">
      <c r="A112" s="59" t="s">
        <v>914</v>
      </c>
      <c r="B112" s="59" t="s">
        <v>1310</v>
      </c>
      <c r="C112" s="59" t="s">
        <v>516</v>
      </c>
      <c r="D112" s="59" t="s">
        <v>1311</v>
      </c>
      <c r="E112" s="60">
        <v>3.9122499999999998E-4</v>
      </c>
      <c r="F112" s="60">
        <v>6.9851089743589747E-4</v>
      </c>
      <c r="G112" s="60">
        <v>2.5525349358974357E-5</v>
      </c>
      <c r="H112" s="61">
        <v>1.0571082009157851</v>
      </c>
      <c r="I112" s="59" t="s">
        <v>258</v>
      </c>
      <c r="J112" s="59" t="s">
        <v>1305</v>
      </c>
      <c r="K112" s="61">
        <v>4.1356715590327796E-4</v>
      </c>
      <c r="L112" s="61">
        <v>7.3840159810853207E-4</v>
      </c>
      <c r="M112" s="61">
        <v>2.6983056138612268E-5</v>
      </c>
      <c r="N112" s="108"/>
      <c r="R112">
        <f t="shared" si="4"/>
        <v>4.1356715590327796E-4</v>
      </c>
      <c r="S112">
        <f t="shared" si="5"/>
        <v>7.3840159810853207E-4</v>
      </c>
      <c r="T112">
        <f t="shared" si="6"/>
        <v>2.6983056138612268E-5</v>
      </c>
    </row>
    <row r="113" spans="1:20" ht="14.5" outlineLevel="2" x14ac:dyDescent="0.35">
      <c r="A113" s="59" t="s">
        <v>914</v>
      </c>
      <c r="B113" s="59" t="s">
        <v>1312</v>
      </c>
      <c r="C113" s="59" t="s">
        <v>516</v>
      </c>
      <c r="D113" s="59" t="s">
        <v>1313</v>
      </c>
      <c r="E113" s="60">
        <v>1.0813778846153848</v>
      </c>
      <c r="F113" s="60">
        <v>0.39650512820512818</v>
      </c>
      <c r="G113" s="60">
        <v>3.0639035256410256E-2</v>
      </c>
      <c r="H113" s="61">
        <v>1.0571082009157851</v>
      </c>
      <c r="I113" s="59" t="s">
        <v>258</v>
      </c>
      <c r="J113" s="59" t="s">
        <v>1305</v>
      </c>
      <c r="K113" s="61">
        <v>1.1431334301158869</v>
      </c>
      <c r="L113" s="61">
        <v>0.41914882273080573</v>
      </c>
      <c r="M113" s="61">
        <v>3.2388775437699156E-2</v>
      </c>
      <c r="N113" s="108"/>
      <c r="R113">
        <f t="shared" si="4"/>
        <v>1.1431334301158869</v>
      </c>
      <c r="S113">
        <f t="shared" si="5"/>
        <v>0.41914882273080573</v>
      </c>
      <c r="T113">
        <f t="shared" si="6"/>
        <v>3.2388775437699156E-2</v>
      </c>
    </row>
    <row r="114" spans="1:20" ht="14.5" outlineLevel="2" x14ac:dyDescent="0.35">
      <c r="A114" s="59" t="s">
        <v>914</v>
      </c>
      <c r="B114" s="59" t="s">
        <v>1314</v>
      </c>
      <c r="C114" s="59" t="s">
        <v>516</v>
      </c>
      <c r="D114" s="59" t="s">
        <v>1304</v>
      </c>
      <c r="E114" s="60">
        <v>9.5325096153846156E-5</v>
      </c>
      <c r="F114" s="60">
        <v>3.8149807692307693E-4</v>
      </c>
      <c r="G114" s="60">
        <v>3.7576282051282052E-6</v>
      </c>
      <c r="H114" s="61">
        <v>1.0571082009157851</v>
      </c>
      <c r="I114" s="59" t="s">
        <v>258</v>
      </c>
      <c r="J114" s="59" t="s">
        <v>1305</v>
      </c>
      <c r="K114" s="61">
        <v>1.0076894089731653E-4</v>
      </c>
      <c r="L114" s="61">
        <v>4.0328474574898563E-4</v>
      </c>
      <c r="M114" s="61">
        <v>3.9722195916334878E-6</v>
      </c>
      <c r="N114" s="108"/>
      <c r="R114">
        <f t="shared" si="4"/>
        <v>1.0076894089731653E-4</v>
      </c>
      <c r="S114">
        <f t="shared" si="5"/>
        <v>4.0328474574898563E-4</v>
      </c>
      <c r="T114">
        <f t="shared" si="6"/>
        <v>3.9722195916334878E-6</v>
      </c>
    </row>
    <row r="115" spans="1:20" ht="14.5" outlineLevel="2" x14ac:dyDescent="0.35">
      <c r="A115" s="59" t="s">
        <v>914</v>
      </c>
      <c r="B115" s="59" t="s">
        <v>1315</v>
      </c>
      <c r="C115" s="59" t="s">
        <v>516</v>
      </c>
      <c r="D115" s="59" t="s">
        <v>1316</v>
      </c>
      <c r="E115" s="60">
        <v>5.3219916458761298E-4</v>
      </c>
      <c r="F115" s="60">
        <v>2.1287964799458063E-3</v>
      </c>
      <c r="G115" s="60">
        <v>3.6189542835148388E-5</v>
      </c>
      <c r="H115" s="61">
        <v>1.0571082009157851</v>
      </c>
      <c r="I115" s="59" t="s">
        <v>258</v>
      </c>
      <c r="J115" s="59" t="s">
        <v>1305</v>
      </c>
      <c r="K115" s="61">
        <v>5.6259210140609532E-4</v>
      </c>
      <c r="L115" s="61">
        <v>2.2503682170313673E-3</v>
      </c>
      <c r="M115" s="61">
        <v>3.8256262518428451E-5</v>
      </c>
      <c r="N115" s="108"/>
      <c r="R115">
        <f t="shared" si="4"/>
        <v>5.6259210140609532E-4</v>
      </c>
      <c r="S115">
        <f t="shared" si="5"/>
        <v>2.2503682170313673E-3</v>
      </c>
      <c r="T115">
        <f t="shared" si="6"/>
        <v>3.8256262518428451E-5</v>
      </c>
    </row>
    <row r="116" spans="1:20" ht="14.5" outlineLevel="2" x14ac:dyDescent="0.35">
      <c r="A116" s="59" t="s">
        <v>914</v>
      </c>
      <c r="B116" s="59" t="s">
        <v>1317</v>
      </c>
      <c r="C116" s="59" t="s">
        <v>516</v>
      </c>
      <c r="D116" s="59" t="s">
        <v>1316</v>
      </c>
      <c r="E116" s="60">
        <v>7.2827255979406448E-4</v>
      </c>
      <c r="F116" s="60">
        <v>3.3836662092670972E-3</v>
      </c>
      <c r="G116" s="60">
        <v>2.3528807424774193E-4</v>
      </c>
      <c r="H116" s="61">
        <v>1.0571082009157851</v>
      </c>
      <c r="I116" s="59" t="s">
        <v>258</v>
      </c>
      <c r="J116" s="59" t="s">
        <v>1305</v>
      </c>
      <c r="K116" s="61">
        <v>7.6986289546023695E-4</v>
      </c>
      <c r="L116" s="61">
        <v>3.5769012989778754E-3</v>
      </c>
      <c r="M116" s="61">
        <v>2.4872495286497011E-4</v>
      </c>
      <c r="N116" s="108"/>
      <c r="R116">
        <f t="shared" si="4"/>
        <v>7.6986289546023695E-4</v>
      </c>
      <c r="S116">
        <f t="shared" si="5"/>
        <v>3.5769012989778754E-3</v>
      </c>
      <c r="T116">
        <f t="shared" si="6"/>
        <v>2.4872495286497011E-4</v>
      </c>
    </row>
    <row r="117" spans="1:20" ht="14.5" outlineLevel="2" x14ac:dyDescent="0.35">
      <c r="A117" s="59" t="s">
        <v>914</v>
      </c>
      <c r="B117" s="59" t="s">
        <v>890</v>
      </c>
      <c r="C117" s="59" t="s">
        <v>516</v>
      </c>
      <c r="D117" s="59" t="s">
        <v>1318</v>
      </c>
      <c r="E117" s="60">
        <v>7.9381931844954824E-6</v>
      </c>
      <c r="F117" s="60">
        <v>8.7320126813496781E-5</v>
      </c>
      <c r="G117" s="60">
        <v>1.7940317596025805E-6</v>
      </c>
      <c r="H117" s="61">
        <v>1.0571082009157851</v>
      </c>
      <c r="I117" s="59" t="s">
        <v>258</v>
      </c>
      <c r="J117" s="59" t="s">
        <v>1305</v>
      </c>
      <c r="K117" s="61">
        <v>8.3915291157839661E-6</v>
      </c>
      <c r="L117" s="61">
        <v>9.2306822159553782E-5</v>
      </c>
      <c r="M117" s="61">
        <v>1.896485685779264E-6</v>
      </c>
      <c r="N117" s="108"/>
      <c r="R117">
        <f t="shared" si="4"/>
        <v>8.3915291157839661E-6</v>
      </c>
      <c r="S117">
        <f t="shared" si="5"/>
        <v>9.2306822159553782E-5</v>
      </c>
      <c r="T117">
        <f t="shared" si="6"/>
        <v>1.896485685779264E-6</v>
      </c>
    </row>
    <row r="118" spans="1:20" ht="14.5" outlineLevel="2" x14ac:dyDescent="0.35">
      <c r="A118" s="59" t="s">
        <v>914</v>
      </c>
      <c r="B118" s="59" t="s">
        <v>891</v>
      </c>
      <c r="C118" s="59" t="s">
        <v>516</v>
      </c>
      <c r="D118" s="59" t="s">
        <v>1319</v>
      </c>
      <c r="E118" s="60">
        <v>0.86911965763706456</v>
      </c>
      <c r="F118" s="60">
        <v>1.0346660950166064</v>
      </c>
      <c r="G118" s="60">
        <v>5.6906637252723873E-2</v>
      </c>
      <c r="H118" s="61">
        <v>1.0571082009157851</v>
      </c>
      <c r="I118" s="59" t="s">
        <v>258</v>
      </c>
      <c r="J118" s="59" t="s">
        <v>1305</v>
      </c>
      <c r="K118" s="61">
        <v>0.91875351766526037</v>
      </c>
      <c r="L118" s="61">
        <v>1.0937540142515656</v>
      </c>
      <c r="M118" s="61">
        <v>6.0156472926394124E-2</v>
      </c>
      <c r="N118" s="108"/>
      <c r="R118">
        <f t="shared" si="4"/>
        <v>0.91875351766526037</v>
      </c>
      <c r="S118">
        <f t="shared" si="5"/>
        <v>1.0937540142515656</v>
      </c>
      <c r="T118">
        <f t="shared" si="6"/>
        <v>6.0156472926394124E-2</v>
      </c>
    </row>
    <row r="119" spans="1:20" ht="14.5" outlineLevel="2" x14ac:dyDescent="0.35">
      <c r="A119" s="59" t="s">
        <v>914</v>
      </c>
      <c r="B119" s="59" t="s">
        <v>892</v>
      </c>
      <c r="C119" s="59" t="s">
        <v>516</v>
      </c>
      <c r="D119" s="59" t="s">
        <v>1320</v>
      </c>
      <c r="E119" s="60">
        <v>2.9217831553045807E-2</v>
      </c>
      <c r="F119" s="60">
        <v>5.2166819252125164E-2</v>
      </c>
      <c r="G119" s="60">
        <v>1.9063071049357355E-3</v>
      </c>
      <c r="H119" s="61">
        <v>1.0571082009157851</v>
      </c>
      <c r="I119" s="59" t="s">
        <v>258</v>
      </c>
      <c r="J119" s="59" t="s">
        <v>1305</v>
      </c>
      <c r="K119" s="61">
        <v>3.0886409347700712E-2</v>
      </c>
      <c r="L119" s="61">
        <v>5.5145972447112973E-2</v>
      </c>
      <c r="M119" s="61">
        <v>2.0151728740915942E-3</v>
      </c>
      <c r="N119" s="108"/>
      <c r="R119">
        <f t="shared" si="4"/>
        <v>3.0886409347700712E-2</v>
      </c>
      <c r="S119">
        <f t="shared" si="5"/>
        <v>5.5145972447112973E-2</v>
      </c>
      <c r="T119">
        <f t="shared" si="6"/>
        <v>2.0151728740915942E-3</v>
      </c>
    </row>
    <row r="120" spans="1:20" ht="14.5" outlineLevel="2" x14ac:dyDescent="0.35">
      <c r="A120" s="59" t="s">
        <v>914</v>
      </c>
      <c r="B120" s="59" t="s">
        <v>1321</v>
      </c>
      <c r="C120" s="59" t="s">
        <v>516</v>
      </c>
      <c r="D120" s="59" t="s">
        <v>1313</v>
      </c>
      <c r="E120" s="60">
        <v>9.5485109766967752E-3</v>
      </c>
      <c r="F120" s="60">
        <v>3.5011215834787096E-3</v>
      </c>
      <c r="G120" s="60">
        <v>2.7054118894090324E-4</v>
      </c>
      <c r="H120" s="61">
        <v>1.0571082009157851</v>
      </c>
      <c r="I120" s="59" t="s">
        <v>258</v>
      </c>
      <c r="J120" s="59" t="s">
        <v>1305</v>
      </c>
      <c r="K120" s="61">
        <v>1.0093809260000553E-2</v>
      </c>
      <c r="L120" s="61">
        <v>3.7010643382986031E-3</v>
      </c>
      <c r="M120" s="61">
        <v>2.8599130951493569E-4</v>
      </c>
      <c r="N120" s="108"/>
      <c r="R120">
        <f t="shared" si="4"/>
        <v>1.0093809260000553E-2</v>
      </c>
      <c r="S120">
        <f t="shared" si="5"/>
        <v>3.7010643382986031E-3</v>
      </c>
      <c r="T120">
        <f t="shared" si="6"/>
        <v>2.8599130951493569E-4</v>
      </c>
    </row>
    <row r="121" spans="1:20" ht="14.5" outlineLevel="2" x14ac:dyDescent="0.35">
      <c r="A121" s="59" t="s">
        <v>914</v>
      </c>
      <c r="B121" s="59" t="s">
        <v>893</v>
      </c>
      <c r="C121" s="59" t="s">
        <v>516</v>
      </c>
      <c r="D121" s="59" t="s">
        <v>1322</v>
      </c>
      <c r="E121" s="60">
        <v>1.8522451953187098E-5</v>
      </c>
      <c r="F121" s="60">
        <v>7.408980781274839E-5</v>
      </c>
      <c r="G121" s="60">
        <v>1.2595269825832258E-6</v>
      </c>
      <c r="H121" s="61">
        <v>1.0571082009157851</v>
      </c>
      <c r="I121" s="59" t="s">
        <v>258</v>
      </c>
      <c r="J121" s="59" t="s">
        <v>1305</v>
      </c>
      <c r="K121" s="61">
        <v>1.9580235860782682E-5</v>
      </c>
      <c r="L121" s="61">
        <v>7.832094344313073E-5</v>
      </c>
      <c r="M121" s="61">
        <v>1.3314563025634412E-6</v>
      </c>
      <c r="N121" s="108"/>
      <c r="R121">
        <f t="shared" si="4"/>
        <v>1.9580235860782682E-5</v>
      </c>
      <c r="S121">
        <f t="shared" si="5"/>
        <v>7.832094344313073E-5</v>
      </c>
      <c r="T121">
        <f t="shared" si="6"/>
        <v>1.3314563025634412E-6</v>
      </c>
    </row>
    <row r="122" spans="1:20" ht="14.5" outlineLevel="2" x14ac:dyDescent="0.35">
      <c r="A122" s="59" t="s">
        <v>914</v>
      </c>
      <c r="B122" s="59" t="s">
        <v>894</v>
      </c>
      <c r="C122" s="59" t="s">
        <v>516</v>
      </c>
      <c r="D122" s="59" t="s">
        <v>1323</v>
      </c>
      <c r="E122" s="60">
        <v>2.1684222613646137E-3</v>
      </c>
      <c r="F122" s="60">
        <v>7.8063201409125935E-3</v>
      </c>
      <c r="G122" s="60">
        <v>3.092170144705931E-4</v>
      </c>
      <c r="H122" s="61">
        <v>1.0216899488395441</v>
      </c>
      <c r="I122" s="59" t="s">
        <v>259</v>
      </c>
      <c r="J122" s="59" t="s">
        <v>1305</v>
      </c>
      <c r="K122" s="61">
        <v>2.2154552292761409E-3</v>
      </c>
      <c r="L122" s="61">
        <v>7.9756388253940901E-3</v>
      </c>
      <c r="M122" s="61">
        <v>3.1592391569477686E-4</v>
      </c>
      <c r="N122" s="108"/>
      <c r="R122">
        <f t="shared" si="4"/>
        <v>2.2154552292761409E-3</v>
      </c>
      <c r="S122">
        <f t="shared" si="5"/>
        <v>7.9756388253940901E-3</v>
      </c>
      <c r="T122">
        <f t="shared" si="6"/>
        <v>3.1592391569477686E-4</v>
      </c>
    </row>
    <row r="123" spans="1:20" ht="14.5" outlineLevel="2" x14ac:dyDescent="0.35">
      <c r="A123" s="59" t="s">
        <v>914</v>
      </c>
      <c r="B123" s="59" t="s">
        <v>895</v>
      </c>
      <c r="C123" s="59" t="s">
        <v>516</v>
      </c>
      <c r="D123" s="59" t="s">
        <v>1324</v>
      </c>
      <c r="E123" s="60">
        <v>0.47334892068336448</v>
      </c>
      <c r="F123" s="60">
        <v>1.1123699636059052</v>
      </c>
      <c r="G123" s="60">
        <v>6.508547659396248E-2</v>
      </c>
      <c r="H123" s="61">
        <v>1.0216899488395441</v>
      </c>
      <c r="I123" s="59" t="s">
        <v>259</v>
      </c>
      <c r="J123" s="59" t="s">
        <v>1305</v>
      </c>
      <c r="K123" s="61">
        <v>0.48361583455624008</v>
      </c>
      <c r="L123" s="61">
        <v>1.136497211207163</v>
      </c>
      <c r="M123" s="61">
        <v>6.6497177251482867E-2</v>
      </c>
      <c r="N123" s="108"/>
      <c r="R123">
        <f t="shared" si="4"/>
        <v>0.48361583455624008</v>
      </c>
      <c r="S123">
        <f t="shared" si="5"/>
        <v>1.136497211207163</v>
      </c>
      <c r="T123">
        <f t="shared" si="6"/>
        <v>6.6497177251482867E-2</v>
      </c>
    </row>
    <row r="124" spans="1:20" ht="14.5" outlineLevel="2" x14ac:dyDescent="0.35">
      <c r="A124" s="59" t="s">
        <v>914</v>
      </c>
      <c r="B124" s="59" t="s">
        <v>896</v>
      </c>
      <c r="C124" s="59" t="s">
        <v>516</v>
      </c>
      <c r="D124" s="59" t="s">
        <v>1325</v>
      </c>
      <c r="E124" s="60">
        <v>1.8638928089648722E-2</v>
      </c>
      <c r="F124" s="60">
        <v>6.5726746421392895E-2</v>
      </c>
      <c r="G124" s="60">
        <v>2.5588853482209351E-3</v>
      </c>
      <c r="H124" s="61">
        <v>1.0216899488395441</v>
      </c>
      <c r="I124" s="59" t="s">
        <v>259</v>
      </c>
      <c r="J124" s="59" t="s">
        <v>1305</v>
      </c>
      <c r="K124" s="61">
        <v>1.9043205486337145E-2</v>
      </c>
      <c r="L124" s="61">
        <v>6.7152356188662596E-2</v>
      </c>
      <c r="M124" s="61">
        <v>2.614387440510106E-3</v>
      </c>
      <c r="N124" s="108"/>
      <c r="R124">
        <f t="shared" si="4"/>
        <v>1.9043205486337145E-2</v>
      </c>
      <c r="S124">
        <f t="shared" si="5"/>
        <v>6.7152356188662596E-2</v>
      </c>
      <c r="T124">
        <f t="shared" si="6"/>
        <v>2.614387440510106E-3</v>
      </c>
    </row>
    <row r="125" spans="1:20" ht="14.5" outlineLevel="2" x14ac:dyDescent="0.35">
      <c r="A125" s="59" t="s">
        <v>914</v>
      </c>
      <c r="B125" s="59" t="s">
        <v>897</v>
      </c>
      <c r="C125" s="59" t="s">
        <v>516</v>
      </c>
      <c r="D125" s="59" t="s">
        <v>1326</v>
      </c>
      <c r="E125" s="60">
        <v>2.125604129560205E-2</v>
      </c>
      <c r="F125" s="60">
        <v>3.7091078770849209E-4</v>
      </c>
      <c r="G125" s="60">
        <v>2.6962361106501963E-3</v>
      </c>
      <c r="H125" s="61">
        <v>1.0216899488395441</v>
      </c>
      <c r="I125" s="59" t="s">
        <v>259</v>
      </c>
      <c r="J125" s="59" t="s">
        <v>1305</v>
      </c>
      <c r="K125" s="61">
        <v>2.1717083743834895E-2</v>
      </c>
      <c r="L125" s="61">
        <v>3.7895582371792427E-4</v>
      </c>
      <c r="M125" s="61">
        <v>2.7547173339495306E-3</v>
      </c>
      <c r="N125" s="108"/>
      <c r="R125">
        <f t="shared" si="4"/>
        <v>2.1717083743834895E-2</v>
      </c>
      <c r="S125">
        <f t="shared" si="5"/>
        <v>3.7895582371792427E-4</v>
      </c>
      <c r="T125">
        <f t="shared" si="6"/>
        <v>2.7547173339495306E-3</v>
      </c>
    </row>
    <row r="126" spans="1:20" ht="14.5" outlineLevel="2" x14ac:dyDescent="0.35">
      <c r="A126" s="59" t="s">
        <v>914</v>
      </c>
      <c r="B126" s="59" t="s">
        <v>898</v>
      </c>
      <c r="C126" s="59" t="s">
        <v>516</v>
      </c>
      <c r="D126" s="59" t="s">
        <v>1327</v>
      </c>
      <c r="E126" s="60">
        <v>1.3170186123556873E-2</v>
      </c>
      <c r="F126" s="60">
        <v>1.5977695470519664E-4</v>
      </c>
      <c r="G126" s="60">
        <v>3.0243494997769312E-3</v>
      </c>
      <c r="H126" s="61">
        <v>1.0216899488395441</v>
      </c>
      <c r="I126" s="59" t="s">
        <v>259</v>
      </c>
      <c r="J126" s="59" t="s">
        <v>1305</v>
      </c>
      <c r="K126" s="61">
        <v>1.3455846786784097E-2</v>
      </c>
      <c r="L126" s="61">
        <v>1.6324250867849052E-4</v>
      </c>
      <c r="M126" s="61">
        <v>3.0899474856999937E-3</v>
      </c>
      <c r="N126" s="108"/>
      <c r="R126">
        <f t="shared" si="4"/>
        <v>1.3455846786784097E-2</v>
      </c>
      <c r="S126">
        <f t="shared" si="5"/>
        <v>1.6324250867849052E-4</v>
      </c>
      <c r="T126">
        <f t="shared" si="6"/>
        <v>3.0899474856999937E-3</v>
      </c>
    </row>
    <row r="127" spans="1:20" ht="14.5" outlineLevel="2" x14ac:dyDescent="0.35">
      <c r="A127" s="59" t="s">
        <v>914</v>
      </c>
      <c r="B127" s="59" t="s">
        <v>899</v>
      </c>
      <c r="C127" s="59" t="s">
        <v>516</v>
      </c>
      <c r="D127" s="59" t="s">
        <v>1328</v>
      </c>
      <c r="E127" s="60">
        <v>5.2748227928513082E-3</v>
      </c>
      <c r="F127" s="60">
        <v>8.5416164543330821E-5</v>
      </c>
      <c r="G127" s="60">
        <v>4.4955876075437309E-4</v>
      </c>
      <c r="H127" s="61">
        <v>1.0216899488395441</v>
      </c>
      <c r="I127" s="59" t="s">
        <v>259</v>
      </c>
      <c r="J127" s="59" t="s">
        <v>1305</v>
      </c>
      <c r="K127" s="61">
        <v>5.3892334293659146E-3</v>
      </c>
      <c r="L127" s="61">
        <v>8.7268836782345745E-5</v>
      </c>
      <c r="M127" s="61">
        <v>4.593096672755043E-4</v>
      </c>
      <c r="N127" s="108"/>
      <c r="R127">
        <f t="shared" si="4"/>
        <v>5.3892334293659146E-3</v>
      </c>
      <c r="S127">
        <f t="shared" si="5"/>
        <v>8.7268836782345745E-5</v>
      </c>
      <c r="T127">
        <f t="shared" si="6"/>
        <v>4.593096672755043E-4</v>
      </c>
    </row>
    <row r="128" spans="1:20" ht="14.5" outlineLevel="2" x14ac:dyDescent="0.35">
      <c r="A128" s="59" t="s">
        <v>914</v>
      </c>
      <c r="B128" s="59" t="s">
        <v>900</v>
      </c>
      <c r="C128" s="59" t="s">
        <v>516</v>
      </c>
      <c r="D128" s="59" t="s">
        <v>1329</v>
      </c>
      <c r="E128" s="60">
        <v>1.1396761166673761E-3</v>
      </c>
      <c r="F128" s="60">
        <v>2.1832875798225574E-5</v>
      </c>
      <c r="G128" s="60">
        <v>1.6374656848669203E-4</v>
      </c>
      <c r="H128" s="61">
        <v>1.0216899488395441</v>
      </c>
      <c r="I128" s="59" t="s">
        <v>259</v>
      </c>
      <c r="J128" s="59" t="s">
        <v>1305</v>
      </c>
      <c r="K128" s="61">
        <v>1.1643956333315419E-3</v>
      </c>
      <c r="L128" s="61">
        <v>2.2306429757309207E-5</v>
      </c>
      <c r="M128" s="61">
        <v>1.6729822317981929E-4</v>
      </c>
      <c r="N128" s="108"/>
      <c r="R128">
        <f t="shared" si="4"/>
        <v>1.1643956333315419E-3</v>
      </c>
      <c r="S128">
        <f t="shared" si="5"/>
        <v>2.2306429757309207E-5</v>
      </c>
      <c r="T128">
        <f t="shared" si="6"/>
        <v>1.6729822317981929E-4</v>
      </c>
    </row>
    <row r="129" spans="1:20" ht="14.5" outlineLevel="2" x14ac:dyDescent="0.35">
      <c r="A129" s="59" t="s">
        <v>914</v>
      </c>
      <c r="B129" s="59" t="s">
        <v>901</v>
      </c>
      <c r="C129" s="59" t="s">
        <v>516</v>
      </c>
      <c r="D129" s="59" t="s">
        <v>1330</v>
      </c>
      <c r="E129" s="60">
        <v>3.846143261437017E-2</v>
      </c>
      <c r="F129" s="60">
        <v>4.6660316863187361E-4</v>
      </c>
      <c r="G129" s="60">
        <v>8.8321314062461808E-3</v>
      </c>
      <c r="H129" s="61">
        <v>1.0216899488395441</v>
      </c>
      <c r="I129" s="59" t="s">
        <v>259</v>
      </c>
      <c r="J129" s="59" t="s">
        <v>1305</v>
      </c>
      <c r="K129" s="61">
        <v>3.9295659120071429E-2</v>
      </c>
      <c r="L129" s="61">
        <v>4.7672376748786809E-4</v>
      </c>
      <c r="M129" s="61">
        <v>9.0236998845917918E-3</v>
      </c>
      <c r="N129" s="108"/>
      <c r="R129">
        <f t="shared" si="4"/>
        <v>3.9295659120071429E-2</v>
      </c>
      <c r="S129">
        <f t="shared" si="5"/>
        <v>4.7672376748786809E-4</v>
      </c>
      <c r="T129">
        <f t="shared" si="6"/>
        <v>9.0236998845917918E-3</v>
      </c>
    </row>
    <row r="130" spans="1:20" ht="14.5" outlineLevel="2" x14ac:dyDescent="0.35">
      <c r="A130" s="59" t="s">
        <v>914</v>
      </c>
      <c r="B130" s="59" t="s">
        <v>902</v>
      </c>
      <c r="C130" s="59" t="s">
        <v>516</v>
      </c>
      <c r="D130" s="59" t="s">
        <v>1331</v>
      </c>
      <c r="E130" s="60">
        <v>2.909570889286921E-2</v>
      </c>
      <c r="F130" s="60">
        <v>4.7115210423112137E-4</v>
      </c>
      <c r="G130" s="60">
        <v>2.4797479170059022E-3</v>
      </c>
      <c r="H130" s="61">
        <v>1.0216899488395441</v>
      </c>
      <c r="I130" s="59" t="s">
        <v>259</v>
      </c>
      <c r="J130" s="59" t="s">
        <v>1305</v>
      </c>
      <c r="K130" s="61">
        <v>2.9726793330205812E-2</v>
      </c>
      <c r="L130" s="61">
        <v>4.8137136926753796E-4</v>
      </c>
      <c r="M130" s="61">
        <v>2.5335335224607263E-3</v>
      </c>
      <c r="N130" s="108"/>
      <c r="R130">
        <f t="shared" si="4"/>
        <v>2.9726793330205812E-2</v>
      </c>
      <c r="S130">
        <f t="shared" si="5"/>
        <v>4.8137136926753796E-4</v>
      </c>
      <c r="T130">
        <f t="shared" si="6"/>
        <v>2.5335335224607263E-3</v>
      </c>
    </row>
    <row r="131" spans="1:20" ht="14.5" outlineLevel="2" x14ac:dyDescent="0.35">
      <c r="A131" s="59" t="s">
        <v>914</v>
      </c>
      <c r="B131" s="59" t="s">
        <v>903</v>
      </c>
      <c r="C131" s="59" t="s">
        <v>516</v>
      </c>
      <c r="D131" s="59" t="s">
        <v>1332</v>
      </c>
      <c r="E131" s="60">
        <v>1.4382535894143332E-2</v>
      </c>
      <c r="F131" s="60">
        <v>2.7552750755063896E-4</v>
      </c>
      <c r="G131" s="60">
        <v>2.066456306629794E-3</v>
      </c>
      <c r="H131" s="61">
        <v>1.0216899488395441</v>
      </c>
      <c r="I131" s="59" t="s">
        <v>259</v>
      </c>
      <c r="J131" s="59" t="s">
        <v>1305</v>
      </c>
      <c r="K131" s="61">
        <v>1.4694492361870207E-2</v>
      </c>
      <c r="L131" s="61">
        <v>2.8150368509329942E-4</v>
      </c>
      <c r="M131" s="61">
        <v>2.1112776381997473E-3</v>
      </c>
      <c r="N131" s="108"/>
      <c r="R131">
        <f t="shared" ref="R131:R194" si="7">IF(AND(N131="CO",O131&gt;0),K131*(1-O131),K131)</f>
        <v>1.4694492361870207E-2</v>
      </c>
      <c r="S131">
        <f t="shared" ref="S131:S194" si="8">IF(AND(N131="NOX",O131&gt;0),L131*(1-O131),L131)</f>
        <v>2.8150368509329942E-4</v>
      </c>
      <c r="T131">
        <f t="shared" ref="T131:T194" si="9">IF(AND(N131="VOC",O131&gt;0),M131*(1-O131),M131)</f>
        <v>2.1112776381997473E-3</v>
      </c>
    </row>
    <row r="132" spans="1:20" ht="14.5" outlineLevel="2" x14ac:dyDescent="0.35">
      <c r="A132" s="59" t="s">
        <v>914</v>
      </c>
      <c r="B132" s="59" t="s">
        <v>904</v>
      </c>
      <c r="C132" s="59" t="s">
        <v>516</v>
      </c>
      <c r="D132" s="59" t="s">
        <v>1333</v>
      </c>
      <c r="E132" s="60">
        <v>1.1240799215771887E-3</v>
      </c>
      <c r="F132" s="60">
        <v>2.6864803157190722E-4</v>
      </c>
      <c r="G132" s="60">
        <v>1.5539167720922395E-4</v>
      </c>
      <c r="H132" s="61">
        <v>1.0216899488395441</v>
      </c>
      <c r="I132" s="59" t="s">
        <v>259</v>
      </c>
      <c r="J132" s="59" t="s">
        <v>1305</v>
      </c>
      <c r="K132" s="61">
        <v>1.1484611575677567E-3</v>
      </c>
      <c r="L132" s="61">
        <v>2.7447499363254612E-4</v>
      </c>
      <c r="M132" s="61">
        <v>1.5876211473798296E-4</v>
      </c>
      <c r="N132" s="108"/>
      <c r="R132">
        <f t="shared" si="7"/>
        <v>1.1484611575677567E-3</v>
      </c>
      <c r="S132">
        <f t="shared" si="8"/>
        <v>2.7447499363254612E-4</v>
      </c>
      <c r="T132">
        <f t="shared" si="9"/>
        <v>1.5876211473798296E-4</v>
      </c>
    </row>
    <row r="133" spans="1:20" ht="14.5" outlineLevel="2" x14ac:dyDescent="0.35">
      <c r="A133" s="59" t="s">
        <v>914</v>
      </c>
      <c r="B133" s="59" t="s">
        <v>905</v>
      </c>
      <c r="C133" s="59" t="s">
        <v>516</v>
      </c>
      <c r="D133" s="59" t="s">
        <v>1334</v>
      </c>
      <c r="E133" s="60">
        <v>8.9100868549278199E-4</v>
      </c>
      <c r="F133" s="60">
        <v>8.9359503929759676E-6</v>
      </c>
      <c r="G133" s="60">
        <v>5.7265264100298578E-5</v>
      </c>
      <c r="H133" s="61">
        <v>1.0216899488395441</v>
      </c>
      <c r="I133" s="59" t="s">
        <v>259</v>
      </c>
      <c r="J133" s="59" t="s">
        <v>1305</v>
      </c>
      <c r="K133" s="61">
        <v>9.1033461829670989E-4</v>
      </c>
      <c r="L133" s="61">
        <v>9.1297706998323208E-6</v>
      </c>
      <c r="M133" s="61">
        <v>5.8507344748917037E-5</v>
      </c>
      <c r="N133" s="108"/>
      <c r="R133">
        <f t="shared" si="7"/>
        <v>9.1033461829670989E-4</v>
      </c>
      <c r="S133">
        <f t="shared" si="8"/>
        <v>9.1297706998323208E-6</v>
      </c>
      <c r="T133">
        <f t="shared" si="9"/>
        <v>5.8507344748917037E-5</v>
      </c>
    </row>
    <row r="134" spans="1:20" ht="14.5" outlineLevel="2" x14ac:dyDescent="0.35">
      <c r="A134" s="59" t="s">
        <v>914</v>
      </c>
      <c r="B134" s="59" t="s">
        <v>916</v>
      </c>
      <c r="C134" s="59" t="s">
        <v>516</v>
      </c>
      <c r="D134" s="59" t="s">
        <v>1335</v>
      </c>
      <c r="E134" s="60">
        <v>1.179679349421266E-2</v>
      </c>
      <c r="F134" s="60">
        <v>6.5537741634514549E-5</v>
      </c>
      <c r="G134" s="60">
        <v>2.2086218930831426E-3</v>
      </c>
      <c r="H134" s="61">
        <v>1.0216899488395441</v>
      </c>
      <c r="I134" s="59" t="s">
        <v>259</v>
      </c>
      <c r="J134" s="59" t="s">
        <v>1305</v>
      </c>
      <c r="K134" s="61">
        <v>1.20526653415728E-2</v>
      </c>
      <c r="L134" s="61">
        <v>6.6959251897626436E-5</v>
      </c>
      <c r="M134" s="61">
        <v>2.256526788950013E-3</v>
      </c>
      <c r="N134" s="108"/>
      <c r="R134">
        <f t="shared" si="7"/>
        <v>1.20526653415728E-2</v>
      </c>
      <c r="S134">
        <f t="shared" si="8"/>
        <v>6.6959251897626436E-5</v>
      </c>
      <c r="T134">
        <f t="shared" si="9"/>
        <v>2.256526788950013E-3</v>
      </c>
    </row>
    <row r="135" spans="1:20" ht="14.5" outlineLevel="2" x14ac:dyDescent="0.35">
      <c r="A135" s="59" t="s">
        <v>914</v>
      </c>
      <c r="B135" s="59" t="s">
        <v>1336</v>
      </c>
      <c r="C135" s="59" t="s">
        <v>516</v>
      </c>
      <c r="D135" s="59" t="s">
        <v>1337</v>
      </c>
      <c r="E135" s="60">
        <v>1.0691792669009435E-5</v>
      </c>
      <c r="F135" s="60">
        <v>1.8656819422432571E-7</v>
      </c>
      <c r="G135" s="60">
        <v>1.3562072580152912E-6</v>
      </c>
      <c r="H135" s="61">
        <v>1.0216899488395441</v>
      </c>
      <c r="I135" s="59" t="s">
        <v>259</v>
      </c>
      <c r="J135" s="59" t="s">
        <v>1305</v>
      </c>
      <c r="K135" s="61">
        <v>1.0923697105003263E-5</v>
      </c>
      <c r="L135" s="61">
        <v>1.9061484881213746E-7</v>
      </c>
      <c r="M135" s="61">
        <v>1.3856233240574613E-6</v>
      </c>
      <c r="N135" s="108"/>
      <c r="R135">
        <f t="shared" si="7"/>
        <v>1.0923697105003263E-5</v>
      </c>
      <c r="S135">
        <f t="shared" si="8"/>
        <v>1.9061484881213746E-7</v>
      </c>
      <c r="T135">
        <f t="shared" si="9"/>
        <v>1.3856233240574613E-6</v>
      </c>
    </row>
    <row r="136" spans="1:20" ht="14.5" outlineLevel="2" x14ac:dyDescent="0.35">
      <c r="A136" s="59" t="s">
        <v>914</v>
      </c>
      <c r="B136" s="59" t="s">
        <v>906</v>
      </c>
      <c r="C136" s="59" t="s">
        <v>516</v>
      </c>
      <c r="D136" s="59" t="s">
        <v>1338</v>
      </c>
      <c r="E136" s="60">
        <v>3.7227867606206967E-3</v>
      </c>
      <c r="F136" s="60">
        <v>2.287007792501554E-4</v>
      </c>
      <c r="G136" s="60">
        <v>1.1774339962436415E-3</v>
      </c>
      <c r="H136" s="61">
        <v>1.0216899488395441</v>
      </c>
      <c r="I136" s="59" t="s">
        <v>259</v>
      </c>
      <c r="J136" s="59" t="s">
        <v>1305</v>
      </c>
      <c r="K136" s="61">
        <v>3.8035338149990917E-3</v>
      </c>
      <c r="L136" s="61">
        <v>2.3366128745165514E-4</v>
      </c>
      <c r="M136" s="61">
        <v>1.202972479384106E-3</v>
      </c>
      <c r="N136" s="108"/>
      <c r="R136">
        <f t="shared" si="7"/>
        <v>3.8035338149990917E-3</v>
      </c>
      <c r="S136">
        <f t="shared" si="8"/>
        <v>2.3366128745165514E-4</v>
      </c>
      <c r="T136">
        <f t="shared" si="9"/>
        <v>1.202972479384106E-3</v>
      </c>
    </row>
    <row r="137" spans="1:20" ht="14.5" outlineLevel="2" x14ac:dyDescent="0.35">
      <c r="A137" s="59" t="s">
        <v>914</v>
      </c>
      <c r="B137" s="59" t="s">
        <v>907</v>
      </c>
      <c r="C137" s="59" t="s">
        <v>516</v>
      </c>
      <c r="D137" s="59" t="s">
        <v>1339</v>
      </c>
      <c r="E137" s="60">
        <v>5.0805506622201716E-5</v>
      </c>
      <c r="F137" s="60">
        <v>1.8289982383992638E-4</v>
      </c>
      <c r="G137" s="60">
        <v>7.2448652443259624E-6</v>
      </c>
      <c r="H137" s="61">
        <v>1.0216899488395441</v>
      </c>
      <c r="I137" s="59" t="s">
        <v>259</v>
      </c>
      <c r="J137" s="59" t="s">
        <v>1305</v>
      </c>
      <c r="K137" s="61">
        <v>5.190747546160439E-5</v>
      </c>
      <c r="L137" s="61">
        <v>1.8686691166177601E-4</v>
      </c>
      <c r="M137" s="61">
        <v>7.4020060008247841E-6</v>
      </c>
      <c r="N137" s="108"/>
      <c r="R137">
        <f t="shared" si="7"/>
        <v>5.190747546160439E-5</v>
      </c>
      <c r="S137">
        <f t="shared" si="8"/>
        <v>1.8686691166177601E-4</v>
      </c>
      <c r="T137">
        <f t="shared" si="9"/>
        <v>7.4020060008247841E-6</v>
      </c>
    </row>
    <row r="138" spans="1:20" ht="14.5" outlineLevel="2" x14ac:dyDescent="0.35">
      <c r="A138" s="59" t="s">
        <v>914</v>
      </c>
      <c r="B138" s="59" t="s">
        <v>1340</v>
      </c>
      <c r="C138" s="59" t="s">
        <v>516</v>
      </c>
      <c r="D138" s="59" t="s">
        <v>1341</v>
      </c>
      <c r="E138" s="62"/>
      <c r="F138" s="62"/>
      <c r="G138" s="60">
        <v>0.82018070341493854</v>
      </c>
      <c r="H138" s="61">
        <v>1.0491812175348789</v>
      </c>
      <c r="I138" s="59" t="s">
        <v>853</v>
      </c>
      <c r="J138" s="59" t="s">
        <v>1305</v>
      </c>
      <c r="K138" s="63"/>
      <c r="L138" s="63"/>
      <c r="M138" s="61">
        <v>0.86051818900749866</v>
      </c>
      <c r="N138" s="108"/>
      <c r="R138">
        <f t="shared" si="7"/>
        <v>0</v>
      </c>
      <c r="S138">
        <f t="shared" si="8"/>
        <v>0</v>
      </c>
      <c r="T138">
        <f t="shared" si="9"/>
        <v>0.86051818900749866</v>
      </c>
    </row>
    <row r="139" spans="1:20" ht="14.5" outlineLevel="2" x14ac:dyDescent="0.35">
      <c r="A139" s="59" t="s">
        <v>914</v>
      </c>
      <c r="B139" s="59" t="s">
        <v>922</v>
      </c>
      <c r="C139" s="59" t="s">
        <v>516</v>
      </c>
      <c r="D139" s="59" t="s">
        <v>1342</v>
      </c>
      <c r="E139" s="60">
        <v>0.15862887225705663</v>
      </c>
      <c r="F139" s="62"/>
      <c r="G139" s="60">
        <v>4.7501270469944568E-2</v>
      </c>
      <c r="H139" s="61">
        <v>1.0230887925263672</v>
      </c>
      <c r="I139" s="59" t="s">
        <v>676</v>
      </c>
      <c r="J139" s="59" t="s">
        <v>1305</v>
      </c>
      <c r="K139" s="61">
        <v>0.16229142137729141</v>
      </c>
      <c r="L139" s="63"/>
      <c r="M139" s="61">
        <v>4.8598017448563971E-2</v>
      </c>
      <c r="N139" s="108"/>
      <c r="R139">
        <f t="shared" si="7"/>
        <v>0.16229142137729141</v>
      </c>
      <c r="S139">
        <f t="shared" si="8"/>
        <v>0</v>
      </c>
      <c r="T139">
        <f t="shared" si="9"/>
        <v>4.8598017448563971E-2</v>
      </c>
    </row>
    <row r="140" spans="1:20" ht="14.5" outlineLevel="2" x14ac:dyDescent="0.35">
      <c r="A140" s="59" t="s">
        <v>914</v>
      </c>
      <c r="B140" s="59" t="s">
        <v>440</v>
      </c>
      <c r="C140" s="59" t="s">
        <v>516</v>
      </c>
      <c r="D140" s="59" t="s">
        <v>1343</v>
      </c>
      <c r="E140" s="60">
        <v>0.47925003633126323</v>
      </c>
      <c r="F140" s="62"/>
      <c r="G140" s="60">
        <v>0.1465065736596052</v>
      </c>
      <c r="H140" s="61">
        <v>1.0230887925263672</v>
      </c>
      <c r="I140" s="59" t="s">
        <v>676</v>
      </c>
      <c r="J140" s="59" t="s">
        <v>1305</v>
      </c>
      <c r="K140" s="61">
        <v>0.49031534098836971</v>
      </c>
      <c r="L140" s="63"/>
      <c r="M140" s="61">
        <v>0.14988923354258077</v>
      </c>
      <c r="N140" s="108"/>
      <c r="R140">
        <f t="shared" si="7"/>
        <v>0.49031534098836971</v>
      </c>
      <c r="S140">
        <f t="shared" si="8"/>
        <v>0</v>
      </c>
      <c r="T140">
        <f t="shared" si="9"/>
        <v>0.14988923354258077</v>
      </c>
    </row>
    <row r="141" spans="1:20" ht="14.5" outlineLevel="2" x14ac:dyDescent="0.35">
      <c r="A141" s="59" t="s">
        <v>914</v>
      </c>
      <c r="B141" s="59" t="s">
        <v>441</v>
      </c>
      <c r="C141" s="59" t="s">
        <v>516</v>
      </c>
      <c r="D141" s="59" t="s">
        <v>1344</v>
      </c>
      <c r="E141" s="62"/>
      <c r="F141" s="62"/>
      <c r="G141" s="60">
        <v>2.5379701878275932E-2</v>
      </c>
      <c r="H141" s="61">
        <v>1.0230887925263672</v>
      </c>
      <c r="I141" s="59" t="s">
        <v>676</v>
      </c>
      <c r="J141" s="59" t="s">
        <v>1305</v>
      </c>
      <c r="K141" s="63"/>
      <c r="L141" s="63"/>
      <c r="M141" s="61">
        <v>2.5965688549324496E-2</v>
      </c>
      <c r="N141" s="108"/>
      <c r="R141">
        <f t="shared" si="7"/>
        <v>0</v>
      </c>
      <c r="S141">
        <f t="shared" si="8"/>
        <v>0</v>
      </c>
      <c r="T141">
        <f t="shared" si="9"/>
        <v>2.5965688549324496E-2</v>
      </c>
    </row>
    <row r="142" spans="1:20" ht="14.5" outlineLevel="2" x14ac:dyDescent="0.35">
      <c r="A142" s="59" t="s">
        <v>914</v>
      </c>
      <c r="B142" s="59" t="s">
        <v>442</v>
      </c>
      <c r="C142" s="59" t="s">
        <v>516</v>
      </c>
      <c r="D142" s="59" t="s">
        <v>1345</v>
      </c>
      <c r="E142" s="60">
        <v>3.8726842879750964E-2</v>
      </c>
      <c r="F142" s="62"/>
      <c r="G142" s="60">
        <v>1.8753947011594729E-2</v>
      </c>
      <c r="H142" s="61">
        <v>1.0230887925263672</v>
      </c>
      <c r="I142" s="59" t="s">
        <v>676</v>
      </c>
      <c r="J142" s="59" t="s">
        <v>1305</v>
      </c>
      <c r="K142" s="61">
        <v>3.9620998920202752E-2</v>
      </c>
      <c r="L142" s="63"/>
      <c r="M142" s="61">
        <v>1.9186953003195922E-2</v>
      </c>
      <c r="N142" s="108"/>
      <c r="R142">
        <f t="shared" si="7"/>
        <v>3.9620998920202752E-2</v>
      </c>
      <c r="S142">
        <f t="shared" si="8"/>
        <v>0</v>
      </c>
      <c r="T142">
        <f t="shared" si="9"/>
        <v>1.9186953003195922E-2</v>
      </c>
    </row>
    <row r="143" spans="1:20" ht="14.5" outlineLevel="2" x14ac:dyDescent="0.35">
      <c r="A143" s="59" t="s">
        <v>914</v>
      </c>
      <c r="B143" s="59" t="s">
        <v>443</v>
      </c>
      <c r="C143" s="59" t="s">
        <v>516</v>
      </c>
      <c r="D143" s="59" t="s">
        <v>1346</v>
      </c>
      <c r="E143" s="62"/>
      <c r="F143" s="62"/>
      <c r="G143" s="60">
        <v>8.7331081013777964E-4</v>
      </c>
      <c r="H143" s="61">
        <v>1.0230887925263672</v>
      </c>
      <c r="I143" s="59" t="s">
        <v>676</v>
      </c>
      <c r="J143" s="59" t="s">
        <v>1305</v>
      </c>
      <c r="K143" s="63"/>
      <c r="L143" s="63"/>
      <c r="M143" s="61">
        <v>8.9347450224408454E-4</v>
      </c>
      <c r="N143" s="108"/>
      <c r="R143">
        <f t="shared" si="7"/>
        <v>0</v>
      </c>
      <c r="S143">
        <f t="shared" si="8"/>
        <v>0</v>
      </c>
      <c r="T143">
        <f t="shared" si="9"/>
        <v>8.9347450224408454E-4</v>
      </c>
    </row>
    <row r="144" spans="1:20" ht="14.5" outlineLevel="2" x14ac:dyDescent="0.35">
      <c r="A144" s="59" t="s">
        <v>914</v>
      </c>
      <c r="B144" s="59" t="s">
        <v>444</v>
      </c>
      <c r="C144" s="59" t="s">
        <v>516</v>
      </c>
      <c r="D144" s="59" t="s">
        <v>1347</v>
      </c>
      <c r="E144" s="62"/>
      <c r="F144" s="62"/>
      <c r="G144" s="60">
        <v>0.23489807692307693</v>
      </c>
      <c r="H144" s="61">
        <v>1.0230887925263672</v>
      </c>
      <c r="I144" s="59" t="s">
        <v>676</v>
      </c>
      <c r="J144" s="59" t="s">
        <v>1305</v>
      </c>
      <c r="K144" s="63"/>
      <c r="L144" s="63"/>
      <c r="M144" s="61">
        <v>0.2403215898859965</v>
      </c>
      <c r="N144" s="108"/>
      <c r="R144">
        <f t="shared" si="7"/>
        <v>0</v>
      </c>
      <c r="S144">
        <f t="shared" si="8"/>
        <v>0</v>
      </c>
      <c r="T144">
        <f t="shared" si="9"/>
        <v>0.2403215898859965</v>
      </c>
    </row>
    <row r="145" spans="1:20" ht="14.5" outlineLevel="2" x14ac:dyDescent="0.35">
      <c r="A145" s="59" t="s">
        <v>914</v>
      </c>
      <c r="B145" s="59" t="s">
        <v>445</v>
      </c>
      <c r="C145" s="59" t="s">
        <v>516</v>
      </c>
      <c r="D145" s="59" t="s">
        <v>1348</v>
      </c>
      <c r="E145" s="62"/>
      <c r="F145" s="62"/>
      <c r="G145" s="60">
        <v>8.1783170126923065E-3</v>
      </c>
      <c r="H145" s="61">
        <v>1.0230887925263672</v>
      </c>
      <c r="I145" s="59" t="s">
        <v>676</v>
      </c>
      <c r="J145" s="59" t="s">
        <v>1305</v>
      </c>
      <c r="K145" s="63"/>
      <c r="L145" s="63"/>
      <c r="M145" s="61">
        <v>8.3671444774132183E-3</v>
      </c>
      <c r="N145" s="108"/>
      <c r="R145">
        <f t="shared" si="7"/>
        <v>0</v>
      </c>
      <c r="S145">
        <f t="shared" si="8"/>
        <v>0</v>
      </c>
      <c r="T145">
        <f t="shared" si="9"/>
        <v>8.3671444774132183E-3</v>
      </c>
    </row>
    <row r="146" spans="1:20" ht="14.5" outlineLevel="2" x14ac:dyDescent="0.35">
      <c r="A146" s="59" t="s">
        <v>914</v>
      </c>
      <c r="B146" s="59" t="s">
        <v>446</v>
      </c>
      <c r="C146" s="59" t="s">
        <v>516</v>
      </c>
      <c r="D146" s="59" t="s">
        <v>1349</v>
      </c>
      <c r="E146" s="62"/>
      <c r="F146" s="62"/>
      <c r="G146" s="60">
        <v>7.7626638461538464E-4</v>
      </c>
      <c r="H146" s="61">
        <v>1.0230887925263672</v>
      </c>
      <c r="I146" s="59" t="s">
        <v>676</v>
      </c>
      <c r="J146" s="59" t="s">
        <v>1305</v>
      </c>
      <c r="K146" s="63"/>
      <c r="L146" s="63"/>
      <c r="M146" s="61">
        <v>7.9418943811496244E-4</v>
      </c>
      <c r="N146" s="108"/>
      <c r="R146">
        <f t="shared" si="7"/>
        <v>0</v>
      </c>
      <c r="S146">
        <f t="shared" si="8"/>
        <v>0</v>
      </c>
      <c r="T146">
        <f t="shared" si="9"/>
        <v>7.9418943811496244E-4</v>
      </c>
    </row>
    <row r="147" spans="1:20" ht="14.5" outlineLevel="2" x14ac:dyDescent="0.35">
      <c r="A147" s="59" t="s">
        <v>914</v>
      </c>
      <c r="B147" s="59" t="s">
        <v>1350</v>
      </c>
      <c r="C147" s="59" t="s">
        <v>516</v>
      </c>
      <c r="D147" s="59" t="s">
        <v>1351</v>
      </c>
      <c r="E147" s="62"/>
      <c r="F147" s="62"/>
      <c r="G147" s="60">
        <v>2.5537365726259997</v>
      </c>
      <c r="H147" s="61">
        <v>1.0230887925263672</v>
      </c>
      <c r="I147" s="59" t="s">
        <v>676</v>
      </c>
      <c r="J147" s="59" t="s">
        <v>1305</v>
      </c>
      <c r="K147" s="63"/>
      <c r="L147" s="63"/>
      <c r="M147" s="61">
        <v>2.6126992665183577</v>
      </c>
      <c r="N147" s="108"/>
      <c r="R147">
        <f t="shared" si="7"/>
        <v>0</v>
      </c>
      <c r="S147">
        <f t="shared" si="8"/>
        <v>0</v>
      </c>
      <c r="T147">
        <f t="shared" si="9"/>
        <v>2.6126992665183577</v>
      </c>
    </row>
    <row r="148" spans="1:20" ht="14.5" outlineLevel="2" x14ac:dyDescent="0.35">
      <c r="A148" s="59" t="s">
        <v>914</v>
      </c>
      <c r="B148" s="59" t="s">
        <v>447</v>
      </c>
      <c r="C148" s="59" t="s">
        <v>516</v>
      </c>
      <c r="D148" s="59" t="s">
        <v>1352</v>
      </c>
      <c r="E148" s="62"/>
      <c r="F148" s="62"/>
      <c r="G148" s="60">
        <v>0.80131667563193454</v>
      </c>
      <c r="H148" s="61">
        <v>1.0571082009157851</v>
      </c>
      <c r="I148" s="59" t="s">
        <v>258</v>
      </c>
      <c r="J148" s="59" t="s">
        <v>1305</v>
      </c>
      <c r="K148" s="63"/>
      <c r="L148" s="63"/>
      <c r="M148" s="61">
        <v>0.84707842934109201</v>
      </c>
      <c r="N148" s="108"/>
      <c r="R148">
        <f t="shared" si="7"/>
        <v>0</v>
      </c>
      <c r="S148">
        <f t="shared" si="8"/>
        <v>0</v>
      </c>
      <c r="T148">
        <f t="shared" si="9"/>
        <v>0.84707842934109201</v>
      </c>
    </row>
    <row r="149" spans="1:20" ht="14.5" outlineLevel="2" x14ac:dyDescent="0.35">
      <c r="A149" s="59" t="s">
        <v>914</v>
      </c>
      <c r="B149" s="59" t="s">
        <v>448</v>
      </c>
      <c r="C149" s="59" t="s">
        <v>516</v>
      </c>
      <c r="D149" s="59" t="s">
        <v>1353</v>
      </c>
      <c r="E149" s="62"/>
      <c r="F149" s="62"/>
      <c r="G149" s="60">
        <v>9.4009390681898466E-2</v>
      </c>
      <c r="H149" s="61">
        <v>1.0230887925263672</v>
      </c>
      <c r="I149" s="59" t="s">
        <v>676</v>
      </c>
      <c r="J149" s="59" t="s">
        <v>1305</v>
      </c>
      <c r="K149" s="63"/>
      <c r="L149" s="63"/>
      <c r="M149" s="61">
        <v>9.6179953998883017E-2</v>
      </c>
      <c r="N149" s="108"/>
      <c r="R149">
        <f t="shared" si="7"/>
        <v>0</v>
      </c>
      <c r="S149">
        <f t="shared" si="8"/>
        <v>0</v>
      </c>
      <c r="T149">
        <f t="shared" si="9"/>
        <v>9.6179953998883017E-2</v>
      </c>
    </row>
    <row r="150" spans="1:20" ht="14.5" outlineLevel="2" x14ac:dyDescent="0.35">
      <c r="A150" s="59" t="s">
        <v>914</v>
      </c>
      <c r="B150" s="59" t="s">
        <v>450</v>
      </c>
      <c r="C150" s="59" t="s">
        <v>516</v>
      </c>
      <c r="D150" s="59" t="s">
        <v>1354</v>
      </c>
      <c r="E150" s="62"/>
      <c r="F150" s="62"/>
      <c r="G150" s="60">
        <v>0.20547191880800925</v>
      </c>
      <c r="H150" s="61">
        <v>1.0571082009157851</v>
      </c>
      <c r="I150" s="59" t="s">
        <v>258</v>
      </c>
      <c r="J150" s="59" t="s">
        <v>1305</v>
      </c>
      <c r="K150" s="63"/>
      <c r="L150" s="63"/>
      <c r="M150" s="61">
        <v>0.21720605042984892</v>
      </c>
      <c r="N150" s="108"/>
      <c r="R150">
        <f t="shared" si="7"/>
        <v>0</v>
      </c>
      <c r="S150">
        <f t="shared" si="8"/>
        <v>0</v>
      </c>
      <c r="T150">
        <f t="shared" si="9"/>
        <v>0.21720605042984892</v>
      </c>
    </row>
    <row r="151" spans="1:20" ht="14.5" outlineLevel="2" x14ac:dyDescent="0.35">
      <c r="A151" s="59" t="s">
        <v>914</v>
      </c>
      <c r="B151" s="59" t="s">
        <v>451</v>
      </c>
      <c r="C151" s="59" t="s">
        <v>516</v>
      </c>
      <c r="D151" s="59" t="s">
        <v>1355</v>
      </c>
      <c r="E151" s="62"/>
      <c r="F151" s="62"/>
      <c r="G151" s="60">
        <v>2.9692307692307691E-2</v>
      </c>
      <c r="H151" s="61">
        <v>1.0571082009157851</v>
      </c>
      <c r="I151" s="59" t="s">
        <v>258</v>
      </c>
      <c r="J151" s="59" t="s">
        <v>1305</v>
      </c>
      <c r="K151" s="63"/>
      <c r="L151" s="63"/>
      <c r="M151" s="61">
        <v>3.138798196565331E-2</v>
      </c>
      <c r="N151" s="108"/>
      <c r="R151">
        <f t="shared" si="7"/>
        <v>0</v>
      </c>
      <c r="S151">
        <f t="shared" si="8"/>
        <v>0</v>
      </c>
      <c r="T151">
        <f t="shared" si="9"/>
        <v>3.138798196565331E-2</v>
      </c>
    </row>
    <row r="152" spans="1:20" ht="14.5" outlineLevel="2" x14ac:dyDescent="0.35">
      <c r="A152" s="59" t="s">
        <v>914</v>
      </c>
      <c r="B152" s="59" t="s">
        <v>452</v>
      </c>
      <c r="C152" s="59" t="s">
        <v>516</v>
      </c>
      <c r="D152" s="59" t="s">
        <v>1418</v>
      </c>
      <c r="E152" s="62"/>
      <c r="F152" s="62"/>
      <c r="G152" s="60">
        <v>0.43388846153846156</v>
      </c>
      <c r="H152" s="61">
        <v>1.0571082009157851</v>
      </c>
      <c r="I152" s="59" t="s">
        <v>258</v>
      </c>
      <c r="J152" s="59" t="s">
        <v>1305</v>
      </c>
      <c r="K152" s="63"/>
      <c r="L152" s="63"/>
      <c r="M152" s="61">
        <v>0.4586670509750409</v>
      </c>
      <c r="N152" s="108"/>
      <c r="R152">
        <f t="shared" si="7"/>
        <v>0</v>
      </c>
      <c r="S152">
        <f t="shared" si="8"/>
        <v>0</v>
      </c>
      <c r="T152">
        <f t="shared" si="9"/>
        <v>0.4586670509750409</v>
      </c>
    </row>
    <row r="153" spans="1:20" ht="14.5" outlineLevel="2" x14ac:dyDescent="0.35">
      <c r="A153" s="59" t="s">
        <v>914</v>
      </c>
      <c r="B153" s="59" t="s">
        <v>453</v>
      </c>
      <c r="C153" s="59" t="s">
        <v>516</v>
      </c>
      <c r="D153" s="59" t="s">
        <v>1356</v>
      </c>
      <c r="E153" s="62"/>
      <c r="F153" s="62"/>
      <c r="G153" s="60">
        <v>4.75E-4</v>
      </c>
      <c r="H153" s="61">
        <v>1.0571082009157851</v>
      </c>
      <c r="I153" s="59" t="s">
        <v>258</v>
      </c>
      <c r="J153" s="59" t="s">
        <v>1305</v>
      </c>
      <c r="K153" s="63"/>
      <c r="L153" s="63"/>
      <c r="M153" s="61">
        <v>5.0212639543499788E-4</v>
      </c>
      <c r="N153" s="108"/>
      <c r="R153">
        <f t="shared" si="7"/>
        <v>0</v>
      </c>
      <c r="S153">
        <f t="shared" si="8"/>
        <v>0</v>
      </c>
      <c r="T153">
        <f t="shared" si="9"/>
        <v>5.0212639543499788E-4</v>
      </c>
    </row>
    <row r="154" spans="1:20" ht="14.5" outlineLevel="2" x14ac:dyDescent="0.35">
      <c r="A154" s="59" t="s">
        <v>914</v>
      </c>
      <c r="B154" s="59" t="s">
        <v>454</v>
      </c>
      <c r="C154" s="59" t="s">
        <v>516</v>
      </c>
      <c r="D154" s="59" t="s">
        <v>1357</v>
      </c>
      <c r="E154" s="62"/>
      <c r="F154" s="62"/>
      <c r="G154" s="60">
        <v>0.13305025641025653</v>
      </c>
      <c r="H154" s="61">
        <v>1.0571082009157851</v>
      </c>
      <c r="I154" s="59" t="s">
        <v>258</v>
      </c>
      <c r="J154" s="59" t="s">
        <v>1305</v>
      </c>
      <c r="K154" s="63"/>
      <c r="L154" s="63"/>
      <c r="M154" s="61">
        <v>0.14064851718523017</v>
      </c>
      <c r="N154" s="108"/>
      <c r="R154">
        <f t="shared" si="7"/>
        <v>0</v>
      </c>
      <c r="S154">
        <f t="shared" si="8"/>
        <v>0</v>
      </c>
      <c r="T154">
        <f t="shared" si="9"/>
        <v>0.14064851718523017</v>
      </c>
    </row>
    <row r="155" spans="1:20" ht="14.5" outlineLevel="2" x14ac:dyDescent="0.35">
      <c r="A155" s="59" t="s">
        <v>914</v>
      </c>
      <c r="B155" s="59" t="s">
        <v>494</v>
      </c>
      <c r="C155" s="59" t="s">
        <v>516</v>
      </c>
      <c r="D155" s="59" t="s">
        <v>1419</v>
      </c>
      <c r="E155" s="62"/>
      <c r="F155" s="62"/>
      <c r="G155" s="60">
        <v>2.109186545162154E-2</v>
      </c>
      <c r="H155" s="61">
        <v>1.0571082009157851</v>
      </c>
      <c r="I155" s="59" t="s">
        <v>258</v>
      </c>
      <c r="J155" s="59" t="s">
        <v>1305</v>
      </c>
      <c r="K155" s="63"/>
      <c r="L155" s="63"/>
      <c r="M155" s="61">
        <v>2.2296383941521447E-2</v>
      </c>
      <c r="N155" s="108"/>
      <c r="R155">
        <f t="shared" si="7"/>
        <v>0</v>
      </c>
      <c r="S155">
        <f t="shared" si="8"/>
        <v>0</v>
      </c>
      <c r="T155">
        <f t="shared" si="9"/>
        <v>2.2296383941521447E-2</v>
      </c>
    </row>
    <row r="156" spans="1:20" ht="14.5" outlineLevel="2" x14ac:dyDescent="0.35">
      <c r="A156" s="59" t="s">
        <v>914</v>
      </c>
      <c r="B156" s="59" t="s">
        <v>455</v>
      </c>
      <c r="C156" s="59" t="s">
        <v>516</v>
      </c>
      <c r="D156" s="59" t="s">
        <v>1358</v>
      </c>
      <c r="E156" s="62"/>
      <c r="F156" s="62"/>
      <c r="G156" s="60">
        <v>2.6187527085590463E-3</v>
      </c>
      <c r="H156" s="61">
        <v>1.0571082009157851</v>
      </c>
      <c r="I156" s="59" t="s">
        <v>258</v>
      </c>
      <c r="J156" s="59" t="s">
        <v>1305</v>
      </c>
      <c r="K156" s="63"/>
      <c r="L156" s="63"/>
      <c r="M156" s="61">
        <v>2.7683049643881926E-3</v>
      </c>
      <c r="N156" s="108"/>
      <c r="R156">
        <f t="shared" si="7"/>
        <v>0</v>
      </c>
      <c r="S156">
        <f t="shared" si="8"/>
        <v>0</v>
      </c>
      <c r="T156">
        <f t="shared" si="9"/>
        <v>2.7683049643881926E-3</v>
      </c>
    </row>
    <row r="157" spans="1:20" ht="14.5" outlineLevel="2" x14ac:dyDescent="0.35">
      <c r="A157" s="59" t="s">
        <v>914</v>
      </c>
      <c r="B157" s="59" t="s">
        <v>456</v>
      </c>
      <c r="C157" s="59" t="s">
        <v>516</v>
      </c>
      <c r="D157" s="59" t="s">
        <v>1359</v>
      </c>
      <c r="E157" s="62"/>
      <c r="F157" s="62"/>
      <c r="G157" s="60">
        <v>0.11586153846153846</v>
      </c>
      <c r="H157" s="61">
        <v>1.0571082009157851</v>
      </c>
      <c r="I157" s="59" t="s">
        <v>258</v>
      </c>
      <c r="J157" s="59" t="s">
        <v>1305</v>
      </c>
      <c r="K157" s="63"/>
      <c r="L157" s="63"/>
      <c r="M157" s="61">
        <v>0.12247818247841195</v>
      </c>
      <c r="N157" s="108"/>
      <c r="R157">
        <f t="shared" si="7"/>
        <v>0</v>
      </c>
      <c r="S157">
        <f t="shared" si="8"/>
        <v>0</v>
      </c>
      <c r="T157">
        <f t="shared" si="9"/>
        <v>0.12247818247841195</v>
      </c>
    </row>
    <row r="158" spans="1:20" ht="14.5" outlineLevel="2" x14ac:dyDescent="0.35">
      <c r="A158" s="59" t="s">
        <v>914</v>
      </c>
      <c r="B158" s="59" t="s">
        <v>457</v>
      </c>
      <c r="C158" s="59" t="s">
        <v>516</v>
      </c>
      <c r="D158" s="59" t="s">
        <v>1360</v>
      </c>
      <c r="E158" s="62"/>
      <c r="F158" s="62"/>
      <c r="G158" s="60">
        <v>0.93156736098461534</v>
      </c>
      <c r="H158" s="61">
        <v>1.0571082009157851</v>
      </c>
      <c r="I158" s="59" t="s">
        <v>258</v>
      </c>
      <c r="J158" s="59" t="s">
        <v>1305</v>
      </c>
      <c r="K158" s="63"/>
      <c r="L158" s="63"/>
      <c r="M158" s="61">
        <v>0.98476749700231248</v>
      </c>
      <c r="N158" s="108"/>
      <c r="R158">
        <f t="shared" si="7"/>
        <v>0</v>
      </c>
      <c r="S158">
        <f t="shared" si="8"/>
        <v>0</v>
      </c>
      <c r="T158">
        <f t="shared" si="9"/>
        <v>0.98476749700231248</v>
      </c>
    </row>
    <row r="159" spans="1:20" ht="14.5" outlineLevel="2" x14ac:dyDescent="0.35">
      <c r="A159" s="59" t="s">
        <v>914</v>
      </c>
      <c r="B159" s="59" t="s">
        <v>458</v>
      </c>
      <c r="C159" s="59" t="s">
        <v>516</v>
      </c>
      <c r="D159" s="59" t="s">
        <v>1361</v>
      </c>
      <c r="E159" s="62"/>
      <c r="F159" s="62"/>
      <c r="G159" s="60">
        <v>0.93156736098461534</v>
      </c>
      <c r="H159" s="61">
        <v>1.0571082009157851</v>
      </c>
      <c r="I159" s="59" t="s">
        <v>258</v>
      </c>
      <c r="J159" s="59" t="s">
        <v>1305</v>
      </c>
      <c r="K159" s="63"/>
      <c r="L159" s="63"/>
      <c r="M159" s="61">
        <v>0.98476749700231248</v>
      </c>
      <c r="N159" s="108"/>
      <c r="R159">
        <f t="shared" si="7"/>
        <v>0</v>
      </c>
      <c r="S159">
        <f t="shared" si="8"/>
        <v>0</v>
      </c>
      <c r="T159">
        <f t="shared" si="9"/>
        <v>0.98476749700231248</v>
      </c>
    </row>
    <row r="160" spans="1:20" ht="14.5" outlineLevel="2" x14ac:dyDescent="0.35">
      <c r="A160" s="59" t="s">
        <v>914</v>
      </c>
      <c r="B160" s="59" t="s">
        <v>1285</v>
      </c>
      <c r="C160" s="59" t="s">
        <v>516</v>
      </c>
      <c r="D160" s="59" t="s">
        <v>1362</v>
      </c>
      <c r="E160" s="62"/>
      <c r="F160" s="62"/>
      <c r="G160" s="60">
        <v>1.3446394902564103</v>
      </c>
      <c r="H160" s="61">
        <v>1.0571082009157851</v>
      </c>
      <c r="I160" s="59" t="s">
        <v>258</v>
      </c>
      <c r="J160" s="59" t="s">
        <v>1305</v>
      </c>
      <c r="K160" s="63"/>
      <c r="L160" s="63"/>
      <c r="M160" s="61">
        <v>1.4214294324252721</v>
      </c>
      <c r="N160" s="108"/>
      <c r="R160">
        <f t="shared" si="7"/>
        <v>0</v>
      </c>
      <c r="S160">
        <f t="shared" si="8"/>
        <v>0</v>
      </c>
      <c r="T160">
        <f t="shared" si="9"/>
        <v>1.4214294324252721</v>
      </c>
    </row>
    <row r="161" spans="1:20" ht="14.5" outlineLevel="2" x14ac:dyDescent="0.35">
      <c r="A161" s="59" t="s">
        <v>914</v>
      </c>
      <c r="B161" s="59" t="s">
        <v>459</v>
      </c>
      <c r="C161" s="59" t="s">
        <v>516</v>
      </c>
      <c r="D161" s="59" t="s">
        <v>679</v>
      </c>
      <c r="E161" s="62"/>
      <c r="F161" s="62"/>
      <c r="G161" s="60">
        <v>0.44305128205128202</v>
      </c>
      <c r="H161" s="61">
        <v>1.0230887925263672</v>
      </c>
      <c r="I161" s="59" t="s">
        <v>676</v>
      </c>
      <c r="J161" s="59" t="s">
        <v>1305</v>
      </c>
      <c r="K161" s="63"/>
      <c r="L161" s="63"/>
      <c r="M161" s="61">
        <v>0.45328080118110509</v>
      </c>
      <c r="N161" s="108"/>
      <c r="R161">
        <f t="shared" si="7"/>
        <v>0</v>
      </c>
      <c r="S161">
        <f t="shared" si="8"/>
        <v>0</v>
      </c>
      <c r="T161">
        <f t="shared" si="9"/>
        <v>0.45328080118110509</v>
      </c>
    </row>
    <row r="162" spans="1:20" ht="14.5" outlineLevel="2" x14ac:dyDescent="0.35">
      <c r="A162" s="59" t="s">
        <v>914</v>
      </c>
      <c r="B162" s="59" t="s">
        <v>460</v>
      </c>
      <c r="C162" s="59" t="s">
        <v>516</v>
      </c>
      <c r="D162" s="59" t="s">
        <v>1363</v>
      </c>
      <c r="E162" s="62"/>
      <c r="F162" s="62"/>
      <c r="G162" s="60">
        <v>8.9750808000000001E-2</v>
      </c>
      <c r="H162" s="61">
        <v>1.0230887925263672</v>
      </c>
      <c r="I162" s="59" t="s">
        <v>676</v>
      </c>
      <c r="J162" s="59" t="s">
        <v>1305</v>
      </c>
      <c r="K162" s="63"/>
      <c r="L162" s="63"/>
      <c r="M162" s="61">
        <v>9.1823045784985818E-2</v>
      </c>
      <c r="N162" s="108"/>
      <c r="R162">
        <f t="shared" si="7"/>
        <v>0</v>
      </c>
      <c r="S162">
        <f t="shared" si="8"/>
        <v>0</v>
      </c>
      <c r="T162">
        <f t="shared" si="9"/>
        <v>9.1823045784985818E-2</v>
      </c>
    </row>
    <row r="163" spans="1:20" ht="14.5" outlineLevel="2" x14ac:dyDescent="0.35">
      <c r="A163" s="59" t="s">
        <v>914</v>
      </c>
      <c r="B163" s="59" t="s">
        <v>461</v>
      </c>
      <c r="C163" s="59" t="s">
        <v>516</v>
      </c>
      <c r="D163" s="59" t="s">
        <v>680</v>
      </c>
      <c r="E163" s="62"/>
      <c r="F163" s="62"/>
      <c r="G163" s="60">
        <v>0.39058222000000004</v>
      </c>
      <c r="H163" s="61">
        <v>1.0230887925263672</v>
      </c>
      <c r="I163" s="59" t="s">
        <v>676</v>
      </c>
      <c r="J163" s="59" t="s">
        <v>1305</v>
      </c>
      <c r="K163" s="63"/>
      <c r="L163" s="63"/>
      <c r="M163" s="61">
        <v>0.39960029184206797</v>
      </c>
      <c r="N163" s="108"/>
      <c r="R163">
        <f t="shared" si="7"/>
        <v>0</v>
      </c>
      <c r="S163">
        <f t="shared" si="8"/>
        <v>0</v>
      </c>
      <c r="T163">
        <f t="shared" si="9"/>
        <v>0.39960029184206797</v>
      </c>
    </row>
    <row r="164" spans="1:20" ht="14.5" outlineLevel="2" x14ac:dyDescent="0.35">
      <c r="A164" s="59" t="s">
        <v>914</v>
      </c>
      <c r="B164" s="59" t="s">
        <v>462</v>
      </c>
      <c r="C164" s="59" t="s">
        <v>516</v>
      </c>
      <c r="D164" s="59" t="s">
        <v>681</v>
      </c>
      <c r="E164" s="62"/>
      <c r="F164" s="62"/>
      <c r="G164" s="60">
        <v>0.1662052</v>
      </c>
      <c r="H164" s="61">
        <v>1.0230887925263672</v>
      </c>
      <c r="I164" s="59" t="s">
        <v>676</v>
      </c>
      <c r="J164" s="59" t="s">
        <v>1305</v>
      </c>
      <c r="K164" s="63"/>
      <c r="L164" s="63"/>
      <c r="M164" s="61">
        <v>0.17004267737960335</v>
      </c>
      <c r="N164" s="108"/>
      <c r="R164">
        <f t="shared" si="7"/>
        <v>0</v>
      </c>
      <c r="S164">
        <f t="shared" si="8"/>
        <v>0</v>
      </c>
      <c r="T164">
        <f t="shared" si="9"/>
        <v>0.17004267737960335</v>
      </c>
    </row>
    <row r="165" spans="1:20" ht="14.5" outlineLevel="2" x14ac:dyDescent="0.35">
      <c r="A165" s="59" t="s">
        <v>914</v>
      </c>
      <c r="B165" s="59" t="s">
        <v>463</v>
      </c>
      <c r="C165" s="59" t="s">
        <v>516</v>
      </c>
      <c r="D165" s="59" t="s">
        <v>682</v>
      </c>
      <c r="E165" s="62"/>
      <c r="F165" s="62"/>
      <c r="G165" s="60">
        <v>0.1854850032</v>
      </c>
      <c r="H165" s="61">
        <v>1.0230887925263672</v>
      </c>
      <c r="I165" s="59" t="s">
        <v>676</v>
      </c>
      <c r="J165" s="59" t="s">
        <v>1305</v>
      </c>
      <c r="K165" s="63"/>
      <c r="L165" s="63"/>
      <c r="M165" s="61">
        <v>0.18976762795563734</v>
      </c>
      <c r="N165" s="108"/>
      <c r="R165">
        <f t="shared" si="7"/>
        <v>0</v>
      </c>
      <c r="S165">
        <f t="shared" si="8"/>
        <v>0</v>
      </c>
      <c r="T165">
        <f t="shared" si="9"/>
        <v>0.18976762795563734</v>
      </c>
    </row>
    <row r="166" spans="1:20" ht="14.5" outlineLevel="2" x14ac:dyDescent="0.35">
      <c r="A166" s="59" t="s">
        <v>914</v>
      </c>
      <c r="B166" s="59" t="s">
        <v>464</v>
      </c>
      <c r="C166" s="59" t="s">
        <v>516</v>
      </c>
      <c r="D166" s="59" t="s">
        <v>683</v>
      </c>
      <c r="E166" s="62"/>
      <c r="F166" s="62"/>
      <c r="G166" s="60">
        <v>0.14296576514094309</v>
      </c>
      <c r="H166" s="61">
        <v>1.0230887925263672</v>
      </c>
      <c r="I166" s="59" t="s">
        <v>676</v>
      </c>
      <c r="J166" s="59" t="s">
        <v>1305</v>
      </c>
      <c r="K166" s="63"/>
      <c r="L166" s="63"/>
      <c r="M166" s="61">
        <v>0.14626667203065566</v>
      </c>
      <c r="N166" s="108"/>
      <c r="R166">
        <f t="shared" si="7"/>
        <v>0</v>
      </c>
      <c r="S166">
        <f t="shared" si="8"/>
        <v>0</v>
      </c>
      <c r="T166">
        <f t="shared" si="9"/>
        <v>0.14626667203065566</v>
      </c>
    </row>
    <row r="167" spans="1:20" ht="14.5" outlineLevel="2" x14ac:dyDescent="0.35">
      <c r="A167" s="59" t="s">
        <v>914</v>
      </c>
      <c r="B167" s="59" t="s">
        <v>1364</v>
      </c>
      <c r="C167" s="59" t="s">
        <v>516</v>
      </c>
      <c r="D167" s="59" t="s">
        <v>1365</v>
      </c>
      <c r="E167" s="62"/>
      <c r="F167" s="62"/>
      <c r="G167" s="60">
        <v>0.49928952793424664</v>
      </c>
      <c r="H167" s="61">
        <v>1.0230887925263672</v>
      </c>
      <c r="I167" s="59" t="s">
        <v>676</v>
      </c>
      <c r="J167" s="59" t="s">
        <v>1305</v>
      </c>
      <c r="K167" s="63"/>
      <c r="L167" s="63"/>
      <c r="M167" s="61">
        <v>0.51081752025530824</v>
      </c>
      <c r="N167" s="108"/>
      <c r="R167">
        <f t="shared" si="7"/>
        <v>0</v>
      </c>
      <c r="S167">
        <f t="shared" si="8"/>
        <v>0</v>
      </c>
      <c r="T167">
        <f t="shared" si="9"/>
        <v>0.51081752025530824</v>
      </c>
    </row>
    <row r="168" spans="1:20" ht="14.5" outlineLevel="2" x14ac:dyDescent="0.35">
      <c r="A168" s="59" t="s">
        <v>914</v>
      </c>
      <c r="B168" s="59" t="s">
        <v>465</v>
      </c>
      <c r="C168" s="59" t="s">
        <v>516</v>
      </c>
      <c r="D168" s="59" t="s">
        <v>684</v>
      </c>
      <c r="E168" s="62"/>
      <c r="F168" s="62"/>
      <c r="G168" s="60">
        <v>1.7345320998630027</v>
      </c>
      <c r="H168" s="61">
        <v>1.0230887925263672</v>
      </c>
      <c r="I168" s="59" t="s">
        <v>676</v>
      </c>
      <c r="J168" s="59" t="s">
        <v>1305</v>
      </c>
      <c r="K168" s="63"/>
      <c r="L168" s="63"/>
      <c r="M168" s="61">
        <v>1.7745803516470635</v>
      </c>
      <c r="N168" s="109" t="s">
        <v>514</v>
      </c>
      <c r="O168" s="55">
        <v>0.10299999999999999</v>
      </c>
      <c r="P168" s="107" t="s">
        <v>2269</v>
      </c>
      <c r="Q168">
        <f t="shared" ref="Q168:Q174" si="10">M168*O168</f>
        <v>0.18278177621964753</v>
      </c>
      <c r="R168">
        <f t="shared" si="7"/>
        <v>0</v>
      </c>
      <c r="S168">
        <f t="shared" si="8"/>
        <v>0</v>
      </c>
      <c r="T168">
        <f t="shared" si="9"/>
        <v>1.591798575427416</v>
      </c>
    </row>
    <row r="169" spans="1:20" ht="14.5" outlineLevel="2" x14ac:dyDescent="0.35">
      <c r="A169" s="59" t="s">
        <v>914</v>
      </c>
      <c r="B169" s="59" t="s">
        <v>466</v>
      </c>
      <c r="C169" s="59" t="s">
        <v>516</v>
      </c>
      <c r="D169" s="59" t="s">
        <v>685</v>
      </c>
      <c r="E169" s="62"/>
      <c r="F169" s="62"/>
      <c r="G169" s="60">
        <v>0.52126546614024383</v>
      </c>
      <c r="H169" s="61">
        <v>1.0230887925263672</v>
      </c>
      <c r="I169" s="59" t="s">
        <v>676</v>
      </c>
      <c r="J169" s="59" t="s">
        <v>1305</v>
      </c>
      <c r="K169" s="63"/>
      <c r="L169" s="63"/>
      <c r="M169" s="61">
        <v>0.53330085633911595</v>
      </c>
      <c r="N169" s="109" t="s">
        <v>514</v>
      </c>
      <c r="O169" s="55">
        <v>0.10299999999999999</v>
      </c>
      <c r="P169" s="107" t="s">
        <v>2269</v>
      </c>
      <c r="Q169">
        <f t="shared" si="10"/>
        <v>5.4929988202928937E-2</v>
      </c>
      <c r="R169">
        <f t="shared" si="7"/>
        <v>0</v>
      </c>
      <c r="S169">
        <f t="shared" si="8"/>
        <v>0</v>
      </c>
      <c r="T169">
        <f t="shared" si="9"/>
        <v>0.47837086813618701</v>
      </c>
    </row>
    <row r="170" spans="1:20" ht="14.5" outlineLevel="2" x14ac:dyDescent="0.35">
      <c r="A170" s="59" t="s">
        <v>914</v>
      </c>
      <c r="B170" s="59" t="s">
        <v>467</v>
      </c>
      <c r="C170" s="59" t="s">
        <v>516</v>
      </c>
      <c r="D170" s="59" t="s">
        <v>686</v>
      </c>
      <c r="E170" s="62"/>
      <c r="F170" s="62"/>
      <c r="G170" s="60">
        <v>0.94703380199479181</v>
      </c>
      <c r="H170" s="61">
        <v>1.0230887925263672</v>
      </c>
      <c r="I170" s="59" t="s">
        <v>676</v>
      </c>
      <c r="J170" s="59" t="s">
        <v>1305</v>
      </c>
      <c r="K170" s="63"/>
      <c r="L170" s="63"/>
      <c r="M170" s="61">
        <v>0.9688996689645063</v>
      </c>
      <c r="N170" s="109" t="s">
        <v>514</v>
      </c>
      <c r="O170" s="55">
        <v>0.10299999999999999</v>
      </c>
      <c r="P170" s="107" t="s">
        <v>2269</v>
      </c>
      <c r="Q170">
        <f t="shared" si="10"/>
        <v>9.9796665903344142E-2</v>
      </c>
      <c r="R170">
        <f t="shared" si="7"/>
        <v>0</v>
      </c>
      <c r="S170">
        <f t="shared" si="8"/>
        <v>0</v>
      </c>
      <c r="T170">
        <f t="shared" si="9"/>
        <v>0.86910300306116217</v>
      </c>
    </row>
    <row r="171" spans="1:20" ht="14.5" outlineLevel="2" x14ac:dyDescent="0.35">
      <c r="A171" s="59" t="s">
        <v>914</v>
      </c>
      <c r="B171" s="59" t="s">
        <v>468</v>
      </c>
      <c r="C171" s="59" t="s">
        <v>516</v>
      </c>
      <c r="D171" s="59" t="s">
        <v>687</v>
      </c>
      <c r="E171" s="62"/>
      <c r="F171" s="62"/>
      <c r="G171" s="60">
        <v>0.79624281334842462</v>
      </c>
      <c r="H171" s="61">
        <v>1.0230887925263672</v>
      </c>
      <c r="I171" s="59" t="s">
        <v>676</v>
      </c>
      <c r="J171" s="59" t="s">
        <v>1305</v>
      </c>
      <c r="K171" s="63"/>
      <c r="L171" s="63"/>
      <c r="M171" s="61">
        <v>0.81462709846643733</v>
      </c>
      <c r="N171" s="109" t="s">
        <v>514</v>
      </c>
      <c r="O171" s="55">
        <v>0.10299999999999999</v>
      </c>
      <c r="P171" s="107" t="s">
        <v>2269</v>
      </c>
      <c r="Q171">
        <f t="shared" si="10"/>
        <v>8.3906591142043047E-2</v>
      </c>
      <c r="R171">
        <f t="shared" si="7"/>
        <v>0</v>
      </c>
      <c r="S171">
        <f t="shared" si="8"/>
        <v>0</v>
      </c>
      <c r="T171">
        <f t="shared" si="9"/>
        <v>0.73072050732439431</v>
      </c>
    </row>
    <row r="172" spans="1:20" ht="14.5" outlineLevel="2" x14ac:dyDescent="0.35">
      <c r="A172" s="59" t="s">
        <v>914</v>
      </c>
      <c r="B172" s="59" t="s">
        <v>469</v>
      </c>
      <c r="C172" s="59" t="s">
        <v>516</v>
      </c>
      <c r="D172" s="59" t="s">
        <v>688</v>
      </c>
      <c r="E172" s="62"/>
      <c r="F172" s="62"/>
      <c r="G172" s="60">
        <v>0.42247787785151508</v>
      </c>
      <c r="H172" s="61">
        <v>1.0230887925263672</v>
      </c>
      <c r="I172" s="59" t="s">
        <v>676</v>
      </c>
      <c r="J172" s="59" t="s">
        <v>1305</v>
      </c>
      <c r="K172" s="63"/>
      <c r="L172" s="63"/>
      <c r="M172" s="61">
        <v>0.43223238192020863</v>
      </c>
      <c r="N172" s="109" t="s">
        <v>514</v>
      </c>
      <c r="O172" s="55">
        <v>0.10299999999999999</v>
      </c>
      <c r="P172" s="107" t="s">
        <v>2269</v>
      </c>
      <c r="Q172">
        <f t="shared" si="10"/>
        <v>4.4519935337781487E-2</v>
      </c>
      <c r="R172">
        <f t="shared" si="7"/>
        <v>0</v>
      </c>
      <c r="S172">
        <f t="shared" si="8"/>
        <v>0</v>
      </c>
      <c r="T172">
        <f t="shared" si="9"/>
        <v>0.38771244658242715</v>
      </c>
    </row>
    <row r="173" spans="1:20" ht="14.5" outlineLevel="2" x14ac:dyDescent="0.35">
      <c r="A173" s="59" t="s">
        <v>914</v>
      </c>
      <c r="B173" s="59" t="s">
        <v>470</v>
      </c>
      <c r="C173" s="59" t="s">
        <v>516</v>
      </c>
      <c r="D173" s="59" t="s">
        <v>689</v>
      </c>
      <c r="E173" s="62"/>
      <c r="F173" s="62"/>
      <c r="G173" s="60">
        <v>1.3936798802708028</v>
      </c>
      <c r="H173" s="61">
        <v>1.0230887925263672</v>
      </c>
      <c r="I173" s="59" t="s">
        <v>676</v>
      </c>
      <c r="J173" s="59" t="s">
        <v>1305</v>
      </c>
      <c r="K173" s="63"/>
      <c r="L173" s="63"/>
      <c r="M173" s="61">
        <v>1.4258582658745476</v>
      </c>
      <c r="N173" s="109" t="s">
        <v>514</v>
      </c>
      <c r="O173" s="55">
        <v>0.10299999999999999</v>
      </c>
      <c r="P173" s="107" t="s">
        <v>2269</v>
      </c>
      <c r="Q173">
        <f t="shared" si="10"/>
        <v>0.14686340138507839</v>
      </c>
      <c r="R173">
        <f t="shared" si="7"/>
        <v>0</v>
      </c>
      <c r="S173">
        <f t="shared" si="8"/>
        <v>0</v>
      </c>
      <c r="T173">
        <f t="shared" si="9"/>
        <v>1.2789948644894691</v>
      </c>
    </row>
    <row r="174" spans="1:20" ht="14.5" outlineLevel="2" x14ac:dyDescent="0.35">
      <c r="A174" s="59" t="s">
        <v>914</v>
      </c>
      <c r="B174" s="59" t="s">
        <v>471</v>
      </c>
      <c r="C174" s="59" t="s">
        <v>516</v>
      </c>
      <c r="D174" s="59" t="s">
        <v>1366</v>
      </c>
      <c r="E174" s="62"/>
      <c r="F174" s="62"/>
      <c r="G174" s="60">
        <v>5.7503395555721912E-2</v>
      </c>
      <c r="H174" s="61">
        <v>1.0230887925263672</v>
      </c>
      <c r="I174" s="59" t="s">
        <v>676</v>
      </c>
      <c r="J174" s="59" t="s">
        <v>1305</v>
      </c>
      <c r="K174" s="63"/>
      <c r="L174" s="63"/>
      <c r="M174" s="61">
        <v>5.88310795252696E-2</v>
      </c>
      <c r="N174" s="109" t="s">
        <v>514</v>
      </c>
      <c r="O174" s="55">
        <v>0.10299999999999999</v>
      </c>
      <c r="P174" s="107" t="s">
        <v>2269</v>
      </c>
      <c r="Q174">
        <f t="shared" si="10"/>
        <v>6.0596011911027686E-3</v>
      </c>
      <c r="R174">
        <f t="shared" si="7"/>
        <v>0</v>
      </c>
      <c r="S174">
        <f t="shared" si="8"/>
        <v>0</v>
      </c>
      <c r="T174">
        <f t="shared" si="9"/>
        <v>5.277147833416683E-2</v>
      </c>
    </row>
    <row r="175" spans="1:20" ht="14.5" outlineLevel="2" x14ac:dyDescent="0.35">
      <c r="A175" s="59" t="s">
        <v>914</v>
      </c>
      <c r="B175" s="59" t="s">
        <v>472</v>
      </c>
      <c r="C175" s="59" t="s">
        <v>516</v>
      </c>
      <c r="D175" s="59" t="s">
        <v>1367</v>
      </c>
      <c r="E175" s="62"/>
      <c r="F175" s="62"/>
      <c r="G175" s="60">
        <v>0.15491173849302076</v>
      </c>
      <c r="H175" s="61">
        <v>1.0230887925263672</v>
      </c>
      <c r="I175" s="59" t="s">
        <v>676</v>
      </c>
      <c r="J175" s="59" t="s">
        <v>1305</v>
      </c>
      <c r="K175" s="63"/>
      <c r="L175" s="63"/>
      <c r="M175" s="61">
        <v>0.15848846348298495</v>
      </c>
      <c r="N175" s="108"/>
      <c r="R175">
        <f t="shared" si="7"/>
        <v>0</v>
      </c>
      <c r="S175">
        <f t="shared" si="8"/>
        <v>0</v>
      </c>
      <c r="T175">
        <f t="shared" si="9"/>
        <v>0.15848846348298495</v>
      </c>
    </row>
    <row r="176" spans="1:20" ht="14.5" outlineLevel="2" x14ac:dyDescent="0.35">
      <c r="A176" s="59" t="s">
        <v>914</v>
      </c>
      <c r="B176" s="59" t="s">
        <v>473</v>
      </c>
      <c r="C176" s="59" t="s">
        <v>516</v>
      </c>
      <c r="D176" s="59" t="s">
        <v>1293</v>
      </c>
      <c r="E176" s="62"/>
      <c r="F176" s="62"/>
      <c r="G176" s="60">
        <v>7.0845714950586461E-2</v>
      </c>
      <c r="H176" s="61">
        <v>1.0230887925263672</v>
      </c>
      <c r="I176" s="59" t="s">
        <v>676</v>
      </c>
      <c r="J176" s="59" t="s">
        <v>1305</v>
      </c>
      <c r="K176" s="63"/>
      <c r="L176" s="63"/>
      <c r="M176" s="61">
        <v>7.2481456964462704E-2</v>
      </c>
      <c r="N176" s="108"/>
      <c r="R176">
        <f t="shared" si="7"/>
        <v>0</v>
      </c>
      <c r="S176">
        <f t="shared" si="8"/>
        <v>0</v>
      </c>
      <c r="T176">
        <f t="shared" si="9"/>
        <v>7.2481456964462704E-2</v>
      </c>
    </row>
    <row r="177" spans="1:20" ht="14.5" outlineLevel="2" x14ac:dyDescent="0.35">
      <c r="A177" s="59" t="s">
        <v>914</v>
      </c>
      <c r="B177" s="59" t="s">
        <v>474</v>
      </c>
      <c r="C177" s="59" t="s">
        <v>516</v>
      </c>
      <c r="D177" s="59" t="s">
        <v>1368</v>
      </c>
      <c r="E177" s="62"/>
      <c r="F177" s="62"/>
      <c r="G177" s="60">
        <v>0.11816420961754565</v>
      </c>
      <c r="H177" s="61">
        <v>1.0230887925263672</v>
      </c>
      <c r="I177" s="59" t="s">
        <v>676</v>
      </c>
      <c r="J177" s="59" t="s">
        <v>1305</v>
      </c>
      <c r="K177" s="63"/>
      <c r="L177" s="63"/>
      <c r="M177" s="61">
        <v>0.12089247853744732</v>
      </c>
      <c r="N177" s="108"/>
      <c r="R177">
        <f t="shared" si="7"/>
        <v>0</v>
      </c>
      <c r="S177">
        <f t="shared" si="8"/>
        <v>0</v>
      </c>
      <c r="T177">
        <f t="shared" si="9"/>
        <v>0.12089247853744732</v>
      </c>
    </row>
    <row r="178" spans="1:20" ht="14.5" outlineLevel="2" x14ac:dyDescent="0.35">
      <c r="A178" s="59" t="s">
        <v>914</v>
      </c>
      <c r="B178" s="59" t="s">
        <v>475</v>
      </c>
      <c r="C178" s="59" t="s">
        <v>516</v>
      </c>
      <c r="D178" s="59" t="s">
        <v>1369</v>
      </c>
      <c r="E178" s="62"/>
      <c r="F178" s="62"/>
      <c r="G178" s="60">
        <v>0.20480564081242647</v>
      </c>
      <c r="H178" s="61">
        <v>1.0230887925263672</v>
      </c>
      <c r="I178" s="59" t="s">
        <v>676</v>
      </c>
      <c r="J178" s="59" t="s">
        <v>1305</v>
      </c>
      <c r="K178" s="63"/>
      <c r="L178" s="63"/>
      <c r="M178" s="61">
        <v>0.20953435576137427</v>
      </c>
      <c r="N178" s="108"/>
      <c r="R178">
        <f t="shared" si="7"/>
        <v>0</v>
      </c>
      <c r="S178">
        <f t="shared" si="8"/>
        <v>0</v>
      </c>
      <c r="T178">
        <f t="shared" si="9"/>
        <v>0.20953435576137427</v>
      </c>
    </row>
    <row r="179" spans="1:20" ht="14.5" outlineLevel="2" x14ac:dyDescent="0.35">
      <c r="A179" s="59" t="s">
        <v>914</v>
      </c>
      <c r="B179" s="59" t="s">
        <v>1370</v>
      </c>
      <c r="C179" s="59" t="s">
        <v>516</v>
      </c>
      <c r="D179" s="59" t="s">
        <v>1371</v>
      </c>
      <c r="E179" s="62"/>
      <c r="F179" s="62"/>
      <c r="G179" s="60">
        <v>2.1780487314272661E-2</v>
      </c>
      <c r="H179" s="61">
        <v>1</v>
      </c>
      <c r="I179" s="59" t="s">
        <v>677</v>
      </c>
      <c r="J179" s="59" t="s">
        <v>1372</v>
      </c>
      <c r="K179" s="63"/>
      <c r="L179" s="63"/>
      <c r="M179" s="61">
        <v>2.1780487314272661E-2</v>
      </c>
      <c r="N179" s="108"/>
      <c r="R179">
        <f t="shared" si="7"/>
        <v>0</v>
      </c>
      <c r="S179">
        <f t="shared" si="8"/>
        <v>0</v>
      </c>
      <c r="T179">
        <f t="shared" si="9"/>
        <v>2.1780487314272661E-2</v>
      </c>
    </row>
    <row r="180" spans="1:20" ht="14.5" outlineLevel="2" x14ac:dyDescent="0.35">
      <c r="A180" s="59" t="s">
        <v>914</v>
      </c>
      <c r="B180" s="59" t="s">
        <v>1373</v>
      </c>
      <c r="C180" s="59" t="s">
        <v>516</v>
      </c>
      <c r="D180" s="59" t="s">
        <v>1374</v>
      </c>
      <c r="E180" s="62"/>
      <c r="F180" s="62"/>
      <c r="G180" s="60">
        <v>0.1193570704822141</v>
      </c>
      <c r="H180" s="61">
        <v>1</v>
      </c>
      <c r="I180" s="59" t="s">
        <v>677</v>
      </c>
      <c r="J180" s="59" t="s">
        <v>1372</v>
      </c>
      <c r="K180" s="63"/>
      <c r="L180" s="63"/>
      <c r="M180" s="61">
        <v>0.1193570704822141</v>
      </c>
      <c r="N180" s="108"/>
      <c r="R180">
        <f t="shared" si="7"/>
        <v>0</v>
      </c>
      <c r="S180">
        <f t="shared" si="8"/>
        <v>0</v>
      </c>
      <c r="T180">
        <f t="shared" si="9"/>
        <v>0.1193570704822141</v>
      </c>
    </row>
    <row r="181" spans="1:20" ht="14.5" outlineLevel="2" x14ac:dyDescent="0.35">
      <c r="A181" s="59" t="s">
        <v>914</v>
      </c>
      <c r="B181" s="59" t="s">
        <v>476</v>
      </c>
      <c r="C181" s="59" t="s">
        <v>516</v>
      </c>
      <c r="D181" s="59" t="s">
        <v>690</v>
      </c>
      <c r="E181" s="62"/>
      <c r="F181" s="62"/>
      <c r="G181" s="60">
        <v>2.4722739522526491E-2</v>
      </c>
      <c r="H181" s="61">
        <v>1.0230887925263672</v>
      </c>
      <c r="I181" s="59" t="s">
        <v>676</v>
      </c>
      <c r="J181" s="59" t="s">
        <v>1305</v>
      </c>
      <c r="K181" s="63"/>
      <c r="L181" s="63"/>
      <c r="M181" s="61">
        <v>2.5293557726045524E-2</v>
      </c>
      <c r="N181" s="108"/>
      <c r="R181">
        <f t="shared" si="7"/>
        <v>0</v>
      </c>
      <c r="S181">
        <f t="shared" si="8"/>
        <v>0</v>
      </c>
      <c r="T181">
        <f t="shared" si="9"/>
        <v>2.5293557726045524E-2</v>
      </c>
    </row>
    <row r="182" spans="1:20" ht="14.5" outlineLevel="2" x14ac:dyDescent="0.35">
      <c r="A182" s="59" t="s">
        <v>914</v>
      </c>
      <c r="B182" s="59" t="s">
        <v>477</v>
      </c>
      <c r="C182" s="59" t="s">
        <v>516</v>
      </c>
      <c r="D182" s="59" t="s">
        <v>1375</v>
      </c>
      <c r="E182" s="62"/>
      <c r="F182" s="62"/>
      <c r="G182" s="60">
        <v>0.21349241860941959</v>
      </c>
      <c r="H182" s="61">
        <v>1.0230887925263672</v>
      </c>
      <c r="I182" s="59" t="s">
        <v>676</v>
      </c>
      <c r="J182" s="59" t="s">
        <v>1305</v>
      </c>
      <c r="K182" s="63"/>
      <c r="L182" s="63"/>
      <c r="M182" s="61">
        <v>0.21842170076864481</v>
      </c>
      <c r="N182" s="108"/>
      <c r="R182">
        <f t="shared" si="7"/>
        <v>0</v>
      </c>
      <c r="S182">
        <f t="shared" si="8"/>
        <v>0</v>
      </c>
      <c r="T182">
        <f t="shared" si="9"/>
        <v>0.21842170076864481</v>
      </c>
    </row>
    <row r="183" spans="1:20" ht="14.5" outlineLevel="2" x14ac:dyDescent="0.35">
      <c r="A183" s="59" t="s">
        <v>914</v>
      </c>
      <c r="B183" s="59" t="s">
        <v>478</v>
      </c>
      <c r="C183" s="59" t="s">
        <v>516</v>
      </c>
      <c r="D183" s="59" t="s">
        <v>691</v>
      </c>
      <c r="E183" s="62"/>
      <c r="F183" s="62"/>
      <c r="G183" s="60">
        <v>1.1716681200554208E-2</v>
      </c>
      <c r="H183" s="61">
        <v>1.0230887925263672</v>
      </c>
      <c r="I183" s="59" t="s">
        <v>676</v>
      </c>
      <c r="J183" s="59" t="s">
        <v>1305</v>
      </c>
      <c r="K183" s="63"/>
      <c r="L183" s="63"/>
      <c r="M183" s="61">
        <v>1.1987205221891391E-2</v>
      </c>
      <c r="N183" s="108"/>
      <c r="R183">
        <f t="shared" si="7"/>
        <v>0</v>
      </c>
      <c r="S183">
        <f t="shared" si="8"/>
        <v>0</v>
      </c>
      <c r="T183">
        <f t="shared" si="9"/>
        <v>1.1987205221891391E-2</v>
      </c>
    </row>
    <row r="184" spans="1:20" ht="14.5" outlineLevel="2" x14ac:dyDescent="0.35">
      <c r="A184" s="59" t="s">
        <v>914</v>
      </c>
      <c r="B184" s="59" t="s">
        <v>479</v>
      </c>
      <c r="C184" s="59" t="s">
        <v>516</v>
      </c>
      <c r="D184" s="59" t="s">
        <v>692</v>
      </c>
      <c r="E184" s="62"/>
      <c r="F184" s="62"/>
      <c r="G184" s="60">
        <v>3.8562208947847971E-3</v>
      </c>
      <c r="H184" s="61">
        <v>1.0230887925263672</v>
      </c>
      <c r="I184" s="59" t="s">
        <v>676</v>
      </c>
      <c r="J184" s="59" t="s">
        <v>1305</v>
      </c>
      <c r="K184" s="63"/>
      <c r="L184" s="63"/>
      <c r="M184" s="61">
        <v>3.9452563789603252E-3</v>
      </c>
      <c r="N184" s="108"/>
      <c r="R184">
        <f t="shared" si="7"/>
        <v>0</v>
      </c>
      <c r="S184">
        <f t="shared" si="8"/>
        <v>0</v>
      </c>
      <c r="T184">
        <f t="shared" si="9"/>
        <v>3.9452563789603252E-3</v>
      </c>
    </row>
    <row r="185" spans="1:20" ht="14.5" outlineLevel="2" x14ac:dyDescent="0.35">
      <c r="A185" s="59" t="s">
        <v>914</v>
      </c>
      <c r="B185" s="59" t="s">
        <v>480</v>
      </c>
      <c r="C185" s="59" t="s">
        <v>516</v>
      </c>
      <c r="D185" s="59" t="s">
        <v>1376</v>
      </c>
      <c r="E185" s="62"/>
      <c r="F185" s="62"/>
      <c r="G185" s="60">
        <v>5.0646089471770094E-2</v>
      </c>
      <c r="H185" s="61">
        <v>1.0230887925263672</v>
      </c>
      <c r="I185" s="59" t="s">
        <v>676</v>
      </c>
      <c r="J185" s="59" t="s">
        <v>1305</v>
      </c>
      <c r="K185" s="63"/>
      <c r="L185" s="63"/>
      <c r="M185" s="61">
        <v>5.1815446523855627E-2</v>
      </c>
      <c r="N185" s="108"/>
      <c r="R185">
        <f t="shared" si="7"/>
        <v>0</v>
      </c>
      <c r="S185">
        <f t="shared" si="8"/>
        <v>0</v>
      </c>
      <c r="T185">
        <f t="shared" si="9"/>
        <v>5.1815446523855627E-2</v>
      </c>
    </row>
    <row r="186" spans="1:20" ht="14.5" outlineLevel="2" x14ac:dyDescent="0.35">
      <c r="A186" s="59" t="s">
        <v>914</v>
      </c>
      <c r="B186" s="59" t="s">
        <v>481</v>
      </c>
      <c r="C186" s="59" t="s">
        <v>516</v>
      </c>
      <c r="D186" s="59" t="s">
        <v>693</v>
      </c>
      <c r="E186" s="62"/>
      <c r="F186" s="62"/>
      <c r="G186" s="60">
        <v>0.76865085564155777</v>
      </c>
      <c r="H186" s="61">
        <v>1.0230887925263672</v>
      </c>
      <c r="I186" s="59" t="s">
        <v>676</v>
      </c>
      <c r="J186" s="59" t="s">
        <v>1305</v>
      </c>
      <c r="K186" s="63"/>
      <c r="L186" s="63"/>
      <c r="M186" s="61">
        <v>0.78639807577268028</v>
      </c>
      <c r="N186" s="108"/>
      <c r="R186">
        <f t="shared" si="7"/>
        <v>0</v>
      </c>
      <c r="S186">
        <f t="shared" si="8"/>
        <v>0</v>
      </c>
      <c r="T186">
        <f t="shared" si="9"/>
        <v>0.78639807577268028</v>
      </c>
    </row>
    <row r="187" spans="1:20" ht="14.5" outlineLevel="2" x14ac:dyDescent="0.35">
      <c r="A187" s="59" t="s">
        <v>914</v>
      </c>
      <c r="B187" s="59" t="s">
        <v>482</v>
      </c>
      <c r="C187" s="59" t="s">
        <v>516</v>
      </c>
      <c r="D187" s="59" t="s">
        <v>1377</v>
      </c>
      <c r="E187" s="62"/>
      <c r="F187" s="62"/>
      <c r="G187" s="60">
        <v>0.39000088592409438</v>
      </c>
      <c r="H187" s="61">
        <v>1.0491812175348789</v>
      </c>
      <c r="I187" s="59" t="s">
        <v>853</v>
      </c>
      <c r="J187" s="59" t="s">
        <v>1305</v>
      </c>
      <c r="K187" s="63"/>
      <c r="L187" s="63"/>
      <c r="M187" s="61">
        <v>0.40918160433352274</v>
      </c>
      <c r="N187" s="108"/>
      <c r="R187">
        <f t="shared" si="7"/>
        <v>0</v>
      </c>
      <c r="S187">
        <f t="shared" si="8"/>
        <v>0</v>
      </c>
      <c r="T187">
        <f t="shared" si="9"/>
        <v>0.40918160433352274</v>
      </c>
    </row>
    <row r="188" spans="1:20" ht="14.5" outlineLevel="2" x14ac:dyDescent="0.35">
      <c r="A188" s="59" t="s">
        <v>914</v>
      </c>
      <c r="B188" s="59" t="s">
        <v>483</v>
      </c>
      <c r="C188" s="59" t="s">
        <v>516</v>
      </c>
      <c r="D188" s="59" t="s">
        <v>1378</v>
      </c>
      <c r="E188" s="62"/>
      <c r="F188" s="62"/>
      <c r="G188" s="60">
        <v>0.16205516264425793</v>
      </c>
      <c r="H188" s="61">
        <v>1.0491812175348789</v>
      </c>
      <c r="I188" s="59" t="s">
        <v>853</v>
      </c>
      <c r="J188" s="59" t="s">
        <v>1305</v>
      </c>
      <c r="K188" s="63"/>
      <c r="L188" s="63"/>
      <c r="M188" s="61">
        <v>0.17002523285091536</v>
      </c>
      <c r="N188" s="108"/>
      <c r="R188">
        <f t="shared" si="7"/>
        <v>0</v>
      </c>
      <c r="S188">
        <f t="shared" si="8"/>
        <v>0</v>
      </c>
      <c r="T188">
        <f t="shared" si="9"/>
        <v>0.17002523285091536</v>
      </c>
    </row>
    <row r="189" spans="1:20" ht="14.5" outlineLevel="2" x14ac:dyDescent="0.35">
      <c r="A189" s="59" t="s">
        <v>914</v>
      </c>
      <c r="B189" s="59" t="s">
        <v>484</v>
      </c>
      <c r="C189" s="59" t="s">
        <v>516</v>
      </c>
      <c r="D189" s="59" t="s">
        <v>1379</v>
      </c>
      <c r="E189" s="62"/>
      <c r="F189" s="62"/>
      <c r="G189" s="60">
        <v>0.59360865437457044</v>
      </c>
      <c r="H189" s="61">
        <v>1.0491812175348789</v>
      </c>
      <c r="I189" s="59" t="s">
        <v>853</v>
      </c>
      <c r="J189" s="59" t="s">
        <v>1305</v>
      </c>
      <c r="K189" s="63"/>
      <c r="L189" s="63"/>
      <c r="M189" s="61">
        <v>0.62280305073595299</v>
      </c>
      <c r="N189" s="108"/>
      <c r="R189">
        <f t="shared" si="7"/>
        <v>0</v>
      </c>
      <c r="S189">
        <f t="shared" si="8"/>
        <v>0</v>
      </c>
      <c r="T189">
        <f t="shared" si="9"/>
        <v>0.62280305073595299</v>
      </c>
    </row>
    <row r="190" spans="1:20" ht="14.5" outlineLevel="2" x14ac:dyDescent="0.35">
      <c r="A190" s="59" t="s">
        <v>914</v>
      </c>
      <c r="B190" s="59" t="s">
        <v>485</v>
      </c>
      <c r="C190" s="59" t="s">
        <v>516</v>
      </c>
      <c r="D190" s="59" t="s">
        <v>1380</v>
      </c>
      <c r="E190" s="62"/>
      <c r="F190" s="62"/>
      <c r="G190" s="60">
        <v>8.0383441999403577E-4</v>
      </c>
      <c r="H190" s="61">
        <v>1.0571082009157851</v>
      </c>
      <c r="I190" s="59" t="s">
        <v>258</v>
      </c>
      <c r="J190" s="59" t="s">
        <v>1305</v>
      </c>
      <c r="K190" s="63"/>
      <c r="L190" s="63"/>
      <c r="M190" s="61">
        <v>8.4973995755407874E-4</v>
      </c>
      <c r="N190" s="108"/>
      <c r="R190">
        <f t="shared" si="7"/>
        <v>0</v>
      </c>
      <c r="S190">
        <f t="shared" si="8"/>
        <v>0</v>
      </c>
      <c r="T190">
        <f t="shared" si="9"/>
        <v>8.4973995755407874E-4</v>
      </c>
    </row>
    <row r="191" spans="1:20" ht="14.5" outlineLevel="2" x14ac:dyDescent="0.35">
      <c r="A191" s="59" t="s">
        <v>914</v>
      </c>
      <c r="B191" s="59" t="s">
        <v>486</v>
      </c>
      <c r="C191" s="59" t="s">
        <v>516</v>
      </c>
      <c r="D191" s="59" t="s">
        <v>1381</v>
      </c>
      <c r="E191" s="62"/>
      <c r="F191" s="62"/>
      <c r="G191" s="60">
        <v>4.4390382121400988E-4</v>
      </c>
      <c r="H191" s="61">
        <v>1.0571082009157851</v>
      </c>
      <c r="I191" s="59" t="s">
        <v>258</v>
      </c>
      <c r="J191" s="59" t="s">
        <v>1305</v>
      </c>
      <c r="K191" s="63"/>
      <c r="L191" s="63"/>
      <c r="M191" s="61">
        <v>4.6925436982318429E-4</v>
      </c>
      <c r="N191" s="108"/>
      <c r="R191">
        <f t="shared" si="7"/>
        <v>0</v>
      </c>
      <c r="S191">
        <f t="shared" si="8"/>
        <v>0</v>
      </c>
      <c r="T191">
        <f t="shared" si="9"/>
        <v>4.6925436982318429E-4</v>
      </c>
    </row>
    <row r="192" spans="1:20" ht="14.5" outlineLevel="2" x14ac:dyDescent="0.35">
      <c r="A192" s="59" t="s">
        <v>914</v>
      </c>
      <c r="B192" s="59" t="s">
        <v>489</v>
      </c>
      <c r="C192" s="59" t="s">
        <v>516</v>
      </c>
      <c r="D192" s="59" t="s">
        <v>1383</v>
      </c>
      <c r="E192" s="62"/>
      <c r="F192" s="62"/>
      <c r="G192" s="60">
        <v>4.3511864664813521E-2</v>
      </c>
      <c r="H192" s="61">
        <v>1.0491812175348789</v>
      </c>
      <c r="I192" s="59" t="s">
        <v>853</v>
      </c>
      <c r="J192" s="59" t="s">
        <v>1305</v>
      </c>
      <c r="K192" s="63"/>
      <c r="L192" s="63"/>
      <c r="M192" s="61">
        <v>4.5651831146241925E-2</v>
      </c>
      <c r="N192" s="108"/>
      <c r="R192">
        <f t="shared" si="7"/>
        <v>0</v>
      </c>
      <c r="S192">
        <f t="shared" si="8"/>
        <v>0</v>
      </c>
      <c r="T192">
        <f t="shared" si="9"/>
        <v>4.5651831146241925E-2</v>
      </c>
    </row>
    <row r="193" spans="1:20" ht="14.5" outlineLevel="2" x14ac:dyDescent="0.35">
      <c r="A193" s="59" t="s">
        <v>914</v>
      </c>
      <c r="B193" s="59" t="s">
        <v>490</v>
      </c>
      <c r="C193" s="59" t="s">
        <v>516</v>
      </c>
      <c r="D193" s="59" t="s">
        <v>1384</v>
      </c>
      <c r="E193" s="62"/>
      <c r="F193" s="62"/>
      <c r="G193" s="60">
        <v>2.0009843878931507E-2</v>
      </c>
      <c r="H193" s="61">
        <v>1.0230887925263672</v>
      </c>
      <c r="I193" s="59" t="s">
        <v>676</v>
      </c>
      <c r="J193" s="59" t="s">
        <v>1305</v>
      </c>
      <c r="K193" s="63"/>
      <c r="L193" s="63"/>
      <c r="M193" s="61">
        <v>2.0471847012737156E-2</v>
      </c>
      <c r="N193" s="108"/>
      <c r="R193">
        <f t="shared" si="7"/>
        <v>0</v>
      </c>
      <c r="S193">
        <f t="shared" si="8"/>
        <v>0</v>
      </c>
      <c r="T193">
        <f t="shared" si="9"/>
        <v>2.0471847012737156E-2</v>
      </c>
    </row>
    <row r="194" spans="1:20" ht="14.5" outlineLevel="2" x14ac:dyDescent="0.35">
      <c r="A194" s="59" t="s">
        <v>914</v>
      </c>
      <c r="B194" s="59" t="s">
        <v>491</v>
      </c>
      <c r="C194" s="59" t="s">
        <v>516</v>
      </c>
      <c r="D194" s="59" t="s">
        <v>1385</v>
      </c>
      <c r="E194" s="62"/>
      <c r="F194" s="62"/>
      <c r="G194" s="60">
        <v>7.5674774172002079E-2</v>
      </c>
      <c r="H194" s="61">
        <v>1.0528674646165117</v>
      </c>
      <c r="I194" s="59" t="s">
        <v>259</v>
      </c>
      <c r="J194" s="59" t="s">
        <v>1305</v>
      </c>
      <c r="K194" s="63"/>
      <c r="L194" s="63"/>
      <c r="M194" s="61">
        <v>7.9675507617902916E-2</v>
      </c>
      <c r="N194" s="108"/>
      <c r="R194">
        <f t="shared" si="7"/>
        <v>0</v>
      </c>
      <c r="S194">
        <f t="shared" si="8"/>
        <v>0</v>
      </c>
      <c r="T194">
        <f t="shared" si="9"/>
        <v>7.9675507617902916E-2</v>
      </c>
    </row>
    <row r="195" spans="1:20" ht="14.5" outlineLevel="2" x14ac:dyDescent="0.35">
      <c r="A195" s="59" t="s">
        <v>914</v>
      </c>
      <c r="B195" s="59" t="s">
        <v>492</v>
      </c>
      <c r="C195" s="59" t="s">
        <v>516</v>
      </c>
      <c r="D195" s="59" t="s">
        <v>1386</v>
      </c>
      <c r="E195" s="62"/>
      <c r="F195" s="62"/>
      <c r="G195" s="60">
        <v>3.9123287671232874E-2</v>
      </c>
      <c r="H195" s="61">
        <v>1</v>
      </c>
      <c r="I195" s="59" t="s">
        <v>677</v>
      </c>
      <c r="J195" s="59" t="s">
        <v>1372</v>
      </c>
      <c r="K195" s="63"/>
      <c r="L195" s="63"/>
      <c r="M195" s="61">
        <v>3.9123287671232874E-2</v>
      </c>
      <c r="N195" s="108"/>
      <c r="R195">
        <f t="shared" ref="R195:R258" si="11">IF(AND(N195="CO",O195&gt;0),K195*(1-O195),K195)</f>
        <v>0</v>
      </c>
      <c r="S195">
        <f t="shared" ref="S195:S258" si="12">IF(AND(N195="NOX",O195&gt;0),L195*(1-O195),L195)</f>
        <v>0</v>
      </c>
      <c r="T195">
        <f t="shared" ref="T195:T258" si="13">IF(AND(N195="VOC",O195&gt;0),M195*(1-O195),M195)</f>
        <v>3.9123287671232874E-2</v>
      </c>
    </row>
    <row r="196" spans="1:20" ht="14.5" outlineLevel="2" x14ac:dyDescent="0.35">
      <c r="A196" s="59" t="s">
        <v>914</v>
      </c>
      <c r="B196" s="59" t="s">
        <v>1387</v>
      </c>
      <c r="C196" s="59" t="s">
        <v>516</v>
      </c>
      <c r="D196" s="59" t="s">
        <v>1388</v>
      </c>
      <c r="E196" s="62"/>
      <c r="F196" s="62"/>
      <c r="G196" s="60">
        <v>3.386005194889507E-3</v>
      </c>
      <c r="H196" s="61">
        <v>1</v>
      </c>
      <c r="I196" s="59" t="s">
        <v>677</v>
      </c>
      <c r="J196" s="59" t="s">
        <v>1372</v>
      </c>
      <c r="K196" s="63"/>
      <c r="L196" s="63"/>
      <c r="M196" s="61">
        <v>3.386005194889507E-3</v>
      </c>
      <c r="N196" s="108"/>
      <c r="R196">
        <f t="shared" si="11"/>
        <v>0</v>
      </c>
      <c r="S196">
        <f t="shared" si="12"/>
        <v>0</v>
      </c>
      <c r="T196">
        <f t="shared" si="13"/>
        <v>3.386005194889507E-3</v>
      </c>
    </row>
    <row r="197" spans="1:20" ht="14.5" outlineLevel="2" x14ac:dyDescent="0.35">
      <c r="A197" s="59" t="s">
        <v>914</v>
      </c>
      <c r="B197" s="59" t="s">
        <v>1389</v>
      </c>
      <c r="C197" s="59" t="s">
        <v>516</v>
      </c>
      <c r="D197" s="59" t="s">
        <v>1390</v>
      </c>
      <c r="E197" s="62"/>
      <c r="F197" s="62"/>
      <c r="G197" s="60">
        <v>3.7036626267127396E-4</v>
      </c>
      <c r="H197" s="61">
        <v>1</v>
      </c>
      <c r="I197" s="59" t="s">
        <v>677</v>
      </c>
      <c r="J197" s="59" t="s">
        <v>1372</v>
      </c>
      <c r="K197" s="63"/>
      <c r="L197" s="63"/>
      <c r="M197" s="61">
        <v>3.7036626267127396E-4</v>
      </c>
      <c r="N197" s="108"/>
      <c r="R197">
        <f t="shared" si="11"/>
        <v>0</v>
      </c>
      <c r="S197">
        <f t="shared" si="12"/>
        <v>0</v>
      </c>
      <c r="T197">
        <f t="shared" si="13"/>
        <v>3.7036626267127396E-4</v>
      </c>
    </row>
    <row r="198" spans="1:20" ht="14.5" outlineLevel="2" x14ac:dyDescent="0.35">
      <c r="A198" s="59" t="s">
        <v>914</v>
      </c>
      <c r="B198" s="59" t="s">
        <v>1391</v>
      </c>
      <c r="C198" s="59" t="s">
        <v>516</v>
      </c>
      <c r="D198" s="59" t="s">
        <v>1392</v>
      </c>
      <c r="E198" s="62"/>
      <c r="F198" s="62"/>
      <c r="G198" s="60">
        <v>3.9484059095490413E-4</v>
      </c>
      <c r="H198" s="61">
        <v>1</v>
      </c>
      <c r="I198" s="59" t="s">
        <v>677</v>
      </c>
      <c r="J198" s="59" t="s">
        <v>1372</v>
      </c>
      <c r="K198" s="63"/>
      <c r="L198" s="63"/>
      <c r="M198" s="61">
        <v>3.9484059095490413E-4</v>
      </c>
      <c r="N198" s="108"/>
      <c r="R198">
        <f t="shared" si="11"/>
        <v>0</v>
      </c>
      <c r="S198">
        <f t="shared" si="12"/>
        <v>0</v>
      </c>
      <c r="T198">
        <f t="shared" si="13"/>
        <v>3.9484059095490413E-4</v>
      </c>
    </row>
    <row r="199" spans="1:20" ht="14.5" outlineLevel="2" x14ac:dyDescent="0.35">
      <c r="A199" s="59" t="s">
        <v>914</v>
      </c>
      <c r="B199" s="59" t="s">
        <v>1393</v>
      </c>
      <c r="C199" s="59" t="s">
        <v>516</v>
      </c>
      <c r="D199" s="59" t="s">
        <v>1394</v>
      </c>
      <c r="E199" s="62"/>
      <c r="F199" s="62"/>
      <c r="G199" s="60">
        <v>2.4304779726565948E-4</v>
      </c>
      <c r="H199" s="61">
        <v>1</v>
      </c>
      <c r="I199" s="59" t="s">
        <v>677</v>
      </c>
      <c r="J199" s="59" t="s">
        <v>1372</v>
      </c>
      <c r="K199" s="63"/>
      <c r="L199" s="63"/>
      <c r="M199" s="61">
        <v>2.4304779726565948E-4</v>
      </c>
      <c r="N199" s="108"/>
      <c r="R199">
        <f t="shared" si="11"/>
        <v>0</v>
      </c>
      <c r="S199">
        <f t="shared" si="12"/>
        <v>0</v>
      </c>
      <c r="T199">
        <f t="shared" si="13"/>
        <v>2.4304779726565948E-4</v>
      </c>
    </row>
    <row r="200" spans="1:20" ht="14.5" outlineLevel="2" x14ac:dyDescent="0.35">
      <c r="A200" s="59" t="s">
        <v>914</v>
      </c>
      <c r="B200" s="59" t="s">
        <v>1395</v>
      </c>
      <c r="C200" s="59" t="s">
        <v>516</v>
      </c>
      <c r="D200" s="59" t="s">
        <v>1396</v>
      </c>
      <c r="E200" s="62"/>
      <c r="F200" s="62"/>
      <c r="G200" s="60">
        <v>1.3034331728840467E-2</v>
      </c>
      <c r="H200" s="61">
        <v>1</v>
      </c>
      <c r="I200" s="59" t="s">
        <v>677</v>
      </c>
      <c r="J200" s="59" t="s">
        <v>1372</v>
      </c>
      <c r="K200" s="63"/>
      <c r="L200" s="63"/>
      <c r="M200" s="61">
        <v>1.3034331728840467E-2</v>
      </c>
      <c r="N200" s="108"/>
      <c r="R200">
        <f t="shared" si="11"/>
        <v>0</v>
      </c>
      <c r="S200">
        <f t="shared" si="12"/>
        <v>0</v>
      </c>
      <c r="T200">
        <f t="shared" si="13"/>
        <v>1.3034331728840467E-2</v>
      </c>
    </row>
    <row r="201" spans="1:20" ht="14.5" outlineLevel="2" x14ac:dyDescent="0.35">
      <c r="A201" s="59" t="s">
        <v>914</v>
      </c>
      <c r="B201" s="59" t="s">
        <v>1397</v>
      </c>
      <c r="C201" s="59" t="s">
        <v>516</v>
      </c>
      <c r="D201" s="59" t="s">
        <v>1398</v>
      </c>
      <c r="E201" s="62"/>
      <c r="F201" s="62"/>
      <c r="G201" s="60">
        <v>2.5825144579737203E-3</v>
      </c>
      <c r="H201" s="61">
        <v>1</v>
      </c>
      <c r="I201" s="59" t="s">
        <v>677</v>
      </c>
      <c r="J201" s="59" t="s">
        <v>1372</v>
      </c>
      <c r="K201" s="63"/>
      <c r="L201" s="63"/>
      <c r="M201" s="61">
        <v>2.5825144579737203E-3</v>
      </c>
      <c r="N201" s="108"/>
      <c r="R201">
        <f t="shared" si="11"/>
        <v>0</v>
      </c>
      <c r="S201">
        <f t="shared" si="12"/>
        <v>0</v>
      </c>
      <c r="T201">
        <f t="shared" si="13"/>
        <v>2.5825144579737203E-3</v>
      </c>
    </row>
    <row r="202" spans="1:20" ht="14.5" outlineLevel="2" x14ac:dyDescent="0.35">
      <c r="A202" s="59" t="s">
        <v>914</v>
      </c>
      <c r="B202" s="59" t="s">
        <v>1399</v>
      </c>
      <c r="C202" s="59" t="s">
        <v>516</v>
      </c>
      <c r="D202" s="59" t="s">
        <v>1400</v>
      </c>
      <c r="E202" s="62"/>
      <c r="F202" s="62"/>
      <c r="G202" s="60">
        <v>7.6467161553494247E-3</v>
      </c>
      <c r="H202" s="61">
        <v>1</v>
      </c>
      <c r="I202" s="59" t="s">
        <v>677</v>
      </c>
      <c r="J202" s="59" t="s">
        <v>1372</v>
      </c>
      <c r="K202" s="63"/>
      <c r="L202" s="63"/>
      <c r="M202" s="61">
        <v>7.6467161553494247E-3</v>
      </c>
      <c r="N202" s="108"/>
      <c r="R202">
        <f t="shared" si="11"/>
        <v>0</v>
      </c>
      <c r="S202">
        <f t="shared" si="12"/>
        <v>0</v>
      </c>
      <c r="T202">
        <f t="shared" si="13"/>
        <v>7.6467161553494247E-3</v>
      </c>
    </row>
    <row r="203" spans="1:20" ht="14.5" outlineLevel="2" x14ac:dyDescent="0.35">
      <c r="A203" s="59" t="s">
        <v>914</v>
      </c>
      <c r="B203" s="59" t="s">
        <v>1401</v>
      </c>
      <c r="C203" s="59" t="s">
        <v>516</v>
      </c>
      <c r="D203" s="59" t="s">
        <v>1402</v>
      </c>
      <c r="E203" s="62"/>
      <c r="F203" s="62"/>
      <c r="G203" s="60">
        <v>7.3158052243435349E-4</v>
      </c>
      <c r="H203" s="61">
        <v>1</v>
      </c>
      <c r="I203" s="59" t="s">
        <v>677</v>
      </c>
      <c r="J203" s="59" t="s">
        <v>1372</v>
      </c>
      <c r="K203" s="63"/>
      <c r="L203" s="63"/>
      <c r="M203" s="61">
        <v>7.3158052243435349E-4</v>
      </c>
      <c r="N203" s="108"/>
      <c r="R203">
        <f t="shared" si="11"/>
        <v>0</v>
      </c>
      <c r="S203">
        <f t="shared" si="12"/>
        <v>0</v>
      </c>
      <c r="T203">
        <f t="shared" si="13"/>
        <v>7.3158052243435349E-4</v>
      </c>
    </row>
    <row r="204" spans="1:20" ht="14.5" outlineLevel="2" x14ac:dyDescent="0.35">
      <c r="A204" s="59" t="s">
        <v>914</v>
      </c>
      <c r="B204" s="59" t="s">
        <v>1403</v>
      </c>
      <c r="C204" s="59" t="s">
        <v>516</v>
      </c>
      <c r="D204" s="59" t="s">
        <v>1404</v>
      </c>
      <c r="E204" s="62"/>
      <c r="F204" s="62"/>
      <c r="G204" s="60">
        <v>5.6512932012533698E-4</v>
      </c>
      <c r="H204" s="61">
        <v>1</v>
      </c>
      <c r="I204" s="59" t="s">
        <v>677</v>
      </c>
      <c r="J204" s="59" t="s">
        <v>1372</v>
      </c>
      <c r="K204" s="63"/>
      <c r="L204" s="63"/>
      <c r="M204" s="61">
        <v>5.6512932012533698E-4</v>
      </c>
      <c r="N204" s="108"/>
      <c r="R204">
        <f t="shared" si="11"/>
        <v>0</v>
      </c>
      <c r="S204">
        <f t="shared" si="12"/>
        <v>0</v>
      </c>
      <c r="T204">
        <f t="shared" si="13"/>
        <v>5.6512932012533698E-4</v>
      </c>
    </row>
    <row r="205" spans="1:20" ht="14.5" outlineLevel="2" x14ac:dyDescent="0.35">
      <c r="A205" s="59" t="s">
        <v>914</v>
      </c>
      <c r="B205" s="59" t="s">
        <v>1405</v>
      </c>
      <c r="C205" s="59" t="s">
        <v>516</v>
      </c>
      <c r="D205" s="59" t="s">
        <v>1406</v>
      </c>
      <c r="E205" s="60">
        <v>2.6074156164383529E-2</v>
      </c>
      <c r="F205" s="60">
        <v>1.126575342465753E-4</v>
      </c>
      <c r="G205" s="60">
        <v>6.0838301369862732E-3</v>
      </c>
      <c r="H205" s="61">
        <v>1</v>
      </c>
      <c r="I205" s="59" t="s">
        <v>677</v>
      </c>
      <c r="J205" s="59" t="s">
        <v>1372</v>
      </c>
      <c r="K205" s="61">
        <v>2.6074156164383529E-2</v>
      </c>
      <c r="L205" s="61">
        <v>1.126575342465753E-4</v>
      </c>
      <c r="M205" s="61">
        <v>6.0838301369862732E-3</v>
      </c>
      <c r="N205" s="108"/>
      <c r="R205">
        <f t="shared" si="11"/>
        <v>2.6074156164383529E-2</v>
      </c>
      <c r="S205">
        <f t="shared" si="12"/>
        <v>1.126575342465753E-4</v>
      </c>
      <c r="T205">
        <f t="shared" si="13"/>
        <v>6.0838301369862732E-3</v>
      </c>
    </row>
    <row r="206" spans="1:20" ht="14.5" outlineLevel="2" x14ac:dyDescent="0.35">
      <c r="A206" s="59" t="s">
        <v>914</v>
      </c>
      <c r="B206" s="59" t="s">
        <v>1407</v>
      </c>
      <c r="C206" s="59" t="s">
        <v>516</v>
      </c>
      <c r="D206" s="59" t="s">
        <v>1408</v>
      </c>
      <c r="E206" s="60">
        <v>0.17867654520547943</v>
      </c>
      <c r="F206" s="60">
        <v>3.870145205479424E-3</v>
      </c>
      <c r="G206" s="60">
        <v>4.2555282191780813E-2</v>
      </c>
      <c r="H206" s="61">
        <v>1</v>
      </c>
      <c r="I206" s="59" t="s">
        <v>677</v>
      </c>
      <c r="J206" s="59" t="s">
        <v>1372</v>
      </c>
      <c r="K206" s="61">
        <v>0.17867654520547943</v>
      </c>
      <c r="L206" s="61">
        <v>3.870145205479424E-3</v>
      </c>
      <c r="M206" s="61">
        <v>4.2555282191780813E-2</v>
      </c>
      <c r="N206" s="108"/>
      <c r="R206">
        <f t="shared" si="11"/>
        <v>0.17867654520547943</v>
      </c>
      <c r="S206">
        <f t="shared" si="12"/>
        <v>3.870145205479424E-3</v>
      </c>
      <c r="T206">
        <f t="shared" si="13"/>
        <v>4.2555282191780813E-2</v>
      </c>
    </row>
    <row r="207" spans="1:20" ht="14.5" outlineLevel="2" x14ac:dyDescent="0.35">
      <c r="A207" s="59" t="s">
        <v>914</v>
      </c>
      <c r="B207" s="59" t="s">
        <v>911</v>
      </c>
      <c r="C207" s="59" t="s">
        <v>516</v>
      </c>
      <c r="D207" s="59" t="s">
        <v>1409</v>
      </c>
      <c r="E207" s="62"/>
      <c r="F207" s="62"/>
      <c r="G207" s="60">
        <v>5.0877260273972606E-3</v>
      </c>
      <c r="H207" s="61">
        <v>1.0230887925263672</v>
      </c>
      <c r="I207" s="59" t="s">
        <v>676</v>
      </c>
      <c r="J207" s="59" t="s">
        <v>1305</v>
      </c>
      <c r="K207" s="63"/>
      <c r="L207" s="63"/>
      <c r="M207" s="61">
        <v>5.2051954780748342E-3</v>
      </c>
      <c r="N207" s="108"/>
      <c r="R207">
        <f t="shared" si="11"/>
        <v>0</v>
      </c>
      <c r="S207">
        <f t="shared" si="12"/>
        <v>0</v>
      </c>
      <c r="T207">
        <f t="shared" si="13"/>
        <v>5.2051954780748342E-3</v>
      </c>
    </row>
    <row r="208" spans="1:20" ht="14.5" outlineLevel="2" x14ac:dyDescent="0.35">
      <c r="A208" s="59" t="s">
        <v>914</v>
      </c>
      <c r="B208" s="59" t="s">
        <v>912</v>
      </c>
      <c r="C208" s="59" t="s">
        <v>516</v>
      </c>
      <c r="D208" s="59" t="s">
        <v>1410</v>
      </c>
      <c r="E208" s="60">
        <v>1.502568493150685E-2</v>
      </c>
      <c r="F208" s="60">
        <v>4.8082191780821916E-4</v>
      </c>
      <c r="G208" s="60">
        <v>3.8465753424657533E-3</v>
      </c>
      <c r="H208" s="61">
        <v>1.0230887925263672</v>
      </c>
      <c r="I208" s="59" t="s">
        <v>676</v>
      </c>
      <c r="J208" s="59" t="s">
        <v>1305</v>
      </c>
      <c r="K208" s="61">
        <v>1.5372609853456974E-2</v>
      </c>
      <c r="L208" s="61">
        <v>4.9192351531062307E-4</v>
      </c>
      <c r="M208" s="61">
        <v>3.9353881224849846E-3</v>
      </c>
      <c r="N208" s="108"/>
      <c r="R208">
        <f t="shared" si="11"/>
        <v>1.5372609853456974E-2</v>
      </c>
      <c r="S208">
        <f t="shared" si="12"/>
        <v>4.9192351531062307E-4</v>
      </c>
      <c r="T208">
        <f t="shared" si="13"/>
        <v>3.9353881224849846E-3</v>
      </c>
    </row>
    <row r="209" spans="1:21" ht="14.5" outlineLevel="2" x14ac:dyDescent="0.35">
      <c r="A209" s="59" t="s">
        <v>914</v>
      </c>
      <c r="B209" s="59" t="s">
        <v>913</v>
      </c>
      <c r="C209" s="59" t="s">
        <v>516</v>
      </c>
      <c r="D209" s="59" t="s">
        <v>678</v>
      </c>
      <c r="E209" s="60">
        <v>4.411700384615384E-3</v>
      </c>
      <c r="F209" s="60">
        <v>1.581972675E-3</v>
      </c>
      <c r="G209" s="60">
        <v>1.8086565384615383E-5</v>
      </c>
      <c r="H209" s="61">
        <v>1.0230887925263672</v>
      </c>
      <c r="I209" s="59" t="s">
        <v>676</v>
      </c>
      <c r="J209" s="59" t="s">
        <v>1305</v>
      </c>
      <c r="K209" s="61">
        <v>4.5135612194842634E-3</v>
      </c>
      <c r="L209" s="61">
        <v>1.6184985138754571E-3</v>
      </c>
      <c r="M209" s="61">
        <v>1.8504162340295342E-5</v>
      </c>
      <c r="N209" s="108"/>
      <c r="R209">
        <f t="shared" si="11"/>
        <v>4.5135612194842634E-3</v>
      </c>
      <c r="S209">
        <f t="shared" si="12"/>
        <v>1.6184985138754571E-3</v>
      </c>
      <c r="T209">
        <f t="shared" si="13"/>
        <v>1.8504162340295342E-5</v>
      </c>
    </row>
    <row r="210" spans="1:21" ht="14.5" outlineLevel="2" x14ac:dyDescent="0.35">
      <c r="A210" s="59" t="s">
        <v>914</v>
      </c>
      <c r="B210" s="59" t="s">
        <v>1413</v>
      </c>
      <c r="C210" s="59" t="s">
        <v>516</v>
      </c>
      <c r="D210" s="59" t="s">
        <v>1414</v>
      </c>
      <c r="E210" s="60">
        <v>4.6899750684931504E-2</v>
      </c>
      <c r="F210" s="60">
        <v>2.0268219178082192E-4</v>
      </c>
      <c r="G210" s="60">
        <v>1.0942997260273972E-2</v>
      </c>
      <c r="H210" s="61">
        <v>1</v>
      </c>
      <c r="I210" s="59" t="s">
        <v>677</v>
      </c>
      <c r="J210" s="59" t="s">
        <v>1372</v>
      </c>
      <c r="K210" s="61">
        <v>4.6899750684931504E-2</v>
      </c>
      <c r="L210" s="61">
        <v>2.0268219178082192E-4</v>
      </c>
      <c r="M210" s="61">
        <v>1.0942997260273972E-2</v>
      </c>
      <c r="N210" s="108"/>
      <c r="R210">
        <f t="shared" si="11"/>
        <v>4.6899750684931504E-2</v>
      </c>
      <c r="S210">
        <f t="shared" si="12"/>
        <v>2.0268219178082192E-4</v>
      </c>
      <c r="T210">
        <f t="shared" si="13"/>
        <v>1.0942997260273972E-2</v>
      </c>
    </row>
    <row r="211" spans="1:21" ht="14.5" outlineLevel="2" x14ac:dyDescent="0.35">
      <c r="A211" s="59" t="s">
        <v>914</v>
      </c>
      <c r="B211" s="59" t="s">
        <v>1415</v>
      </c>
      <c r="C211" s="59" t="s">
        <v>516</v>
      </c>
      <c r="D211" s="59" t="s">
        <v>1416</v>
      </c>
      <c r="E211" s="60">
        <v>0.32338685753424656</v>
      </c>
      <c r="F211" s="60">
        <v>7.6119205479452052E-3</v>
      </c>
      <c r="G211" s="60">
        <v>7.7190257534246576E-2</v>
      </c>
      <c r="H211" s="61">
        <v>1</v>
      </c>
      <c r="I211" s="59" t="s">
        <v>677</v>
      </c>
      <c r="J211" s="59" t="s">
        <v>1372</v>
      </c>
      <c r="K211" s="61">
        <v>0.32338685753424656</v>
      </c>
      <c r="L211" s="61">
        <v>7.6119205479452052E-3</v>
      </c>
      <c r="M211" s="61">
        <v>7.7190257534246576E-2</v>
      </c>
      <c r="N211" s="108"/>
      <c r="R211">
        <f t="shared" si="11"/>
        <v>0.32338685753424656</v>
      </c>
      <c r="S211">
        <f t="shared" si="12"/>
        <v>7.6119205479452052E-3</v>
      </c>
      <c r="T211">
        <f t="shared" si="13"/>
        <v>7.7190257534246576E-2</v>
      </c>
    </row>
    <row r="212" spans="1:21" ht="14.5" outlineLevel="2" x14ac:dyDescent="0.35">
      <c r="A212" s="59" t="s">
        <v>914</v>
      </c>
      <c r="B212" s="59" t="s">
        <v>493</v>
      </c>
      <c r="C212" s="59" t="s">
        <v>516</v>
      </c>
      <c r="D212" s="59" t="s">
        <v>1417</v>
      </c>
      <c r="E212" s="62"/>
      <c r="F212" s="62"/>
      <c r="G212" s="60">
        <v>1.8829086538461538E-3</v>
      </c>
      <c r="H212" s="61">
        <v>1</v>
      </c>
      <c r="I212" s="59" t="s">
        <v>677</v>
      </c>
      <c r="J212" s="59" t="s">
        <v>1372</v>
      </c>
      <c r="K212" s="63"/>
      <c r="L212" s="63"/>
      <c r="M212" s="61">
        <v>1.8829086538461538E-3</v>
      </c>
      <c r="N212" s="108"/>
      <c r="R212">
        <f t="shared" si="11"/>
        <v>0</v>
      </c>
      <c r="S212">
        <f t="shared" si="12"/>
        <v>0</v>
      </c>
      <c r="T212">
        <f t="shared" si="13"/>
        <v>1.8829086538461538E-3</v>
      </c>
    </row>
    <row r="213" spans="1:21" ht="14.5" outlineLevel="1" x14ac:dyDescent="0.35">
      <c r="A213" s="64" t="s">
        <v>501</v>
      </c>
      <c r="B213" s="59"/>
      <c r="C213" s="59"/>
      <c r="D213" s="59"/>
      <c r="E213" s="62">
        <f>SUBTOTAL(9,E108:E212)</f>
        <v>4.2058740983928855</v>
      </c>
      <c r="F213" s="62">
        <f>SUBTOTAL(9,F108:F212)</f>
        <v>3.1997857835207268</v>
      </c>
      <c r="G213" s="60">
        <f>SUBTOTAL(9,G108:G212)</f>
        <v>20.167865180795197</v>
      </c>
      <c r="H213" s="61"/>
      <c r="I213" s="59"/>
      <c r="J213" s="59"/>
      <c r="K213" s="63">
        <f>SUBTOTAL(9,K108:K212)</f>
        <v>4.3670716353828496</v>
      </c>
      <c r="L213" s="63">
        <f>SUBTOTAL(9,L108:L212)</f>
        <v>3.3396809723042744</v>
      </c>
      <c r="M213" s="61">
        <f>SUBTOTAL(9,M108:M212)</f>
        <v>20.852594220223391</v>
      </c>
      <c r="N213" s="108"/>
      <c r="Q213">
        <f>SUBTOTAL(9,Q108:Q212)</f>
        <v>0.61885795938192623</v>
      </c>
      <c r="R213">
        <f>SUBTOTAL(9,R108:R212)</f>
        <v>4.3670716353828496</v>
      </c>
      <c r="S213">
        <f>SUBTOTAL(9,S108:S212)</f>
        <v>3.3396809723042744</v>
      </c>
      <c r="T213">
        <f>SUBTOTAL(9,T108:T212)</f>
        <v>20.233736260841461</v>
      </c>
      <c r="U213">
        <f>SUBTOTAL(9,U108:U212)</f>
        <v>0</v>
      </c>
    </row>
    <row r="214" spans="1:21" ht="14.5" outlineLevel="2" x14ac:dyDescent="0.35">
      <c r="A214" s="59" t="s">
        <v>915</v>
      </c>
      <c r="B214" s="59" t="s">
        <v>1303</v>
      </c>
      <c r="C214" s="59" t="s">
        <v>516</v>
      </c>
      <c r="D214" s="59" t="s">
        <v>1304</v>
      </c>
      <c r="E214" s="60">
        <v>5.1995096153846152E-4</v>
      </c>
      <c r="F214" s="60">
        <v>2.0798038461538461E-3</v>
      </c>
      <c r="G214" s="60">
        <v>2.0798038461538462E-5</v>
      </c>
      <c r="H214" s="61">
        <v>1.0494797663381945</v>
      </c>
      <c r="I214" s="59" t="s">
        <v>258</v>
      </c>
      <c r="J214" s="59" t="s">
        <v>1305</v>
      </c>
      <c r="K214" s="61">
        <v>5.4567801362270416E-4</v>
      </c>
      <c r="L214" s="61">
        <v>2.1827120544908167E-3</v>
      </c>
      <c r="M214" s="61">
        <v>2.1827120544908168E-5</v>
      </c>
      <c r="N214" s="108"/>
      <c r="R214">
        <f t="shared" si="11"/>
        <v>5.4567801362270416E-4</v>
      </c>
      <c r="S214">
        <f t="shared" si="12"/>
        <v>2.1827120544908167E-3</v>
      </c>
      <c r="T214">
        <f t="shared" si="13"/>
        <v>2.1827120544908168E-5</v>
      </c>
    </row>
    <row r="215" spans="1:21" ht="14.5" outlineLevel="2" x14ac:dyDescent="0.35">
      <c r="A215" s="59" t="s">
        <v>915</v>
      </c>
      <c r="B215" s="59" t="s">
        <v>1306</v>
      </c>
      <c r="C215" s="59" t="s">
        <v>516</v>
      </c>
      <c r="D215" s="59" t="s">
        <v>1304</v>
      </c>
      <c r="E215" s="60">
        <v>9.0124839743589737E-3</v>
      </c>
      <c r="F215" s="60">
        <v>4.1873397435897436E-2</v>
      </c>
      <c r="G215" s="60">
        <v>2.9117253205128207E-3</v>
      </c>
      <c r="H215" s="61">
        <v>1.0494797663381945</v>
      </c>
      <c r="I215" s="59" t="s">
        <v>258</v>
      </c>
      <c r="J215" s="59" t="s">
        <v>1305</v>
      </c>
      <c r="K215" s="61">
        <v>9.4584195755369783E-3</v>
      </c>
      <c r="L215" s="61">
        <v>4.3945283356811991E-2</v>
      </c>
      <c r="M215" s="61">
        <v>3.0557968090127994E-3</v>
      </c>
      <c r="N215" s="108"/>
      <c r="R215">
        <f t="shared" si="11"/>
        <v>9.4584195755369783E-3</v>
      </c>
      <c r="S215">
        <f t="shared" si="12"/>
        <v>4.3945283356811991E-2</v>
      </c>
      <c r="T215">
        <f t="shared" si="13"/>
        <v>3.0557968090127994E-3</v>
      </c>
    </row>
    <row r="216" spans="1:21" ht="14.5" outlineLevel="2" x14ac:dyDescent="0.35">
      <c r="A216" s="59" t="s">
        <v>915</v>
      </c>
      <c r="B216" s="59" t="s">
        <v>1307</v>
      </c>
      <c r="C216" s="59" t="s">
        <v>516</v>
      </c>
      <c r="D216" s="59" t="s">
        <v>1304</v>
      </c>
      <c r="E216" s="60">
        <v>4.598634615384615E-5</v>
      </c>
      <c r="F216" s="60">
        <v>5.0584999999999996E-4</v>
      </c>
      <c r="G216" s="60">
        <v>2.5752355769230768E-6</v>
      </c>
      <c r="H216" s="61">
        <v>1.0494797663381945</v>
      </c>
      <c r="I216" s="59" t="s">
        <v>258</v>
      </c>
      <c r="J216" s="59" t="s">
        <v>1305</v>
      </c>
      <c r="K216" s="61">
        <v>4.8261739816285786E-5</v>
      </c>
      <c r="L216" s="61">
        <v>5.3087933980217571E-4</v>
      </c>
      <c r="M216" s="61">
        <v>2.7026576315350361E-6</v>
      </c>
      <c r="N216" s="108"/>
      <c r="R216">
        <f t="shared" si="11"/>
        <v>4.8261739816285786E-5</v>
      </c>
      <c r="S216">
        <f t="shared" si="12"/>
        <v>5.3087933980217571E-4</v>
      </c>
      <c r="T216">
        <f t="shared" si="13"/>
        <v>2.7026576315350361E-6</v>
      </c>
    </row>
    <row r="217" spans="1:21" ht="14.5" outlineLevel="2" x14ac:dyDescent="0.35">
      <c r="A217" s="59" t="s">
        <v>915</v>
      </c>
      <c r="B217" s="59" t="s">
        <v>1308</v>
      </c>
      <c r="C217" s="59" t="s">
        <v>516</v>
      </c>
      <c r="D217" s="59" t="s">
        <v>1309</v>
      </c>
      <c r="E217" s="60">
        <v>6.57475E-2</v>
      </c>
      <c r="F217" s="60">
        <v>7.8270833333333331E-2</v>
      </c>
      <c r="G217" s="60">
        <v>4.3048974358974364E-3</v>
      </c>
      <c r="H217" s="61">
        <v>1.0494797663381945</v>
      </c>
      <c r="I217" s="59" t="s">
        <v>258</v>
      </c>
      <c r="J217" s="59" t="s">
        <v>1305</v>
      </c>
      <c r="K217" s="61">
        <v>6.9000670937320444E-2</v>
      </c>
      <c r="L217" s="61">
        <v>8.2143655877762428E-2</v>
      </c>
      <c r="M217" s="61">
        <v>4.5179027551355347E-3</v>
      </c>
      <c r="N217" s="108"/>
      <c r="R217">
        <f t="shared" si="11"/>
        <v>6.9000670937320444E-2</v>
      </c>
      <c r="S217">
        <f t="shared" si="12"/>
        <v>8.2143655877762428E-2</v>
      </c>
      <c r="T217">
        <f t="shared" si="13"/>
        <v>4.5179027551355347E-3</v>
      </c>
    </row>
    <row r="218" spans="1:21" ht="14.5" outlineLevel="2" x14ac:dyDescent="0.35">
      <c r="A218" s="59" t="s">
        <v>915</v>
      </c>
      <c r="B218" s="59" t="s">
        <v>1310</v>
      </c>
      <c r="C218" s="59" t="s">
        <v>516</v>
      </c>
      <c r="D218" s="59" t="s">
        <v>1311</v>
      </c>
      <c r="E218" s="60">
        <v>9.5301282051282057E-5</v>
      </c>
      <c r="F218" s="60">
        <v>1.7015522435897436E-4</v>
      </c>
      <c r="G218" s="60">
        <v>6.2179006410256409E-6</v>
      </c>
      <c r="H218" s="61">
        <v>1.0494797663381945</v>
      </c>
      <c r="I218" s="59" t="s">
        <v>258</v>
      </c>
      <c r="J218" s="59" t="s">
        <v>1305</v>
      </c>
      <c r="K218" s="61">
        <v>1.0001676721890986E-4</v>
      </c>
      <c r="L218" s="61">
        <v>1.7857446510147947E-4</v>
      </c>
      <c r="M218" s="61">
        <v>6.5255609118576997E-6</v>
      </c>
      <c r="N218" s="108"/>
      <c r="R218">
        <f t="shared" si="11"/>
        <v>1.0001676721890986E-4</v>
      </c>
      <c r="S218">
        <f t="shared" si="12"/>
        <v>1.7857446510147947E-4</v>
      </c>
      <c r="T218">
        <f t="shared" si="13"/>
        <v>6.5255609118576997E-6</v>
      </c>
    </row>
    <row r="219" spans="1:21" ht="14.5" outlineLevel="2" x14ac:dyDescent="0.35">
      <c r="A219" s="59" t="s">
        <v>915</v>
      </c>
      <c r="B219" s="59" t="s">
        <v>1312</v>
      </c>
      <c r="C219" s="59" t="s">
        <v>516</v>
      </c>
      <c r="D219" s="59" t="s">
        <v>1313</v>
      </c>
      <c r="E219" s="60">
        <v>0.26342044871794873</v>
      </c>
      <c r="F219" s="60">
        <v>9.6587500000000007E-2</v>
      </c>
      <c r="G219" s="60">
        <v>7.4635801282051288E-3</v>
      </c>
      <c r="H219" s="61">
        <v>1.0494797663381945</v>
      </c>
      <c r="I219" s="59" t="s">
        <v>258</v>
      </c>
      <c r="J219" s="59" t="s">
        <v>1305</v>
      </c>
      <c r="K219" s="61">
        <v>0.27645443096921518</v>
      </c>
      <c r="L219" s="61">
        <v>0.10136662693119036</v>
      </c>
      <c r="M219" s="61">
        <v>7.8328763289951097E-3</v>
      </c>
      <c r="N219" s="108"/>
      <c r="R219">
        <f t="shared" si="11"/>
        <v>0.27645443096921518</v>
      </c>
      <c r="S219">
        <f t="shared" si="12"/>
        <v>0.10136662693119036</v>
      </c>
      <c r="T219">
        <f t="shared" si="13"/>
        <v>7.8328763289951097E-3</v>
      </c>
    </row>
    <row r="220" spans="1:21" ht="14.5" outlineLevel="2" x14ac:dyDescent="0.35">
      <c r="A220" s="59" t="s">
        <v>915</v>
      </c>
      <c r="B220" s="59" t="s">
        <v>1314</v>
      </c>
      <c r="C220" s="59" t="s">
        <v>516</v>
      </c>
      <c r="D220" s="59" t="s">
        <v>1304</v>
      </c>
      <c r="E220" s="60">
        <v>2.3220916666666667E-5</v>
      </c>
      <c r="F220" s="60">
        <v>9.2931858974358976E-5</v>
      </c>
      <c r="G220" s="60">
        <v>9.1534743589743592E-7</v>
      </c>
      <c r="H220" s="61">
        <v>1.0494797663381945</v>
      </c>
      <c r="I220" s="59" t="s">
        <v>258</v>
      </c>
      <c r="J220" s="59" t="s">
        <v>1305</v>
      </c>
      <c r="K220" s="61">
        <v>2.4369882197492019E-5</v>
      </c>
      <c r="L220" s="61">
        <v>9.7530105641784298E-5</v>
      </c>
      <c r="M220" s="61">
        <v>9.6063861314390661E-7</v>
      </c>
      <c r="N220" s="108"/>
      <c r="R220">
        <f t="shared" si="11"/>
        <v>2.4369882197492019E-5</v>
      </c>
      <c r="S220">
        <f t="shared" si="12"/>
        <v>9.7530105641784298E-5</v>
      </c>
      <c r="T220">
        <f t="shared" si="13"/>
        <v>9.6063861314390661E-7</v>
      </c>
    </row>
    <row r="221" spans="1:21" ht="14.5" outlineLevel="2" x14ac:dyDescent="0.35">
      <c r="A221" s="59" t="s">
        <v>915</v>
      </c>
      <c r="B221" s="59" t="s">
        <v>1315</v>
      </c>
      <c r="C221" s="59" t="s">
        <v>516</v>
      </c>
      <c r="D221" s="59" t="s">
        <v>1316</v>
      </c>
      <c r="E221" s="60">
        <v>7.7400543095096778E-5</v>
      </c>
      <c r="F221" s="60">
        <v>3.0960217238038711E-4</v>
      </c>
      <c r="G221" s="60">
        <v>5.2632367520619352E-6</v>
      </c>
      <c r="H221" s="61">
        <v>1.0494797663381945</v>
      </c>
      <c r="I221" s="59" t="s">
        <v>258</v>
      </c>
      <c r="J221" s="59" t="s">
        <v>1305</v>
      </c>
      <c r="K221" s="61">
        <v>8.1230303881891526E-5</v>
      </c>
      <c r="L221" s="61">
        <v>3.2492121552756611E-4</v>
      </c>
      <c r="M221" s="61">
        <v>5.5236604767365573E-6</v>
      </c>
      <c r="N221" s="108"/>
      <c r="R221">
        <f t="shared" si="11"/>
        <v>8.1230303881891526E-5</v>
      </c>
      <c r="S221">
        <f t="shared" si="12"/>
        <v>3.2492121552756611E-4</v>
      </c>
      <c r="T221">
        <f t="shared" si="13"/>
        <v>5.5236604767365573E-6</v>
      </c>
    </row>
    <row r="222" spans="1:21" ht="14.5" outlineLevel="2" x14ac:dyDescent="0.35">
      <c r="A222" s="59" t="s">
        <v>915</v>
      </c>
      <c r="B222" s="59" t="s">
        <v>1317</v>
      </c>
      <c r="C222" s="59" t="s">
        <v>516</v>
      </c>
      <c r="D222" s="59" t="s">
        <v>1316</v>
      </c>
      <c r="E222" s="60">
        <v>1.0591651857187097E-4</v>
      </c>
      <c r="F222" s="60">
        <v>4.9210450463406451E-4</v>
      </c>
      <c r="G222" s="60">
        <v>3.4219188412593543E-5</v>
      </c>
      <c r="H222" s="61">
        <v>1.0494797663381945</v>
      </c>
      <c r="I222" s="59" t="s">
        <v>258</v>
      </c>
      <c r="J222" s="59" t="s">
        <v>1305</v>
      </c>
      <c r="K222" s="61">
        <v>1.1115724316216219E-4</v>
      </c>
      <c r="L222" s="61">
        <v>5.1645372053733102E-4</v>
      </c>
      <c r="M222" s="61">
        <v>3.5912345859531326E-5</v>
      </c>
      <c r="N222" s="108"/>
      <c r="R222">
        <f t="shared" si="11"/>
        <v>1.1115724316216219E-4</v>
      </c>
      <c r="S222">
        <f t="shared" si="12"/>
        <v>5.1645372053733102E-4</v>
      </c>
      <c r="T222">
        <f t="shared" si="13"/>
        <v>3.5912345859531326E-5</v>
      </c>
    </row>
    <row r="223" spans="1:21" ht="14.5" outlineLevel="2" x14ac:dyDescent="0.35">
      <c r="A223" s="59" t="s">
        <v>915</v>
      </c>
      <c r="B223" s="59" t="s">
        <v>890</v>
      </c>
      <c r="C223" s="59" t="s">
        <v>516</v>
      </c>
      <c r="D223" s="59" t="s">
        <v>1318</v>
      </c>
      <c r="E223" s="60">
        <v>1.1544930317909678E-6</v>
      </c>
      <c r="F223" s="60">
        <v>1.2699431377909678E-5</v>
      </c>
      <c r="G223" s="60">
        <v>2.6091554471587097E-7</v>
      </c>
      <c r="H223" s="61">
        <v>1.0494797663381945</v>
      </c>
      <c r="I223" s="59" t="s">
        <v>258</v>
      </c>
      <c r="J223" s="59" t="s">
        <v>1305</v>
      </c>
      <c r="K223" s="61">
        <v>1.2116170772430586E-6</v>
      </c>
      <c r="L223" s="61">
        <v>1.3327796275116585E-5</v>
      </c>
      <c r="M223" s="61">
        <v>2.7382558490241501E-7</v>
      </c>
      <c r="N223" s="108"/>
      <c r="R223">
        <f t="shared" si="11"/>
        <v>1.2116170772430586E-6</v>
      </c>
      <c r="S223">
        <f t="shared" si="12"/>
        <v>1.3327796275116585E-5</v>
      </c>
      <c r="T223">
        <f t="shared" si="13"/>
        <v>2.7382558490241501E-7</v>
      </c>
    </row>
    <row r="224" spans="1:21" ht="14.5" outlineLevel="2" x14ac:dyDescent="0.35">
      <c r="A224" s="59" t="s">
        <v>915</v>
      </c>
      <c r="B224" s="59" t="s">
        <v>891</v>
      </c>
      <c r="C224" s="59" t="s">
        <v>516</v>
      </c>
      <c r="D224" s="59" t="s">
        <v>1319</v>
      </c>
      <c r="E224" s="60">
        <v>0.12640065960723612</v>
      </c>
      <c r="F224" s="60">
        <v>0.15047697958349163</v>
      </c>
      <c r="G224" s="60">
        <v>8.2762334717299355E-3</v>
      </c>
      <c r="H224" s="61">
        <v>1.0494797663381945</v>
      </c>
      <c r="I224" s="59" t="s">
        <v>258</v>
      </c>
      <c r="J224" s="59" t="s">
        <v>1305</v>
      </c>
      <c r="K224" s="61">
        <v>0.13265493470959583</v>
      </c>
      <c r="L224" s="61">
        <v>0.15792254537256006</v>
      </c>
      <c r="M224" s="61">
        <v>8.6857395700714775E-3</v>
      </c>
      <c r="N224" s="108"/>
      <c r="R224">
        <f t="shared" si="11"/>
        <v>0.13265493470959583</v>
      </c>
      <c r="S224">
        <f t="shared" si="12"/>
        <v>0.15792254537256006</v>
      </c>
      <c r="T224">
        <f t="shared" si="13"/>
        <v>8.6857395700714775E-3</v>
      </c>
    </row>
    <row r="225" spans="1:20" ht="14.5" outlineLevel="2" x14ac:dyDescent="0.35">
      <c r="A225" s="59" t="s">
        <v>915</v>
      </c>
      <c r="B225" s="59" t="s">
        <v>892</v>
      </c>
      <c r="C225" s="59" t="s">
        <v>516</v>
      </c>
      <c r="D225" s="59" t="s">
        <v>1320</v>
      </c>
      <c r="E225" s="60">
        <v>4.2493014803482582E-3</v>
      </c>
      <c r="F225" s="60">
        <v>7.5868969738998064E-3</v>
      </c>
      <c r="G225" s="60">
        <v>2.7724437028551612E-4</v>
      </c>
      <c r="H225" s="61">
        <v>1.0494797663381945</v>
      </c>
      <c r="I225" s="59" t="s">
        <v>258</v>
      </c>
      <c r="J225" s="59" t="s">
        <v>1305</v>
      </c>
      <c r="K225" s="61">
        <v>4.4595559246964336E-3</v>
      </c>
      <c r="L225" s="61">
        <v>7.9622948634003234E-3</v>
      </c>
      <c r="M225" s="61">
        <v>2.9096235694582335E-4</v>
      </c>
      <c r="N225" s="108"/>
      <c r="R225">
        <f t="shared" si="11"/>
        <v>4.4595559246964336E-3</v>
      </c>
      <c r="S225">
        <f t="shared" si="12"/>
        <v>7.9622948634003234E-3</v>
      </c>
      <c r="T225">
        <f t="shared" si="13"/>
        <v>2.9096235694582335E-4</v>
      </c>
    </row>
    <row r="226" spans="1:20" ht="14.5" outlineLevel="2" x14ac:dyDescent="0.35">
      <c r="A226" s="59" t="s">
        <v>915</v>
      </c>
      <c r="B226" s="59" t="s">
        <v>1321</v>
      </c>
      <c r="C226" s="59" t="s">
        <v>516</v>
      </c>
      <c r="D226" s="59" t="s">
        <v>1313</v>
      </c>
      <c r="E226" s="60">
        <v>1.3886910536567742E-3</v>
      </c>
      <c r="F226" s="60">
        <v>5.091865710036129E-4</v>
      </c>
      <c r="G226" s="60">
        <v>3.9346234626632256E-5</v>
      </c>
      <c r="H226" s="61">
        <v>1.0494797663381945</v>
      </c>
      <c r="I226" s="59" t="s">
        <v>258</v>
      </c>
      <c r="J226" s="59" t="s">
        <v>1305</v>
      </c>
      <c r="K226" s="61">
        <v>1.4574031625076524E-3</v>
      </c>
      <c r="L226" s="61">
        <v>5.3438100355941817E-4</v>
      </c>
      <c r="M226" s="61">
        <v>4.1293077122245797E-5</v>
      </c>
      <c r="N226" s="108"/>
      <c r="R226">
        <f t="shared" si="11"/>
        <v>1.4574031625076524E-3</v>
      </c>
      <c r="S226">
        <f t="shared" si="12"/>
        <v>5.3438100355941817E-4</v>
      </c>
      <c r="T226">
        <f t="shared" si="13"/>
        <v>4.1293077122245797E-5</v>
      </c>
    </row>
    <row r="227" spans="1:20" ht="14.5" outlineLevel="2" x14ac:dyDescent="0.35">
      <c r="A227" s="59" t="s">
        <v>915</v>
      </c>
      <c r="B227" s="59" t="s">
        <v>893</v>
      </c>
      <c r="C227" s="59" t="s">
        <v>516</v>
      </c>
      <c r="D227" s="59" t="s">
        <v>1322</v>
      </c>
      <c r="E227" s="60">
        <v>2.6938182635432258E-6</v>
      </c>
      <c r="F227" s="60">
        <v>1.0775274838219355E-5</v>
      </c>
      <c r="G227" s="60">
        <v>1.8317964548903226E-7</v>
      </c>
      <c r="H227" s="61">
        <v>1.0494797663381945</v>
      </c>
      <c r="I227" s="59" t="s">
        <v>258</v>
      </c>
      <c r="J227" s="59" t="s">
        <v>1305</v>
      </c>
      <c r="K227" s="61">
        <v>2.8271077617809056E-6</v>
      </c>
      <c r="L227" s="61">
        <v>1.1308432919444275E-5</v>
      </c>
      <c r="M227" s="61">
        <v>1.9224333154574287E-7</v>
      </c>
      <c r="N227" s="108"/>
      <c r="R227">
        <f t="shared" si="11"/>
        <v>2.8271077617809056E-6</v>
      </c>
      <c r="S227">
        <f t="shared" si="12"/>
        <v>1.1308432919444275E-5</v>
      </c>
      <c r="T227">
        <f t="shared" si="13"/>
        <v>1.9224333154574287E-7</v>
      </c>
    </row>
    <row r="228" spans="1:20" ht="14.5" outlineLevel="2" x14ac:dyDescent="0.35">
      <c r="A228" s="59" t="s">
        <v>915</v>
      </c>
      <c r="B228" s="59" t="s">
        <v>894</v>
      </c>
      <c r="C228" s="59" t="s">
        <v>516</v>
      </c>
      <c r="D228" s="59" t="s">
        <v>1323</v>
      </c>
      <c r="E228" s="60">
        <v>1.6030495436985567E-3</v>
      </c>
      <c r="F228" s="60">
        <v>5.7709783573148153E-3</v>
      </c>
      <c r="G228" s="60">
        <v>2.2859486493141451E-4</v>
      </c>
      <c r="H228" s="61">
        <v>1.0381777203397</v>
      </c>
      <c r="I228" s="59" t="s">
        <v>259</v>
      </c>
      <c r="J228" s="59" t="s">
        <v>1305</v>
      </c>
      <c r="K228" s="61">
        <v>1.6642503208685639E-3</v>
      </c>
      <c r="L228" s="61">
        <v>5.991301155126842E-3</v>
      </c>
      <c r="M228" s="61">
        <v>2.3732209575585755E-4</v>
      </c>
      <c r="N228" s="108"/>
      <c r="R228">
        <f t="shared" si="11"/>
        <v>1.6642503208685639E-3</v>
      </c>
      <c r="S228">
        <f t="shared" si="12"/>
        <v>5.991301155126842E-3</v>
      </c>
      <c r="T228">
        <f t="shared" si="13"/>
        <v>2.3732209575585755E-4</v>
      </c>
    </row>
    <row r="229" spans="1:20" ht="14.5" outlineLevel="2" x14ac:dyDescent="0.35">
      <c r="A229" s="59" t="s">
        <v>915</v>
      </c>
      <c r="B229" s="59" t="s">
        <v>895</v>
      </c>
      <c r="C229" s="59" t="s">
        <v>516</v>
      </c>
      <c r="D229" s="59" t="s">
        <v>1324</v>
      </c>
      <c r="E229" s="60">
        <v>3.4894482614485141E-2</v>
      </c>
      <c r="F229" s="60">
        <v>8.2002034144039976E-2</v>
      </c>
      <c r="G229" s="60">
        <v>4.7979913594917113E-3</v>
      </c>
      <c r="H229" s="61">
        <v>1.0381777203397</v>
      </c>
      <c r="I229" s="59" t="s">
        <v>259</v>
      </c>
      <c r="J229" s="59" t="s">
        <v>1305</v>
      </c>
      <c r="K229" s="61">
        <v>3.6226674413139481E-2</v>
      </c>
      <c r="L229" s="61">
        <v>8.5132684870877662E-2</v>
      </c>
      <c r="M229" s="61">
        <v>4.9811677318066828E-3</v>
      </c>
      <c r="N229" s="108"/>
      <c r="R229">
        <f t="shared" si="11"/>
        <v>3.6226674413139481E-2</v>
      </c>
      <c r="S229">
        <f t="shared" si="12"/>
        <v>8.5132684870877662E-2</v>
      </c>
      <c r="T229">
        <f t="shared" si="13"/>
        <v>4.9811677318066828E-3</v>
      </c>
    </row>
    <row r="230" spans="1:20" ht="14.5" outlineLevel="2" x14ac:dyDescent="0.35">
      <c r="A230" s="59" t="s">
        <v>915</v>
      </c>
      <c r="B230" s="59" t="s">
        <v>896</v>
      </c>
      <c r="C230" s="59" t="s">
        <v>516</v>
      </c>
      <c r="D230" s="59" t="s">
        <v>1325</v>
      </c>
      <c r="E230" s="60">
        <v>1.7351334976355163E-2</v>
      </c>
      <c r="F230" s="60">
        <v>6.1186286495568128E-2</v>
      </c>
      <c r="G230" s="60">
        <v>2.3821153571447419E-3</v>
      </c>
      <c r="H230" s="61">
        <v>1.0381777203397</v>
      </c>
      <c r="I230" s="59" t="s">
        <v>259</v>
      </c>
      <c r="J230" s="59" t="s">
        <v>1305</v>
      </c>
      <c r="K230" s="61">
        <v>1.8013769390602907E-2</v>
      </c>
      <c r="L230" s="61">
        <v>6.3522239430020694E-2</v>
      </c>
      <c r="M230" s="61">
        <v>2.4730590910667185E-3</v>
      </c>
      <c r="N230" s="108"/>
      <c r="R230">
        <f t="shared" si="11"/>
        <v>1.8013769390602907E-2</v>
      </c>
      <c r="S230">
        <f t="shared" si="12"/>
        <v>6.3522239430020694E-2</v>
      </c>
      <c r="T230">
        <f t="shared" si="13"/>
        <v>2.4730590910667185E-3</v>
      </c>
    </row>
    <row r="231" spans="1:20" ht="14.5" outlineLevel="2" x14ac:dyDescent="0.35">
      <c r="A231" s="59" t="s">
        <v>915</v>
      </c>
      <c r="B231" s="59" t="s">
        <v>897</v>
      </c>
      <c r="C231" s="59" t="s">
        <v>516</v>
      </c>
      <c r="D231" s="59" t="s">
        <v>1326</v>
      </c>
      <c r="E231" s="60">
        <v>1.0527663557754774E-2</v>
      </c>
      <c r="F231" s="60">
        <v>1.8370419630981403E-4</v>
      </c>
      <c r="G231" s="60">
        <v>1.3353881962521077E-3</v>
      </c>
      <c r="H231" s="61">
        <v>1.0381777203397</v>
      </c>
      <c r="I231" s="59" t="s">
        <v>259</v>
      </c>
      <c r="J231" s="59" t="s">
        <v>1305</v>
      </c>
      <c r="K231" s="61">
        <v>1.0929585752893187E-2</v>
      </c>
      <c r="L231" s="61">
        <v>1.9071760374175946E-4</v>
      </c>
      <c r="M231" s="61">
        <v>1.3863702733535571E-3</v>
      </c>
      <c r="N231" s="108"/>
      <c r="R231">
        <f t="shared" si="11"/>
        <v>1.0929585752893187E-2</v>
      </c>
      <c r="S231">
        <f t="shared" si="12"/>
        <v>1.9071760374175946E-4</v>
      </c>
      <c r="T231">
        <f t="shared" si="13"/>
        <v>1.3863702733535571E-3</v>
      </c>
    </row>
    <row r="232" spans="1:20" ht="14.5" outlineLevel="2" x14ac:dyDescent="0.35">
      <c r="A232" s="59" t="s">
        <v>915</v>
      </c>
      <c r="B232" s="59" t="s">
        <v>898</v>
      </c>
      <c r="C232" s="59" t="s">
        <v>516</v>
      </c>
      <c r="D232" s="59" t="s">
        <v>1327</v>
      </c>
      <c r="E232" s="60">
        <v>6.5229120782007944E-3</v>
      </c>
      <c r="F232" s="60">
        <v>7.9134115333458487E-5</v>
      </c>
      <c r="G232" s="60">
        <v>1.497895754526177E-3</v>
      </c>
      <c r="H232" s="61">
        <v>1.0381777203397</v>
      </c>
      <c r="I232" s="59" t="s">
        <v>259</v>
      </c>
      <c r="J232" s="59" t="s">
        <v>1305</v>
      </c>
      <c r="K232" s="61">
        <v>6.7719419913227956E-3</v>
      </c>
      <c r="L232" s="61">
        <v>8.2155275457988832E-5</v>
      </c>
      <c r="M232" s="61">
        <v>1.5550819997405014E-3</v>
      </c>
      <c r="N232" s="108"/>
      <c r="R232">
        <f t="shared" si="11"/>
        <v>6.7719419913227956E-3</v>
      </c>
      <c r="S232">
        <f t="shared" si="12"/>
        <v>8.2155275457988832E-5</v>
      </c>
      <c r="T232">
        <f t="shared" si="13"/>
        <v>1.5550819997405014E-3</v>
      </c>
    </row>
    <row r="233" spans="1:20" ht="14.5" outlineLevel="2" x14ac:dyDescent="0.35">
      <c r="A233" s="59" t="s">
        <v>915</v>
      </c>
      <c r="B233" s="59" t="s">
        <v>899</v>
      </c>
      <c r="C233" s="59" t="s">
        <v>516</v>
      </c>
      <c r="D233" s="59" t="s">
        <v>1328</v>
      </c>
      <c r="E233" s="60">
        <v>2.6125071417416042E-3</v>
      </c>
      <c r="F233" s="60">
        <v>4.2304803147520346E-5</v>
      </c>
      <c r="G233" s="60">
        <v>2.2265685867115944E-4</v>
      </c>
      <c r="H233" s="61">
        <v>1.0381777203397</v>
      </c>
      <c r="I233" s="59" t="s">
        <v>259</v>
      </c>
      <c r="J233" s="59" t="s">
        <v>1305</v>
      </c>
      <c r="K233" s="61">
        <v>2.712246708784484E-3</v>
      </c>
      <c r="L233" s="61">
        <v>4.3919904091112438E-5</v>
      </c>
      <c r="M233" s="61">
        <v>2.3115738995322307E-4</v>
      </c>
      <c r="N233" s="108"/>
      <c r="R233">
        <f t="shared" si="11"/>
        <v>2.712246708784484E-3</v>
      </c>
      <c r="S233">
        <f t="shared" si="12"/>
        <v>4.3919904091112438E-5</v>
      </c>
      <c r="T233">
        <f t="shared" si="13"/>
        <v>2.3115738995322307E-4</v>
      </c>
    </row>
    <row r="234" spans="1:20" ht="14.5" outlineLevel="2" x14ac:dyDescent="0.35">
      <c r="A234" s="59" t="s">
        <v>915</v>
      </c>
      <c r="B234" s="59" t="s">
        <v>900</v>
      </c>
      <c r="C234" s="59" t="s">
        <v>516</v>
      </c>
      <c r="D234" s="59" t="s">
        <v>1329</v>
      </c>
      <c r="E234" s="60">
        <v>5.6445725496238354E-4</v>
      </c>
      <c r="F234" s="60">
        <v>1.0813357374758341E-5</v>
      </c>
      <c r="G234" s="60">
        <v>8.1100180310687191E-5</v>
      </c>
      <c r="H234" s="61">
        <v>1.0381777203397</v>
      </c>
      <c r="I234" s="59" t="s">
        <v>259</v>
      </c>
      <c r="J234" s="59" t="s">
        <v>1305</v>
      </c>
      <c r="K234" s="61">
        <v>5.8600694618605217E-4</v>
      </c>
      <c r="L234" s="61">
        <v>1.1226186708545098E-5</v>
      </c>
      <c r="M234" s="61">
        <v>8.4196400314087846E-5</v>
      </c>
      <c r="N234" s="108"/>
      <c r="R234">
        <f t="shared" si="11"/>
        <v>5.8600694618605217E-4</v>
      </c>
      <c r="S234">
        <f t="shared" si="12"/>
        <v>1.1226186708545098E-5</v>
      </c>
      <c r="T234">
        <f t="shared" si="13"/>
        <v>8.4196400314087846E-5</v>
      </c>
    </row>
    <row r="235" spans="1:20" ht="14.5" outlineLevel="2" x14ac:dyDescent="0.35">
      <c r="A235" s="59" t="s">
        <v>915</v>
      </c>
      <c r="B235" s="59" t="s">
        <v>901</v>
      </c>
      <c r="C235" s="59" t="s">
        <v>516</v>
      </c>
      <c r="D235" s="59" t="s">
        <v>1330</v>
      </c>
      <c r="E235" s="60">
        <v>3.5280334888895315E-2</v>
      </c>
      <c r="F235" s="60">
        <v>4.2801099518590481E-4</v>
      </c>
      <c r="G235" s="60">
        <v>8.1016366945903442E-3</v>
      </c>
      <c r="H235" s="61">
        <v>1.0381777203397</v>
      </c>
      <c r="I235" s="59" t="s">
        <v>259</v>
      </c>
      <c r="J235" s="59" t="s">
        <v>1305</v>
      </c>
      <c r="K235" s="61">
        <v>3.6627257647774525E-2</v>
      </c>
      <c r="L235" s="61">
        <v>4.4435147926242895E-4</v>
      </c>
      <c r="M235" s="61">
        <v>8.4109387146102665E-3</v>
      </c>
      <c r="N235" s="108"/>
      <c r="R235">
        <f t="shared" si="11"/>
        <v>3.6627257647774525E-2</v>
      </c>
      <c r="S235">
        <f t="shared" si="12"/>
        <v>4.4435147926242895E-4</v>
      </c>
      <c r="T235">
        <f t="shared" si="13"/>
        <v>8.4109387146102665E-3</v>
      </c>
    </row>
    <row r="236" spans="1:20" ht="14.5" outlineLevel="2" x14ac:dyDescent="0.35">
      <c r="A236" s="59" t="s">
        <v>915</v>
      </c>
      <c r="B236" s="59" t="s">
        <v>902</v>
      </c>
      <c r="C236" s="59" t="s">
        <v>516</v>
      </c>
      <c r="D236" s="59" t="s">
        <v>1331</v>
      </c>
      <c r="E236" s="60">
        <v>2.6689238642314806E-2</v>
      </c>
      <c r="F236" s="60">
        <v>4.3218369392384741E-4</v>
      </c>
      <c r="G236" s="60">
        <v>2.27465102065183E-3</v>
      </c>
      <c r="H236" s="61">
        <v>1.0381777203397</v>
      </c>
      <c r="I236" s="59" t="s">
        <v>259</v>
      </c>
      <c r="J236" s="59" t="s">
        <v>1305</v>
      </c>
      <c r="K236" s="61">
        <v>2.7708172931280615E-2</v>
      </c>
      <c r="L236" s="61">
        <v>4.4868348212585054E-4</v>
      </c>
      <c r="M236" s="61">
        <v>2.3614920111886886E-3</v>
      </c>
      <c r="N236" s="108"/>
      <c r="R236">
        <f t="shared" si="11"/>
        <v>2.7708172931280615E-2</v>
      </c>
      <c r="S236">
        <f t="shared" si="12"/>
        <v>4.4868348212585054E-4</v>
      </c>
      <c r="T236">
        <f t="shared" si="13"/>
        <v>2.3614920111886886E-3</v>
      </c>
    </row>
    <row r="237" spans="1:20" ht="14.5" outlineLevel="2" x14ac:dyDescent="0.35">
      <c r="A237" s="59" t="s">
        <v>915</v>
      </c>
      <c r="B237" s="59" t="s">
        <v>903</v>
      </c>
      <c r="C237" s="59" t="s">
        <v>516</v>
      </c>
      <c r="D237" s="59" t="s">
        <v>1332</v>
      </c>
      <c r="E237" s="60">
        <v>1.3192974062732865E-2</v>
      </c>
      <c r="F237" s="60">
        <v>2.5273896671902099E-4</v>
      </c>
      <c r="G237" s="60">
        <v>1.8955422503926596E-3</v>
      </c>
      <c r="H237" s="61">
        <v>1.0381777203397</v>
      </c>
      <c r="I237" s="59" t="s">
        <v>259</v>
      </c>
      <c r="J237" s="59" t="s">
        <v>1305</v>
      </c>
      <c r="K237" s="61">
        <v>1.3696651736948796E-2</v>
      </c>
      <c r="L237" s="61">
        <v>2.623879643093645E-4</v>
      </c>
      <c r="M237" s="61">
        <v>1.967909732320236E-3</v>
      </c>
      <c r="N237" s="108"/>
      <c r="R237">
        <f t="shared" si="11"/>
        <v>1.3696651736948796E-2</v>
      </c>
      <c r="S237">
        <f t="shared" si="12"/>
        <v>2.623879643093645E-4</v>
      </c>
      <c r="T237">
        <f t="shared" si="13"/>
        <v>1.967909732320236E-3</v>
      </c>
    </row>
    <row r="238" spans="1:20" ht="14.5" outlineLevel="2" x14ac:dyDescent="0.35">
      <c r="A238" s="59" t="s">
        <v>915</v>
      </c>
      <c r="B238" s="59" t="s">
        <v>904</v>
      </c>
      <c r="C238" s="59" t="s">
        <v>516</v>
      </c>
      <c r="D238" s="59" t="s">
        <v>1333</v>
      </c>
      <c r="E238" s="60">
        <v>1.0311086555915027E-3</v>
      </c>
      <c r="F238" s="60">
        <v>2.4642848372627191E-4</v>
      </c>
      <c r="G238" s="60">
        <v>1.4253942295535435E-4</v>
      </c>
      <c r="H238" s="61">
        <v>1.0381777203397</v>
      </c>
      <c r="I238" s="59" t="s">
        <v>259</v>
      </c>
      <c r="J238" s="59" t="s">
        <v>1305</v>
      </c>
      <c r="K238" s="61">
        <v>1.0704740334845193E-3</v>
      </c>
      <c r="L238" s="61">
        <v>2.5583656146170982E-4</v>
      </c>
      <c r="M238" s="61">
        <v>1.4798125318232609E-4</v>
      </c>
      <c r="N238" s="108"/>
      <c r="R238">
        <f t="shared" si="11"/>
        <v>1.0704740334845193E-3</v>
      </c>
      <c r="S238">
        <f t="shared" si="12"/>
        <v>2.5583656146170982E-4</v>
      </c>
      <c r="T238">
        <f t="shared" si="13"/>
        <v>1.4798125318232609E-4</v>
      </c>
    </row>
    <row r="239" spans="1:20" ht="14.5" outlineLevel="2" x14ac:dyDescent="0.35">
      <c r="A239" s="59" t="s">
        <v>915</v>
      </c>
      <c r="B239" s="59" t="s">
        <v>905</v>
      </c>
      <c r="C239" s="59" t="s">
        <v>516</v>
      </c>
      <c r="D239" s="59" t="s">
        <v>1334</v>
      </c>
      <c r="E239" s="60">
        <v>1.6203492491772757E-3</v>
      </c>
      <c r="F239" s="60">
        <v>1.6250526785758608E-5</v>
      </c>
      <c r="G239" s="60">
        <v>1.0414009335670907E-4</v>
      </c>
      <c r="H239" s="61">
        <v>1.0381777203397</v>
      </c>
      <c r="I239" s="59" t="s">
        <v>259</v>
      </c>
      <c r="J239" s="59" t="s">
        <v>1305</v>
      </c>
      <c r="K239" s="61">
        <v>1.6822104896650086E-3</v>
      </c>
      <c r="L239" s="61">
        <v>1.6870934852758105E-5</v>
      </c>
      <c r="M239" s="61">
        <v>1.0811592471703177E-4</v>
      </c>
      <c r="N239" s="108"/>
      <c r="R239">
        <f t="shared" si="11"/>
        <v>1.6822104896650086E-3</v>
      </c>
      <c r="S239">
        <f t="shared" si="12"/>
        <v>1.6870934852758105E-5</v>
      </c>
      <c r="T239">
        <f t="shared" si="13"/>
        <v>1.0811592471703177E-4</v>
      </c>
    </row>
    <row r="240" spans="1:20" ht="14.5" outlineLevel="2" x14ac:dyDescent="0.35">
      <c r="A240" s="59" t="s">
        <v>915</v>
      </c>
      <c r="B240" s="59" t="s">
        <v>916</v>
      </c>
      <c r="C240" s="59" t="s">
        <v>516</v>
      </c>
      <c r="D240" s="59" t="s">
        <v>1335</v>
      </c>
      <c r="E240" s="60">
        <v>1.5677318997423632E-2</v>
      </c>
      <c r="F240" s="60">
        <v>8.7096216652353712E-5</v>
      </c>
      <c r="G240" s="60">
        <v>2.9351425011843197E-3</v>
      </c>
      <c r="H240" s="61">
        <v>1.0381777203397</v>
      </c>
      <c r="I240" s="59" t="s">
        <v>259</v>
      </c>
      <c r="J240" s="59" t="s">
        <v>1305</v>
      </c>
      <c r="K240" s="61">
        <v>1.6275843297783539E-2</v>
      </c>
      <c r="L240" s="61">
        <v>9.04213516543532E-5</v>
      </c>
      <c r="M240" s="61">
        <v>3.0471995507517025E-3</v>
      </c>
      <c r="N240" s="108"/>
      <c r="R240">
        <f t="shared" si="11"/>
        <v>1.6275843297783539E-2</v>
      </c>
      <c r="S240">
        <f t="shared" si="12"/>
        <v>9.04213516543532E-5</v>
      </c>
      <c r="T240">
        <f t="shared" si="13"/>
        <v>3.0471995507517025E-3</v>
      </c>
    </row>
    <row r="241" spans="1:20" ht="14.5" outlineLevel="2" x14ac:dyDescent="0.35">
      <c r="A241" s="59" t="s">
        <v>915</v>
      </c>
      <c r="B241" s="59" t="s">
        <v>1336</v>
      </c>
      <c r="C241" s="59" t="s">
        <v>516</v>
      </c>
      <c r="D241" s="59" t="s">
        <v>1337</v>
      </c>
      <c r="E241" s="60">
        <v>2.2396125446903487E-6</v>
      </c>
      <c r="F241" s="60">
        <v>3.9080487357012763E-8</v>
      </c>
      <c r="G241" s="60">
        <v>2.8408508117213085E-7</v>
      </c>
      <c r="H241" s="61">
        <v>1.0381777203397</v>
      </c>
      <c r="I241" s="59" t="s">
        <v>259</v>
      </c>
      <c r="J241" s="59" t="s">
        <v>1305</v>
      </c>
      <c r="K241" s="61">
        <v>2.3251158460908206E-6</v>
      </c>
      <c r="L241" s="61">
        <v>4.0572491274067981E-8</v>
      </c>
      <c r="M241" s="61">
        <v>2.9493080195380145E-7</v>
      </c>
      <c r="N241" s="108"/>
      <c r="R241">
        <f t="shared" si="11"/>
        <v>2.3251158460908206E-6</v>
      </c>
      <c r="S241">
        <f t="shared" si="12"/>
        <v>4.0572491274067981E-8</v>
      </c>
      <c r="T241">
        <f t="shared" si="13"/>
        <v>2.9493080195380145E-7</v>
      </c>
    </row>
    <row r="242" spans="1:20" ht="14.5" outlineLevel="2" x14ac:dyDescent="0.35">
      <c r="A242" s="59" t="s">
        <v>915</v>
      </c>
      <c r="B242" s="59" t="s">
        <v>906</v>
      </c>
      <c r="C242" s="59" t="s">
        <v>516</v>
      </c>
      <c r="D242" s="59" t="s">
        <v>1338</v>
      </c>
      <c r="E242" s="60">
        <v>7.1300283014244981E-4</v>
      </c>
      <c r="F242" s="60">
        <v>4.3801676901299792E-5</v>
      </c>
      <c r="G242" s="60">
        <v>2.2550681132423519E-4</v>
      </c>
      <c r="H242" s="61">
        <v>1.0381777203397</v>
      </c>
      <c r="I242" s="59" t="s">
        <v>259</v>
      </c>
      <c r="J242" s="59" t="s">
        <v>1305</v>
      </c>
      <c r="K242" s="61">
        <v>7.4022365279304285E-4</v>
      </c>
      <c r="L242" s="61">
        <v>4.5473925072447514E-5</v>
      </c>
      <c r="M242" s="61">
        <v>2.3411614730166935E-4</v>
      </c>
      <c r="N242" s="108"/>
      <c r="R242">
        <f t="shared" si="11"/>
        <v>7.4022365279304285E-4</v>
      </c>
      <c r="S242">
        <f t="shared" si="12"/>
        <v>4.5473925072447514E-5</v>
      </c>
      <c r="T242">
        <f t="shared" si="13"/>
        <v>2.3411614730166935E-4</v>
      </c>
    </row>
    <row r="243" spans="1:20" ht="14.5" outlineLevel="2" x14ac:dyDescent="0.35">
      <c r="A243" s="59" t="s">
        <v>915</v>
      </c>
      <c r="B243" s="59" t="s">
        <v>907</v>
      </c>
      <c r="C243" s="59" t="s">
        <v>516</v>
      </c>
      <c r="D243" s="59" t="s">
        <v>1339</v>
      </c>
      <c r="E243" s="60">
        <v>3.755898731497125E-5</v>
      </c>
      <c r="F243" s="60">
        <v>1.3521235433389616E-4</v>
      </c>
      <c r="G243" s="60">
        <v>5.3559115911148941E-6</v>
      </c>
      <c r="H243" s="61">
        <v>1.0381777203397</v>
      </c>
      <c r="I243" s="59" t="s">
        <v>259</v>
      </c>
      <c r="J243" s="59" t="s">
        <v>1305</v>
      </c>
      <c r="K243" s="61">
        <v>3.8992903828924561E-5</v>
      </c>
      <c r="L243" s="61">
        <v>1.4037445378412808E-4</v>
      </c>
      <c r="M243" s="61">
        <v>5.5603880860046362E-6</v>
      </c>
      <c r="N243" s="108"/>
      <c r="R243">
        <f t="shared" si="11"/>
        <v>3.8992903828924561E-5</v>
      </c>
      <c r="S243">
        <f t="shared" si="12"/>
        <v>1.4037445378412808E-4</v>
      </c>
      <c r="T243">
        <f t="shared" si="13"/>
        <v>5.5603880860046362E-6</v>
      </c>
    </row>
    <row r="244" spans="1:20" ht="14.5" outlineLevel="2" x14ac:dyDescent="0.35">
      <c r="A244" s="59" t="s">
        <v>915</v>
      </c>
      <c r="B244" s="59" t="s">
        <v>1340</v>
      </c>
      <c r="C244" s="59" t="s">
        <v>516</v>
      </c>
      <c r="D244" s="59" t="s">
        <v>1341</v>
      </c>
      <c r="E244" s="62"/>
      <c r="F244" s="62"/>
      <c r="G244" s="60">
        <v>0.16211989251350534</v>
      </c>
      <c r="H244" s="61">
        <v>1.0491812175348789</v>
      </c>
      <c r="I244" s="59" t="s">
        <v>853</v>
      </c>
      <c r="J244" s="59" t="s">
        <v>1305</v>
      </c>
      <c r="K244" s="63"/>
      <c r="L244" s="63"/>
      <c r="M244" s="61">
        <v>0.17009314621394322</v>
      </c>
      <c r="N244" s="108"/>
      <c r="R244">
        <f t="shared" si="11"/>
        <v>0</v>
      </c>
      <c r="S244">
        <f t="shared" si="12"/>
        <v>0</v>
      </c>
      <c r="T244">
        <f t="shared" si="13"/>
        <v>0.17009314621394322</v>
      </c>
    </row>
    <row r="245" spans="1:20" ht="14.5" outlineLevel="2" x14ac:dyDescent="0.35">
      <c r="A245" s="59" t="s">
        <v>915</v>
      </c>
      <c r="B245" s="59" t="s">
        <v>922</v>
      </c>
      <c r="C245" s="59" t="s">
        <v>516</v>
      </c>
      <c r="D245" s="59" t="s">
        <v>1342</v>
      </c>
      <c r="E245" s="60">
        <v>3.6268747176499763E-2</v>
      </c>
      <c r="F245" s="62"/>
      <c r="G245" s="60">
        <v>1.0860643114483943E-2</v>
      </c>
      <c r="H245" s="61">
        <v>1.0190931969958186</v>
      </c>
      <c r="I245" s="59" t="s">
        <v>676</v>
      </c>
      <c r="J245" s="59" t="s">
        <v>1305</v>
      </c>
      <c r="K245" s="61">
        <v>3.6961233511132209E-2</v>
      </c>
      <c r="L245" s="63"/>
      <c r="M245" s="61">
        <v>1.1068007512970065E-2</v>
      </c>
      <c r="N245" s="108"/>
      <c r="R245">
        <f t="shared" si="11"/>
        <v>3.6961233511132209E-2</v>
      </c>
      <c r="S245">
        <f t="shared" si="12"/>
        <v>0</v>
      </c>
      <c r="T245">
        <f t="shared" si="13"/>
        <v>1.1068007512970065E-2</v>
      </c>
    </row>
    <row r="246" spans="1:20" ht="14.5" outlineLevel="2" x14ac:dyDescent="0.35">
      <c r="A246" s="59" t="s">
        <v>915</v>
      </c>
      <c r="B246" s="59" t="s">
        <v>440</v>
      </c>
      <c r="C246" s="59" t="s">
        <v>516</v>
      </c>
      <c r="D246" s="59" t="s">
        <v>1343</v>
      </c>
      <c r="E246" s="60">
        <v>9.0467185920126411E-2</v>
      </c>
      <c r="F246" s="62"/>
      <c r="G246" s="60">
        <v>2.7655788070974349E-2</v>
      </c>
      <c r="H246" s="61">
        <v>1.0190931969958186</v>
      </c>
      <c r="I246" s="59" t="s">
        <v>676</v>
      </c>
      <c r="J246" s="59" t="s">
        <v>1305</v>
      </c>
      <c r="K246" s="61">
        <v>9.2194493722556725E-2</v>
      </c>
      <c r="L246" s="63"/>
      <c r="M246" s="61">
        <v>2.8183825480688072E-2</v>
      </c>
      <c r="N246" s="108"/>
      <c r="R246">
        <f t="shared" si="11"/>
        <v>9.2194493722556725E-2</v>
      </c>
      <c r="S246">
        <f t="shared" si="12"/>
        <v>0</v>
      </c>
      <c r="T246">
        <f t="shared" si="13"/>
        <v>2.8183825480688072E-2</v>
      </c>
    </row>
    <row r="247" spans="1:20" ht="14.5" outlineLevel="2" x14ac:dyDescent="0.35">
      <c r="A247" s="59" t="s">
        <v>915</v>
      </c>
      <c r="B247" s="59" t="s">
        <v>441</v>
      </c>
      <c r="C247" s="59" t="s">
        <v>516</v>
      </c>
      <c r="D247" s="59" t="s">
        <v>1344</v>
      </c>
      <c r="E247" s="62"/>
      <c r="F247" s="62"/>
      <c r="G247" s="60">
        <v>5.3076950283867342E-3</v>
      </c>
      <c r="H247" s="61">
        <v>1.0190931969958186</v>
      </c>
      <c r="I247" s="59" t="s">
        <v>676</v>
      </c>
      <c r="J247" s="59" t="s">
        <v>1305</v>
      </c>
      <c r="K247" s="63"/>
      <c r="L247" s="63"/>
      <c r="M247" s="61">
        <v>5.4090358951574486E-3</v>
      </c>
      <c r="N247" s="108"/>
      <c r="R247">
        <f t="shared" si="11"/>
        <v>0</v>
      </c>
      <c r="S247">
        <f t="shared" si="12"/>
        <v>0</v>
      </c>
      <c r="T247">
        <f t="shared" si="13"/>
        <v>5.4090358951574486E-3</v>
      </c>
    </row>
    <row r="248" spans="1:20" ht="14.5" outlineLevel="2" x14ac:dyDescent="0.35">
      <c r="A248" s="59" t="s">
        <v>915</v>
      </c>
      <c r="B248" s="59" t="s">
        <v>442</v>
      </c>
      <c r="C248" s="59" t="s">
        <v>516</v>
      </c>
      <c r="D248" s="59" t="s">
        <v>1345</v>
      </c>
      <c r="E248" s="60">
        <v>7.5525556902252336E-3</v>
      </c>
      <c r="F248" s="62"/>
      <c r="G248" s="60">
        <v>3.6574174057101079E-3</v>
      </c>
      <c r="H248" s="61">
        <v>1.0190931969958186</v>
      </c>
      <c r="I248" s="59" t="s">
        <v>676</v>
      </c>
      <c r="J248" s="59" t="s">
        <v>1305</v>
      </c>
      <c r="K248" s="61">
        <v>7.6967581238405946E-3</v>
      </c>
      <c r="L248" s="63"/>
      <c r="M248" s="61">
        <v>3.7272491967332666E-3</v>
      </c>
      <c r="N248" s="108"/>
      <c r="R248">
        <f t="shared" si="11"/>
        <v>7.6967581238405946E-3</v>
      </c>
      <c r="S248">
        <f t="shared" si="12"/>
        <v>0</v>
      </c>
      <c r="T248">
        <f t="shared" si="13"/>
        <v>3.7272491967332666E-3</v>
      </c>
    </row>
    <row r="249" spans="1:20" ht="14.5" outlineLevel="2" x14ac:dyDescent="0.35">
      <c r="A249" s="59" t="s">
        <v>915</v>
      </c>
      <c r="B249" s="59" t="s">
        <v>443</v>
      </c>
      <c r="C249" s="59" t="s">
        <v>516</v>
      </c>
      <c r="D249" s="59" t="s">
        <v>1346</v>
      </c>
      <c r="E249" s="62"/>
      <c r="F249" s="62"/>
      <c r="G249" s="60">
        <v>1.8932016742972751E-4</v>
      </c>
      <c r="H249" s="61">
        <v>1.0190931969958186</v>
      </c>
      <c r="I249" s="59" t="s">
        <v>676</v>
      </c>
      <c r="J249" s="59" t="s">
        <v>1305</v>
      </c>
      <c r="K249" s="63"/>
      <c r="L249" s="63"/>
      <c r="M249" s="61">
        <v>1.9293489468174464E-4</v>
      </c>
      <c r="N249" s="108"/>
      <c r="R249">
        <f t="shared" si="11"/>
        <v>0</v>
      </c>
      <c r="S249">
        <f t="shared" si="12"/>
        <v>0</v>
      </c>
      <c r="T249">
        <f t="shared" si="13"/>
        <v>1.9293489468174464E-4</v>
      </c>
    </row>
    <row r="250" spans="1:20" ht="14.5" outlineLevel="2" x14ac:dyDescent="0.35">
      <c r="A250" s="59" t="s">
        <v>915</v>
      </c>
      <c r="B250" s="59" t="s">
        <v>444</v>
      </c>
      <c r="C250" s="59" t="s">
        <v>516</v>
      </c>
      <c r="D250" s="59" t="s">
        <v>1347</v>
      </c>
      <c r="E250" s="62"/>
      <c r="F250" s="62"/>
      <c r="G250" s="60">
        <v>2.6658076923076923E-2</v>
      </c>
      <c r="H250" s="61">
        <v>1.0190931969958186</v>
      </c>
      <c r="I250" s="59" t="s">
        <v>676</v>
      </c>
      <c r="J250" s="59" t="s">
        <v>1305</v>
      </c>
      <c r="K250" s="63"/>
      <c r="L250" s="63"/>
      <c r="M250" s="61">
        <v>2.7167064837298915E-2</v>
      </c>
      <c r="N250" s="108"/>
      <c r="R250">
        <f t="shared" si="11"/>
        <v>0</v>
      </c>
      <c r="S250">
        <f t="shared" si="12"/>
        <v>0</v>
      </c>
      <c r="T250">
        <f t="shared" si="13"/>
        <v>2.7167064837298915E-2</v>
      </c>
    </row>
    <row r="251" spans="1:20" ht="14.5" outlineLevel="2" x14ac:dyDescent="0.35">
      <c r="A251" s="59" t="s">
        <v>915</v>
      </c>
      <c r="B251" s="59" t="s">
        <v>445</v>
      </c>
      <c r="C251" s="59" t="s">
        <v>516</v>
      </c>
      <c r="D251" s="59" t="s">
        <v>1348</v>
      </c>
      <c r="E251" s="62"/>
      <c r="F251" s="62"/>
      <c r="G251" s="60">
        <v>1.8765663846153845E-3</v>
      </c>
      <c r="H251" s="61">
        <v>1.0190931969958186</v>
      </c>
      <c r="I251" s="59" t="s">
        <v>676</v>
      </c>
      <c r="J251" s="59" t="s">
        <v>1305</v>
      </c>
      <c r="K251" s="63"/>
      <c r="L251" s="63"/>
      <c r="M251" s="61">
        <v>1.9123960362725772E-3</v>
      </c>
      <c r="N251" s="108"/>
      <c r="R251">
        <f t="shared" si="11"/>
        <v>0</v>
      </c>
      <c r="S251">
        <f t="shared" si="12"/>
        <v>0</v>
      </c>
      <c r="T251">
        <f t="shared" si="13"/>
        <v>1.9123960362725772E-3</v>
      </c>
    </row>
    <row r="252" spans="1:20" ht="14.5" outlineLevel="2" x14ac:dyDescent="0.35">
      <c r="A252" s="59" t="s">
        <v>915</v>
      </c>
      <c r="B252" s="59" t="s">
        <v>446</v>
      </c>
      <c r="C252" s="59" t="s">
        <v>516</v>
      </c>
      <c r="D252" s="59" t="s">
        <v>1349</v>
      </c>
      <c r="E252" s="62"/>
      <c r="F252" s="62"/>
      <c r="G252" s="60">
        <v>7.2024569230769237E-5</v>
      </c>
      <c r="H252" s="61">
        <v>1.0190931969958186</v>
      </c>
      <c r="I252" s="59" t="s">
        <v>676</v>
      </c>
      <c r="J252" s="59" t="s">
        <v>1305</v>
      </c>
      <c r="K252" s="63"/>
      <c r="L252" s="63"/>
      <c r="M252" s="61">
        <v>7.3399748519631294E-5</v>
      </c>
      <c r="N252" s="108"/>
      <c r="R252">
        <f t="shared" si="11"/>
        <v>0</v>
      </c>
      <c r="S252">
        <f t="shared" si="12"/>
        <v>0</v>
      </c>
      <c r="T252">
        <f t="shared" si="13"/>
        <v>7.3399748519631294E-5</v>
      </c>
    </row>
    <row r="253" spans="1:20" ht="14.5" outlineLevel="2" x14ac:dyDescent="0.35">
      <c r="A253" s="59" t="s">
        <v>915</v>
      </c>
      <c r="B253" s="59" t="s">
        <v>1350</v>
      </c>
      <c r="C253" s="59" t="s">
        <v>516</v>
      </c>
      <c r="D253" s="59" t="s">
        <v>1351</v>
      </c>
      <c r="E253" s="62"/>
      <c r="F253" s="62"/>
      <c r="G253" s="60">
        <v>0.51520561188240299</v>
      </c>
      <c r="H253" s="61">
        <v>1.0190931969958186</v>
      </c>
      <c r="I253" s="59" t="s">
        <v>676</v>
      </c>
      <c r="J253" s="59" t="s">
        <v>1305</v>
      </c>
      <c r="K253" s="63"/>
      <c r="L253" s="63"/>
      <c r="M253" s="61">
        <v>0.52504253412342494</v>
      </c>
      <c r="N253" s="108"/>
      <c r="R253">
        <f t="shared" si="11"/>
        <v>0</v>
      </c>
      <c r="S253">
        <f t="shared" si="12"/>
        <v>0</v>
      </c>
      <c r="T253">
        <f t="shared" si="13"/>
        <v>0.52504253412342494</v>
      </c>
    </row>
    <row r="254" spans="1:20" ht="14.5" outlineLevel="2" x14ac:dyDescent="0.35">
      <c r="A254" s="59" t="s">
        <v>915</v>
      </c>
      <c r="B254" s="59" t="s">
        <v>447</v>
      </c>
      <c r="C254" s="59" t="s">
        <v>516</v>
      </c>
      <c r="D254" s="59" t="s">
        <v>1352</v>
      </c>
      <c r="E254" s="62"/>
      <c r="F254" s="62"/>
      <c r="G254" s="60">
        <v>0.15150448224651078</v>
      </c>
      <c r="H254" s="61">
        <v>1.0494797663381945</v>
      </c>
      <c r="I254" s="59" t="s">
        <v>258</v>
      </c>
      <c r="J254" s="59" t="s">
        <v>1305</v>
      </c>
      <c r="K254" s="63"/>
      <c r="L254" s="63"/>
      <c r="M254" s="61">
        <v>0.15900088862725728</v>
      </c>
      <c r="N254" s="108"/>
      <c r="R254">
        <f t="shared" si="11"/>
        <v>0</v>
      </c>
      <c r="S254">
        <f t="shared" si="12"/>
        <v>0</v>
      </c>
      <c r="T254">
        <f t="shared" si="13"/>
        <v>0.15900088862725728</v>
      </c>
    </row>
    <row r="255" spans="1:20" ht="14.5" outlineLevel="2" x14ac:dyDescent="0.35">
      <c r="A255" s="59" t="s">
        <v>915</v>
      </c>
      <c r="B255" s="59" t="s">
        <v>448</v>
      </c>
      <c r="C255" s="59" t="s">
        <v>516</v>
      </c>
      <c r="D255" s="59" t="s">
        <v>1353</v>
      </c>
      <c r="E255" s="62"/>
      <c r="F255" s="62"/>
      <c r="G255" s="60">
        <v>6.036694382844731E-2</v>
      </c>
      <c r="H255" s="61">
        <v>1.0190931969958186</v>
      </c>
      <c r="I255" s="59" t="s">
        <v>676</v>
      </c>
      <c r="J255" s="59" t="s">
        <v>1305</v>
      </c>
      <c r="K255" s="63"/>
      <c r="L255" s="63"/>
      <c r="M255" s="61">
        <v>6.1519541778999369E-2</v>
      </c>
      <c r="N255" s="108"/>
      <c r="R255">
        <f t="shared" si="11"/>
        <v>0</v>
      </c>
      <c r="S255">
        <f t="shared" si="12"/>
        <v>0</v>
      </c>
      <c r="T255">
        <f t="shared" si="13"/>
        <v>6.1519541778999369E-2</v>
      </c>
    </row>
    <row r="256" spans="1:20" ht="14.5" outlineLevel="2" x14ac:dyDescent="0.35">
      <c r="A256" s="59" t="s">
        <v>915</v>
      </c>
      <c r="B256" s="59" t="s">
        <v>449</v>
      </c>
      <c r="C256" s="59" t="s">
        <v>516</v>
      </c>
      <c r="D256" s="59" t="s">
        <v>1420</v>
      </c>
      <c r="E256" s="62"/>
      <c r="F256" s="62"/>
      <c r="G256" s="60">
        <v>2.3136854583772383E-2</v>
      </c>
      <c r="H256" s="61">
        <v>1.0494797663381945</v>
      </c>
      <c r="I256" s="59" t="s">
        <v>258</v>
      </c>
      <c r="J256" s="59" t="s">
        <v>1305</v>
      </c>
      <c r="K256" s="63"/>
      <c r="L256" s="63"/>
      <c r="M256" s="61">
        <v>2.4281660742378225E-2</v>
      </c>
      <c r="N256" s="108"/>
      <c r="R256">
        <f t="shared" si="11"/>
        <v>0</v>
      </c>
      <c r="S256">
        <f t="shared" si="12"/>
        <v>0</v>
      </c>
      <c r="T256">
        <f t="shared" si="13"/>
        <v>2.4281660742378225E-2</v>
      </c>
    </row>
    <row r="257" spans="1:20" ht="14.5" outlineLevel="2" x14ac:dyDescent="0.35">
      <c r="A257" s="59" t="s">
        <v>915</v>
      </c>
      <c r="B257" s="59" t="s">
        <v>450</v>
      </c>
      <c r="C257" s="59" t="s">
        <v>516</v>
      </c>
      <c r="D257" s="59" t="s">
        <v>1354</v>
      </c>
      <c r="E257" s="62"/>
      <c r="F257" s="62"/>
      <c r="G257" s="60">
        <v>7.6305458804201157E-2</v>
      </c>
      <c r="H257" s="61">
        <v>1.0494797663381945</v>
      </c>
      <c r="I257" s="59" t="s">
        <v>258</v>
      </c>
      <c r="J257" s="59" t="s">
        <v>1305</v>
      </c>
      <c r="K257" s="63"/>
      <c r="L257" s="63"/>
      <c r="M257" s="61">
        <v>8.0081035076161752E-2</v>
      </c>
      <c r="N257" s="108"/>
      <c r="R257">
        <f t="shared" si="11"/>
        <v>0</v>
      </c>
      <c r="S257">
        <f t="shared" si="12"/>
        <v>0</v>
      </c>
      <c r="T257">
        <f t="shared" si="13"/>
        <v>8.0081035076161752E-2</v>
      </c>
    </row>
    <row r="258" spans="1:20" ht="14.5" outlineLevel="2" x14ac:dyDescent="0.35">
      <c r="A258" s="59" t="s">
        <v>915</v>
      </c>
      <c r="B258" s="59" t="s">
        <v>451</v>
      </c>
      <c r="C258" s="59" t="s">
        <v>516</v>
      </c>
      <c r="D258" s="59" t="s">
        <v>1355</v>
      </c>
      <c r="E258" s="62"/>
      <c r="F258" s="62"/>
      <c r="G258" s="60">
        <v>1.4846153846153846E-2</v>
      </c>
      <c r="H258" s="61">
        <v>1.0494797663381945</v>
      </c>
      <c r="I258" s="59" t="s">
        <v>258</v>
      </c>
      <c r="J258" s="59" t="s">
        <v>1305</v>
      </c>
      <c r="K258" s="63"/>
      <c r="L258" s="63"/>
      <c r="M258" s="61">
        <v>1.5580738069482425E-2</v>
      </c>
      <c r="N258" s="108"/>
      <c r="R258">
        <f t="shared" si="11"/>
        <v>0</v>
      </c>
      <c r="S258">
        <f t="shared" si="12"/>
        <v>0</v>
      </c>
      <c r="T258">
        <f t="shared" si="13"/>
        <v>1.5580738069482425E-2</v>
      </c>
    </row>
    <row r="259" spans="1:20" ht="14.5" outlineLevel="2" x14ac:dyDescent="0.35">
      <c r="A259" s="59" t="s">
        <v>915</v>
      </c>
      <c r="B259" s="59" t="s">
        <v>1421</v>
      </c>
      <c r="C259" s="59" t="s">
        <v>516</v>
      </c>
      <c r="D259" s="59" t="s">
        <v>1422</v>
      </c>
      <c r="E259" s="62"/>
      <c r="F259" s="62"/>
      <c r="G259" s="60">
        <v>4.8846153846153848E-3</v>
      </c>
      <c r="H259" s="61">
        <v>1.0494797663381945</v>
      </c>
      <c r="I259" s="59" t="s">
        <v>258</v>
      </c>
      <c r="J259" s="59" t="s">
        <v>1305</v>
      </c>
      <c r="K259" s="63"/>
      <c r="L259" s="63"/>
      <c r="M259" s="61">
        <v>5.1263050124981044E-3</v>
      </c>
      <c r="N259" s="108"/>
      <c r="R259">
        <f t="shared" ref="R259:R322" si="14">IF(AND(N259="CO",O259&gt;0),K259*(1-O259),K259)</f>
        <v>0</v>
      </c>
      <c r="S259">
        <f t="shared" ref="S259:S322" si="15">IF(AND(N259="NOX",O259&gt;0),L259*(1-O259),L259)</f>
        <v>0</v>
      </c>
      <c r="T259">
        <f t="shared" ref="T259:T322" si="16">IF(AND(N259="VOC",O259&gt;0),M259*(1-O259),M259)</f>
        <v>5.1263050124981044E-3</v>
      </c>
    </row>
    <row r="260" spans="1:20" ht="14.5" outlineLevel="2" x14ac:dyDescent="0.35">
      <c r="A260" s="59" t="s">
        <v>915</v>
      </c>
      <c r="B260" s="59" t="s">
        <v>454</v>
      </c>
      <c r="C260" s="59" t="s">
        <v>516</v>
      </c>
      <c r="D260" s="59" t="s">
        <v>1357</v>
      </c>
      <c r="E260" s="62"/>
      <c r="F260" s="62"/>
      <c r="G260" s="60">
        <v>2.2577800569800577E-2</v>
      </c>
      <c r="H260" s="61">
        <v>1.0494797663381945</v>
      </c>
      <c r="I260" s="59" t="s">
        <v>258</v>
      </c>
      <c r="J260" s="59" t="s">
        <v>1305</v>
      </c>
      <c r="K260" s="63"/>
      <c r="L260" s="63"/>
      <c r="M260" s="61">
        <v>2.3694944866424664E-2</v>
      </c>
      <c r="N260" s="108"/>
      <c r="R260">
        <f t="shared" si="14"/>
        <v>0</v>
      </c>
      <c r="S260">
        <f t="shared" si="15"/>
        <v>0</v>
      </c>
      <c r="T260">
        <f t="shared" si="16"/>
        <v>2.3694944866424664E-2</v>
      </c>
    </row>
    <row r="261" spans="1:20" ht="14.5" outlineLevel="2" x14ac:dyDescent="0.35">
      <c r="A261" s="59" t="s">
        <v>915</v>
      </c>
      <c r="B261" s="59" t="s">
        <v>495</v>
      </c>
      <c r="C261" s="59" t="s">
        <v>516</v>
      </c>
      <c r="D261" s="59" t="s">
        <v>1423</v>
      </c>
      <c r="E261" s="62"/>
      <c r="F261" s="62"/>
      <c r="G261" s="60">
        <v>0.16009615384615383</v>
      </c>
      <c r="H261" s="61">
        <v>1.0494797663381945</v>
      </c>
      <c r="I261" s="59" t="s">
        <v>258</v>
      </c>
      <c r="J261" s="59" t="s">
        <v>1305</v>
      </c>
      <c r="K261" s="63"/>
      <c r="L261" s="63"/>
      <c r="M261" s="61">
        <v>0.16801767413010515</v>
      </c>
      <c r="N261" s="108"/>
      <c r="R261">
        <f t="shared" si="14"/>
        <v>0</v>
      </c>
      <c r="S261">
        <f t="shared" si="15"/>
        <v>0</v>
      </c>
      <c r="T261">
        <f t="shared" si="16"/>
        <v>0.16801767413010515</v>
      </c>
    </row>
    <row r="262" spans="1:20" ht="14.5" outlineLevel="2" x14ac:dyDescent="0.35">
      <c r="A262" s="59" t="s">
        <v>915</v>
      </c>
      <c r="B262" s="59" t="s">
        <v>456</v>
      </c>
      <c r="C262" s="59" t="s">
        <v>516</v>
      </c>
      <c r="D262" s="59" t="s">
        <v>1359</v>
      </c>
      <c r="E262" s="62"/>
      <c r="F262" s="62"/>
      <c r="G262" s="60">
        <v>2.7723076923076923E-2</v>
      </c>
      <c r="H262" s="61">
        <v>1.0494797663381945</v>
      </c>
      <c r="I262" s="59" t="s">
        <v>258</v>
      </c>
      <c r="J262" s="59" t="s">
        <v>1305</v>
      </c>
      <c r="K262" s="63"/>
      <c r="L262" s="63"/>
      <c r="M262" s="61">
        <v>2.9094808291406562E-2</v>
      </c>
      <c r="N262" s="108"/>
      <c r="R262">
        <f t="shared" si="14"/>
        <v>0</v>
      </c>
      <c r="S262">
        <f t="shared" si="15"/>
        <v>0</v>
      </c>
      <c r="T262">
        <f t="shared" si="16"/>
        <v>2.9094808291406562E-2</v>
      </c>
    </row>
    <row r="263" spans="1:20" ht="14.5" outlineLevel="2" x14ac:dyDescent="0.35">
      <c r="A263" s="59" t="s">
        <v>915</v>
      </c>
      <c r="B263" s="59" t="s">
        <v>457</v>
      </c>
      <c r="C263" s="59" t="s">
        <v>516</v>
      </c>
      <c r="D263" s="59" t="s">
        <v>1360</v>
      </c>
      <c r="E263" s="62"/>
      <c r="F263" s="62"/>
      <c r="G263" s="60">
        <v>0.18793979667692309</v>
      </c>
      <c r="H263" s="61">
        <v>1.0494797663381945</v>
      </c>
      <c r="I263" s="59" t="s">
        <v>258</v>
      </c>
      <c r="J263" s="59" t="s">
        <v>1305</v>
      </c>
      <c r="K263" s="63"/>
      <c r="L263" s="63"/>
      <c r="M263" s="61">
        <v>0.19723901390214504</v>
      </c>
      <c r="N263" s="108"/>
      <c r="R263">
        <f t="shared" si="14"/>
        <v>0</v>
      </c>
      <c r="S263">
        <f t="shared" si="15"/>
        <v>0</v>
      </c>
      <c r="T263">
        <f t="shared" si="16"/>
        <v>0.19723901390214504</v>
      </c>
    </row>
    <row r="264" spans="1:20" ht="14.5" outlineLevel="2" x14ac:dyDescent="0.35">
      <c r="A264" s="59" t="s">
        <v>915</v>
      </c>
      <c r="B264" s="59" t="s">
        <v>458</v>
      </c>
      <c r="C264" s="59" t="s">
        <v>516</v>
      </c>
      <c r="D264" s="59" t="s">
        <v>1361</v>
      </c>
      <c r="E264" s="62"/>
      <c r="F264" s="62"/>
      <c r="G264" s="60">
        <v>0.18793979667692309</v>
      </c>
      <c r="H264" s="61">
        <v>1.0494797663381945</v>
      </c>
      <c r="I264" s="59" t="s">
        <v>258</v>
      </c>
      <c r="J264" s="59" t="s">
        <v>1305</v>
      </c>
      <c r="K264" s="63"/>
      <c r="L264" s="63"/>
      <c r="M264" s="61">
        <v>0.19723901390214504</v>
      </c>
      <c r="N264" s="108"/>
      <c r="R264">
        <f t="shared" si="14"/>
        <v>0</v>
      </c>
      <c r="S264">
        <f t="shared" si="15"/>
        <v>0</v>
      </c>
      <c r="T264">
        <f t="shared" si="16"/>
        <v>0.19723901390214504</v>
      </c>
    </row>
    <row r="265" spans="1:20" ht="14.5" outlineLevel="2" x14ac:dyDescent="0.35">
      <c r="A265" s="59" t="s">
        <v>915</v>
      </c>
      <c r="B265" s="59" t="s">
        <v>1285</v>
      </c>
      <c r="C265" s="59" t="s">
        <v>516</v>
      </c>
      <c r="D265" s="59" t="s">
        <v>1362</v>
      </c>
      <c r="E265" s="62"/>
      <c r="F265" s="62"/>
      <c r="G265" s="60">
        <v>0.2192837970589904</v>
      </c>
      <c r="H265" s="61">
        <v>1.0494797663381945</v>
      </c>
      <c r="I265" s="59" t="s">
        <v>258</v>
      </c>
      <c r="J265" s="59" t="s">
        <v>1305</v>
      </c>
      <c r="K265" s="63"/>
      <c r="L265" s="63"/>
      <c r="M265" s="61">
        <v>0.2301339080992213</v>
      </c>
      <c r="N265" s="108"/>
      <c r="R265">
        <f t="shared" si="14"/>
        <v>0</v>
      </c>
      <c r="S265">
        <f t="shared" si="15"/>
        <v>0</v>
      </c>
      <c r="T265">
        <f t="shared" si="16"/>
        <v>0.2301339080992213</v>
      </c>
    </row>
    <row r="266" spans="1:20" ht="14.5" outlineLevel="2" x14ac:dyDescent="0.35">
      <c r="A266" s="59" t="s">
        <v>915</v>
      </c>
      <c r="B266" s="59" t="s">
        <v>459</v>
      </c>
      <c r="C266" s="59" t="s">
        <v>516</v>
      </c>
      <c r="D266" s="59" t="s">
        <v>679</v>
      </c>
      <c r="E266" s="62"/>
      <c r="F266" s="62"/>
      <c r="G266" s="60">
        <v>3.3648535696329807E-2</v>
      </c>
      <c r="H266" s="61">
        <v>1.0190931969958186</v>
      </c>
      <c r="I266" s="59" t="s">
        <v>676</v>
      </c>
      <c r="J266" s="59" t="s">
        <v>1305</v>
      </c>
      <c r="K266" s="63"/>
      <c r="L266" s="63"/>
      <c r="M266" s="61">
        <v>3.4290993817000667E-2</v>
      </c>
      <c r="N266" s="108"/>
      <c r="R266">
        <f t="shared" si="14"/>
        <v>0</v>
      </c>
      <c r="S266">
        <f t="shared" si="15"/>
        <v>0</v>
      </c>
      <c r="T266">
        <f t="shared" si="16"/>
        <v>3.4290993817000667E-2</v>
      </c>
    </row>
    <row r="267" spans="1:20" ht="14.5" outlineLevel="2" x14ac:dyDescent="0.35">
      <c r="A267" s="59" t="s">
        <v>915</v>
      </c>
      <c r="B267" s="59" t="s">
        <v>460</v>
      </c>
      <c r="C267" s="59" t="s">
        <v>516</v>
      </c>
      <c r="D267" s="59" t="s">
        <v>1363</v>
      </c>
      <c r="E267" s="62"/>
      <c r="F267" s="62"/>
      <c r="G267" s="60">
        <v>1.8106848000000002E-2</v>
      </c>
      <c r="H267" s="61">
        <v>1.0190931969958186</v>
      </c>
      <c r="I267" s="59" t="s">
        <v>676</v>
      </c>
      <c r="J267" s="59" t="s">
        <v>1305</v>
      </c>
      <c r="K267" s="63"/>
      <c r="L267" s="63"/>
      <c r="M267" s="61">
        <v>1.8452565615837347E-2</v>
      </c>
      <c r="N267" s="108"/>
      <c r="R267">
        <f t="shared" si="14"/>
        <v>0</v>
      </c>
      <c r="S267">
        <f t="shared" si="15"/>
        <v>0</v>
      </c>
      <c r="T267">
        <f t="shared" si="16"/>
        <v>1.8452565615837347E-2</v>
      </c>
    </row>
    <row r="268" spans="1:20" ht="14.5" outlineLevel="2" x14ac:dyDescent="0.35">
      <c r="A268" s="59" t="s">
        <v>915</v>
      </c>
      <c r="B268" s="59" t="s">
        <v>461</v>
      </c>
      <c r="C268" s="59" t="s">
        <v>516</v>
      </c>
      <c r="D268" s="59" t="s">
        <v>680</v>
      </c>
      <c r="E268" s="62"/>
      <c r="F268" s="62"/>
      <c r="G268" s="60">
        <v>7.8798320000000005E-2</v>
      </c>
      <c r="H268" s="61">
        <v>1.0190931969958186</v>
      </c>
      <c r="I268" s="59" t="s">
        <v>676</v>
      </c>
      <c r="J268" s="59" t="s">
        <v>1305</v>
      </c>
      <c r="K268" s="63"/>
      <c r="L268" s="63"/>
      <c r="M268" s="61">
        <v>8.0302831846699549E-2</v>
      </c>
      <c r="N268" s="108"/>
      <c r="R268">
        <f t="shared" si="14"/>
        <v>0</v>
      </c>
      <c r="S268">
        <f t="shared" si="15"/>
        <v>0</v>
      </c>
      <c r="T268">
        <f t="shared" si="16"/>
        <v>8.0302831846699549E-2</v>
      </c>
    </row>
    <row r="269" spans="1:20" ht="14.5" outlineLevel="2" x14ac:dyDescent="0.35">
      <c r="A269" s="59" t="s">
        <v>915</v>
      </c>
      <c r="B269" s="59" t="s">
        <v>462</v>
      </c>
      <c r="C269" s="59" t="s">
        <v>516</v>
      </c>
      <c r="D269" s="59" t="s">
        <v>681</v>
      </c>
      <c r="E269" s="62"/>
      <c r="F269" s="62"/>
      <c r="G269" s="60">
        <v>3.3531199999999997E-2</v>
      </c>
      <c r="H269" s="61">
        <v>1.0190931969958186</v>
      </c>
      <c r="I269" s="59" t="s">
        <v>676</v>
      </c>
      <c r="J269" s="59" t="s">
        <v>1305</v>
      </c>
      <c r="K269" s="63"/>
      <c r="L269" s="63"/>
      <c r="M269" s="61">
        <v>3.417141780710619E-2</v>
      </c>
      <c r="N269" s="108"/>
      <c r="R269">
        <f t="shared" si="14"/>
        <v>0</v>
      </c>
      <c r="S269">
        <f t="shared" si="15"/>
        <v>0</v>
      </c>
      <c r="T269">
        <f t="shared" si="16"/>
        <v>3.417141780710619E-2</v>
      </c>
    </row>
    <row r="270" spans="1:20" ht="14.5" outlineLevel="2" x14ac:dyDescent="0.35">
      <c r="A270" s="59" t="s">
        <v>915</v>
      </c>
      <c r="B270" s="59" t="s">
        <v>463</v>
      </c>
      <c r="C270" s="59" t="s">
        <v>516</v>
      </c>
      <c r="D270" s="59" t="s">
        <v>682</v>
      </c>
      <c r="E270" s="62"/>
      <c r="F270" s="62"/>
      <c r="G270" s="60">
        <v>3.7420819200000004E-2</v>
      </c>
      <c r="H270" s="61">
        <v>1.0190931969958186</v>
      </c>
      <c r="I270" s="59" t="s">
        <v>676</v>
      </c>
      <c r="J270" s="59" t="s">
        <v>1305</v>
      </c>
      <c r="K270" s="63"/>
      <c r="L270" s="63"/>
      <c r="M270" s="61">
        <v>3.8135302272730515E-2</v>
      </c>
      <c r="N270" s="108"/>
      <c r="R270">
        <f t="shared" si="14"/>
        <v>0</v>
      </c>
      <c r="S270">
        <f t="shared" si="15"/>
        <v>0</v>
      </c>
      <c r="T270">
        <f t="shared" si="16"/>
        <v>3.8135302272730515E-2</v>
      </c>
    </row>
    <row r="271" spans="1:20" ht="14.5" outlineLevel="2" x14ac:dyDescent="0.35">
      <c r="A271" s="59" t="s">
        <v>915</v>
      </c>
      <c r="B271" s="59" t="s">
        <v>464</v>
      </c>
      <c r="C271" s="59" t="s">
        <v>516</v>
      </c>
      <c r="D271" s="59" t="s">
        <v>683</v>
      </c>
      <c r="E271" s="62"/>
      <c r="F271" s="62"/>
      <c r="G271" s="60">
        <v>4.2852873600000001E-2</v>
      </c>
      <c r="H271" s="61">
        <v>1.0190931969958186</v>
      </c>
      <c r="I271" s="59" t="s">
        <v>676</v>
      </c>
      <c r="J271" s="59" t="s">
        <v>1305</v>
      </c>
      <c r="K271" s="63"/>
      <c r="L271" s="63"/>
      <c r="M271" s="61">
        <v>4.3671071957481711E-2</v>
      </c>
      <c r="N271" s="108"/>
      <c r="R271">
        <f t="shared" si="14"/>
        <v>0</v>
      </c>
      <c r="S271">
        <f t="shared" si="15"/>
        <v>0</v>
      </c>
      <c r="T271">
        <f t="shared" si="16"/>
        <v>4.3671071957481711E-2</v>
      </c>
    </row>
    <row r="272" spans="1:20" ht="14.5" outlineLevel="2" x14ac:dyDescent="0.35">
      <c r="A272" s="59" t="s">
        <v>915</v>
      </c>
      <c r="B272" s="59" t="s">
        <v>1364</v>
      </c>
      <c r="C272" s="59" t="s">
        <v>516</v>
      </c>
      <c r="D272" s="59" t="s">
        <v>1365</v>
      </c>
      <c r="E272" s="62"/>
      <c r="F272" s="62"/>
      <c r="G272" s="60">
        <v>0.10072956212602741</v>
      </c>
      <c r="H272" s="61">
        <v>1.0190931969958186</v>
      </c>
      <c r="I272" s="59" t="s">
        <v>676</v>
      </c>
      <c r="J272" s="59" t="s">
        <v>1305</v>
      </c>
      <c r="K272" s="63"/>
      <c r="L272" s="63"/>
      <c r="M272" s="61">
        <v>0.1026528114990022</v>
      </c>
      <c r="N272" s="108"/>
      <c r="R272">
        <f t="shared" si="14"/>
        <v>0</v>
      </c>
      <c r="S272">
        <f t="shared" si="15"/>
        <v>0</v>
      </c>
      <c r="T272">
        <f t="shared" si="16"/>
        <v>0.1026528114990022</v>
      </c>
    </row>
    <row r="273" spans="1:20" ht="14.5" outlineLevel="2" x14ac:dyDescent="0.35">
      <c r="A273" s="59" t="s">
        <v>915</v>
      </c>
      <c r="B273" s="59" t="s">
        <v>465</v>
      </c>
      <c r="C273" s="59" t="s">
        <v>516</v>
      </c>
      <c r="D273" s="59" t="s">
        <v>684</v>
      </c>
      <c r="E273" s="62"/>
      <c r="F273" s="62"/>
      <c r="G273" s="60">
        <v>0.34993455527821099</v>
      </c>
      <c r="H273" s="61">
        <v>1.0190931969958186</v>
      </c>
      <c r="I273" s="59" t="s">
        <v>676</v>
      </c>
      <c r="J273" s="59" t="s">
        <v>1305</v>
      </c>
      <c r="K273" s="63"/>
      <c r="L273" s="63"/>
      <c r="M273" s="61">
        <v>0.35661592467778203</v>
      </c>
      <c r="N273" s="109" t="s">
        <v>514</v>
      </c>
      <c r="O273" s="55">
        <v>0.10299999999999999</v>
      </c>
      <c r="P273" s="107" t="s">
        <v>2269</v>
      </c>
      <c r="Q273">
        <f t="shared" ref="Q273:Q279" si="17">M273*O273</f>
        <v>3.6731440241811547E-2</v>
      </c>
      <c r="R273">
        <f t="shared" si="14"/>
        <v>0</v>
      </c>
      <c r="S273">
        <f t="shared" si="15"/>
        <v>0</v>
      </c>
      <c r="T273">
        <f t="shared" si="16"/>
        <v>0.31988448443597051</v>
      </c>
    </row>
    <row r="274" spans="1:20" ht="14.5" outlineLevel="2" x14ac:dyDescent="0.35">
      <c r="A274" s="59" t="s">
        <v>915</v>
      </c>
      <c r="B274" s="59" t="s">
        <v>466</v>
      </c>
      <c r="C274" s="59" t="s">
        <v>516</v>
      </c>
      <c r="D274" s="59" t="s">
        <v>685</v>
      </c>
      <c r="E274" s="62"/>
      <c r="F274" s="62"/>
      <c r="G274" s="60">
        <v>0.10516311522287973</v>
      </c>
      <c r="H274" s="61">
        <v>1.0190931969958186</v>
      </c>
      <c r="I274" s="59" t="s">
        <v>676</v>
      </c>
      <c r="J274" s="59" t="s">
        <v>1305</v>
      </c>
      <c r="K274" s="63"/>
      <c r="L274" s="63"/>
      <c r="M274" s="61">
        <v>0.10717101529852414</v>
      </c>
      <c r="N274" s="109" t="s">
        <v>514</v>
      </c>
      <c r="O274" s="55">
        <v>0.10299999999999999</v>
      </c>
      <c r="P274" s="107" t="s">
        <v>2269</v>
      </c>
      <c r="Q274">
        <f t="shared" si="17"/>
        <v>1.1038614575747986E-2</v>
      </c>
      <c r="R274">
        <f t="shared" si="14"/>
        <v>0</v>
      </c>
      <c r="S274">
        <f t="shared" si="15"/>
        <v>0</v>
      </c>
      <c r="T274">
        <f t="shared" si="16"/>
        <v>9.6132400722776165E-2</v>
      </c>
    </row>
    <row r="275" spans="1:20" ht="14.5" outlineLevel="2" x14ac:dyDescent="0.35">
      <c r="A275" s="59" t="s">
        <v>915</v>
      </c>
      <c r="B275" s="59" t="s">
        <v>467</v>
      </c>
      <c r="C275" s="59" t="s">
        <v>516</v>
      </c>
      <c r="D275" s="59" t="s">
        <v>686</v>
      </c>
      <c r="E275" s="62"/>
      <c r="F275" s="62"/>
      <c r="G275" s="60">
        <v>0.19106008609506686</v>
      </c>
      <c r="H275" s="61">
        <v>1.0190931969958186</v>
      </c>
      <c r="I275" s="59" t="s">
        <v>676</v>
      </c>
      <c r="J275" s="59" t="s">
        <v>1305</v>
      </c>
      <c r="K275" s="63"/>
      <c r="L275" s="63"/>
      <c r="M275" s="61">
        <v>0.19470803395691802</v>
      </c>
      <c r="N275" s="109" t="s">
        <v>514</v>
      </c>
      <c r="O275" s="55">
        <v>0.10299999999999999</v>
      </c>
      <c r="P275" s="107" t="s">
        <v>2269</v>
      </c>
      <c r="Q275">
        <f t="shared" si="17"/>
        <v>2.0054927497562554E-2</v>
      </c>
      <c r="R275">
        <f t="shared" si="14"/>
        <v>0</v>
      </c>
      <c r="S275">
        <f t="shared" si="15"/>
        <v>0</v>
      </c>
      <c r="T275">
        <f t="shared" si="16"/>
        <v>0.17465310645935547</v>
      </c>
    </row>
    <row r="276" spans="1:20" ht="14.5" outlineLevel="2" x14ac:dyDescent="0.35">
      <c r="A276" s="59" t="s">
        <v>915</v>
      </c>
      <c r="B276" s="59" t="s">
        <v>468</v>
      </c>
      <c r="C276" s="59" t="s">
        <v>516</v>
      </c>
      <c r="D276" s="59" t="s">
        <v>687</v>
      </c>
      <c r="E276" s="62"/>
      <c r="F276" s="62"/>
      <c r="G276" s="60">
        <v>0.16063863839969314</v>
      </c>
      <c r="H276" s="61">
        <v>1.0190931969958186</v>
      </c>
      <c r="I276" s="59" t="s">
        <v>676</v>
      </c>
      <c r="J276" s="59" t="s">
        <v>1305</v>
      </c>
      <c r="K276" s="63"/>
      <c r="L276" s="63"/>
      <c r="M276" s="61">
        <v>0.16370574356779855</v>
      </c>
      <c r="N276" s="109" t="s">
        <v>514</v>
      </c>
      <c r="O276" s="55">
        <v>0.10299999999999999</v>
      </c>
      <c r="P276" s="107" t="s">
        <v>2269</v>
      </c>
      <c r="Q276">
        <f t="shared" si="17"/>
        <v>1.6861691587483248E-2</v>
      </c>
      <c r="R276">
        <f t="shared" si="14"/>
        <v>0</v>
      </c>
      <c r="S276">
        <f t="shared" si="15"/>
        <v>0</v>
      </c>
      <c r="T276">
        <f t="shared" si="16"/>
        <v>0.1468440519803153</v>
      </c>
    </row>
    <row r="277" spans="1:20" ht="14.5" outlineLevel="2" x14ac:dyDescent="0.35">
      <c r="A277" s="59" t="s">
        <v>915</v>
      </c>
      <c r="B277" s="59" t="s">
        <v>469</v>
      </c>
      <c r="C277" s="59" t="s">
        <v>516</v>
      </c>
      <c r="D277" s="59" t="s">
        <v>688</v>
      </c>
      <c r="E277" s="62"/>
      <c r="F277" s="62"/>
      <c r="G277" s="60">
        <v>8.5233134810551781E-2</v>
      </c>
      <c r="H277" s="61">
        <v>1.0190931969958186</v>
      </c>
      <c r="I277" s="59" t="s">
        <v>676</v>
      </c>
      <c r="J277" s="59" t="s">
        <v>1305</v>
      </c>
      <c r="K277" s="63"/>
      <c r="L277" s="63"/>
      <c r="M277" s="61">
        <v>8.6860507844060811E-2</v>
      </c>
      <c r="N277" s="109" t="s">
        <v>514</v>
      </c>
      <c r="O277" s="55">
        <v>0.10299999999999999</v>
      </c>
      <c r="P277" s="107" t="s">
        <v>2269</v>
      </c>
      <c r="Q277">
        <f t="shared" si="17"/>
        <v>8.9466323079382629E-3</v>
      </c>
      <c r="R277">
        <f t="shared" si="14"/>
        <v>0</v>
      </c>
      <c r="S277">
        <f t="shared" si="15"/>
        <v>0</v>
      </c>
      <c r="T277">
        <f t="shared" si="16"/>
        <v>7.7913875536122543E-2</v>
      </c>
    </row>
    <row r="278" spans="1:20" ht="14.5" outlineLevel="2" x14ac:dyDescent="0.35">
      <c r="A278" s="59" t="s">
        <v>915</v>
      </c>
      <c r="B278" s="59" t="s">
        <v>470</v>
      </c>
      <c r="C278" s="59" t="s">
        <v>516</v>
      </c>
      <c r="D278" s="59" t="s">
        <v>689</v>
      </c>
      <c r="E278" s="62"/>
      <c r="F278" s="62"/>
      <c r="G278" s="60">
        <v>0.28116905368385753</v>
      </c>
      <c r="H278" s="61">
        <v>1.0190931969958186</v>
      </c>
      <c r="I278" s="59" t="s">
        <v>676</v>
      </c>
      <c r="J278" s="59" t="s">
        <v>1305</v>
      </c>
      <c r="K278" s="63"/>
      <c r="L278" s="63"/>
      <c r="M278" s="61">
        <v>0.2865374698149713</v>
      </c>
      <c r="N278" s="109" t="s">
        <v>514</v>
      </c>
      <c r="O278" s="55">
        <v>0.10299999999999999</v>
      </c>
      <c r="P278" s="107" t="s">
        <v>2269</v>
      </c>
      <c r="Q278">
        <f t="shared" si="17"/>
        <v>2.9513359390942042E-2</v>
      </c>
      <c r="R278">
        <f t="shared" si="14"/>
        <v>0</v>
      </c>
      <c r="S278">
        <f t="shared" si="15"/>
        <v>0</v>
      </c>
      <c r="T278">
        <f t="shared" si="16"/>
        <v>0.25702411042402928</v>
      </c>
    </row>
    <row r="279" spans="1:20" ht="14.5" outlineLevel="2" x14ac:dyDescent="0.35">
      <c r="A279" s="59" t="s">
        <v>915</v>
      </c>
      <c r="B279" s="59" t="s">
        <v>471</v>
      </c>
      <c r="C279" s="59" t="s">
        <v>516</v>
      </c>
      <c r="D279" s="59" t="s">
        <v>1366</v>
      </c>
      <c r="E279" s="62"/>
      <c r="F279" s="62"/>
      <c r="G279" s="60">
        <v>1.1601068179924741E-2</v>
      </c>
      <c r="H279" s="61">
        <v>1.0190931969958186</v>
      </c>
      <c r="I279" s="59" t="s">
        <v>676</v>
      </c>
      <c r="J279" s="59" t="s">
        <v>1305</v>
      </c>
      <c r="K279" s="63"/>
      <c r="L279" s="63"/>
      <c r="M279" s="61">
        <v>1.1822569660045966E-2</v>
      </c>
      <c r="N279" s="109" t="s">
        <v>514</v>
      </c>
      <c r="O279" s="55">
        <v>0.10299999999999999</v>
      </c>
      <c r="P279" s="107" t="s">
        <v>2269</v>
      </c>
      <c r="Q279">
        <f t="shared" si="17"/>
        <v>1.2177246749847344E-3</v>
      </c>
      <c r="R279">
        <f t="shared" si="14"/>
        <v>0</v>
      </c>
      <c r="S279">
        <f t="shared" si="15"/>
        <v>0</v>
      </c>
      <c r="T279">
        <f t="shared" si="16"/>
        <v>1.0604844985061231E-2</v>
      </c>
    </row>
    <row r="280" spans="1:20" ht="14.5" outlineLevel="2" x14ac:dyDescent="0.35">
      <c r="A280" s="59" t="s">
        <v>915</v>
      </c>
      <c r="B280" s="59" t="s">
        <v>472</v>
      </c>
      <c r="C280" s="59" t="s">
        <v>516</v>
      </c>
      <c r="D280" s="59" t="s">
        <v>1367</v>
      </c>
      <c r="E280" s="62"/>
      <c r="F280" s="62"/>
      <c r="G280" s="60">
        <v>3.1252791644047123E-2</v>
      </c>
      <c r="H280" s="61">
        <v>1.0190931969958186</v>
      </c>
      <c r="I280" s="59" t="s">
        <v>676</v>
      </c>
      <c r="J280" s="59" t="s">
        <v>1305</v>
      </c>
      <c r="K280" s="63"/>
      <c r="L280" s="63"/>
      <c r="M280" s="61">
        <v>3.1849507351576191E-2</v>
      </c>
      <c r="N280" s="108"/>
      <c r="R280">
        <f t="shared" si="14"/>
        <v>0</v>
      </c>
      <c r="S280">
        <f t="shared" si="15"/>
        <v>0</v>
      </c>
      <c r="T280">
        <f t="shared" si="16"/>
        <v>3.1849507351576191E-2</v>
      </c>
    </row>
    <row r="281" spans="1:20" ht="14.5" outlineLevel="2" x14ac:dyDescent="0.35">
      <c r="A281" s="59" t="s">
        <v>915</v>
      </c>
      <c r="B281" s="59" t="s">
        <v>473</v>
      </c>
      <c r="C281" s="59" t="s">
        <v>516</v>
      </c>
      <c r="D281" s="59" t="s">
        <v>1293</v>
      </c>
      <c r="E281" s="62"/>
      <c r="F281" s="62"/>
      <c r="G281" s="60">
        <v>1.4292824996757663E-2</v>
      </c>
      <c r="H281" s="61">
        <v>1.0190931969958186</v>
      </c>
      <c r="I281" s="59" t="s">
        <v>676</v>
      </c>
      <c r="J281" s="59" t="s">
        <v>1305</v>
      </c>
      <c r="K281" s="63"/>
      <c r="L281" s="63"/>
      <c r="M281" s="61">
        <v>1.4565720720047517E-2</v>
      </c>
      <c r="N281" s="108"/>
      <c r="R281">
        <f t="shared" si="14"/>
        <v>0</v>
      </c>
      <c r="S281">
        <f t="shared" si="15"/>
        <v>0</v>
      </c>
      <c r="T281">
        <f t="shared" si="16"/>
        <v>1.4565720720047517E-2</v>
      </c>
    </row>
    <row r="282" spans="1:20" ht="14.5" outlineLevel="2" x14ac:dyDescent="0.35">
      <c r="A282" s="59" t="s">
        <v>915</v>
      </c>
      <c r="B282" s="59" t="s">
        <v>474</v>
      </c>
      <c r="C282" s="59" t="s">
        <v>516</v>
      </c>
      <c r="D282" s="59" t="s">
        <v>1368</v>
      </c>
      <c r="E282" s="62"/>
      <c r="F282" s="62"/>
      <c r="G282" s="60">
        <v>2.3839132262575717E-2</v>
      </c>
      <c r="H282" s="61">
        <v>1.0190931969958186</v>
      </c>
      <c r="I282" s="59" t="s">
        <v>676</v>
      </c>
      <c r="J282" s="59" t="s">
        <v>1305</v>
      </c>
      <c r="K282" s="63"/>
      <c r="L282" s="63"/>
      <c r="M282" s="61">
        <v>2.429429751107445E-2</v>
      </c>
      <c r="N282" s="108"/>
      <c r="R282">
        <f t="shared" si="14"/>
        <v>0</v>
      </c>
      <c r="S282">
        <f t="shared" si="15"/>
        <v>0</v>
      </c>
      <c r="T282">
        <f t="shared" si="16"/>
        <v>2.429429751107445E-2</v>
      </c>
    </row>
    <row r="283" spans="1:20" ht="14.5" outlineLevel="2" x14ac:dyDescent="0.35">
      <c r="A283" s="59" t="s">
        <v>915</v>
      </c>
      <c r="B283" s="59" t="s">
        <v>475</v>
      </c>
      <c r="C283" s="59" t="s">
        <v>516</v>
      </c>
      <c r="D283" s="59" t="s">
        <v>1369</v>
      </c>
      <c r="E283" s="62"/>
      <c r="F283" s="62"/>
      <c r="G283" s="60">
        <v>4.1318676570947441E-2</v>
      </c>
      <c r="H283" s="61">
        <v>1.0190931969958186</v>
      </c>
      <c r="I283" s="59" t="s">
        <v>676</v>
      </c>
      <c r="J283" s="59" t="s">
        <v>1305</v>
      </c>
      <c r="K283" s="63"/>
      <c r="L283" s="63"/>
      <c r="M283" s="61">
        <v>4.2107582202323052E-2</v>
      </c>
      <c r="N283" s="108"/>
      <c r="R283">
        <f t="shared" si="14"/>
        <v>0</v>
      </c>
      <c r="S283">
        <f t="shared" si="15"/>
        <v>0</v>
      </c>
      <c r="T283">
        <f t="shared" si="16"/>
        <v>4.2107582202323052E-2</v>
      </c>
    </row>
    <row r="284" spans="1:20" ht="14.5" outlineLevel="2" x14ac:dyDescent="0.35">
      <c r="A284" s="59" t="s">
        <v>915</v>
      </c>
      <c r="B284" s="59" t="s">
        <v>1370</v>
      </c>
      <c r="C284" s="59" t="s">
        <v>516</v>
      </c>
      <c r="D284" s="59" t="s">
        <v>1371</v>
      </c>
      <c r="E284" s="62"/>
      <c r="F284" s="62"/>
      <c r="G284" s="60">
        <v>0.10983734606170097</v>
      </c>
      <c r="H284" s="61">
        <v>1</v>
      </c>
      <c r="I284" s="59" t="s">
        <v>677</v>
      </c>
      <c r="J284" s="59" t="s">
        <v>1372</v>
      </c>
      <c r="K284" s="63"/>
      <c r="L284" s="63"/>
      <c r="M284" s="61">
        <v>0.10983734606170097</v>
      </c>
      <c r="N284" s="108"/>
      <c r="R284">
        <f t="shared" si="14"/>
        <v>0</v>
      </c>
      <c r="S284">
        <f t="shared" si="15"/>
        <v>0</v>
      </c>
      <c r="T284">
        <f t="shared" si="16"/>
        <v>0.10983734606170097</v>
      </c>
    </row>
    <row r="285" spans="1:20" ht="14.5" outlineLevel="2" x14ac:dyDescent="0.35">
      <c r="A285" s="59" t="s">
        <v>915</v>
      </c>
      <c r="B285" s="59" t="s">
        <v>1373</v>
      </c>
      <c r="C285" s="59" t="s">
        <v>516</v>
      </c>
      <c r="D285" s="59" t="s">
        <v>1374</v>
      </c>
      <c r="E285" s="62"/>
      <c r="F285" s="62"/>
      <c r="G285" s="60">
        <v>0.19205665472241476</v>
      </c>
      <c r="H285" s="61">
        <v>1</v>
      </c>
      <c r="I285" s="59" t="s">
        <v>677</v>
      </c>
      <c r="J285" s="59" t="s">
        <v>1372</v>
      </c>
      <c r="K285" s="63"/>
      <c r="L285" s="63"/>
      <c r="M285" s="61">
        <v>0.19205665472241476</v>
      </c>
      <c r="N285" s="108"/>
      <c r="R285">
        <f t="shared" si="14"/>
        <v>0</v>
      </c>
      <c r="S285">
        <f t="shared" si="15"/>
        <v>0</v>
      </c>
      <c r="T285">
        <f t="shared" si="16"/>
        <v>0.19205665472241476</v>
      </c>
    </row>
    <row r="286" spans="1:20" ht="14.5" outlineLevel="2" x14ac:dyDescent="0.35">
      <c r="A286" s="59" t="s">
        <v>915</v>
      </c>
      <c r="B286" s="59" t="s">
        <v>476</v>
      </c>
      <c r="C286" s="59" t="s">
        <v>516</v>
      </c>
      <c r="D286" s="59" t="s">
        <v>690</v>
      </c>
      <c r="E286" s="62"/>
      <c r="F286" s="62"/>
      <c r="G286" s="60">
        <v>7.5868411622960945E-3</v>
      </c>
      <c r="H286" s="61">
        <v>1.0190931969958186</v>
      </c>
      <c r="I286" s="59" t="s">
        <v>676</v>
      </c>
      <c r="J286" s="59" t="s">
        <v>1305</v>
      </c>
      <c r="K286" s="63"/>
      <c r="L286" s="63"/>
      <c r="M286" s="61">
        <v>7.7316982151837991E-3</v>
      </c>
      <c r="N286" s="108"/>
      <c r="R286">
        <f t="shared" si="14"/>
        <v>0</v>
      </c>
      <c r="S286">
        <f t="shared" si="15"/>
        <v>0</v>
      </c>
      <c r="T286">
        <f t="shared" si="16"/>
        <v>7.7316982151837991E-3</v>
      </c>
    </row>
    <row r="287" spans="1:20" ht="14.5" outlineLevel="2" x14ac:dyDescent="0.35">
      <c r="A287" s="59" t="s">
        <v>915</v>
      </c>
      <c r="B287" s="59" t="s">
        <v>477</v>
      </c>
      <c r="C287" s="59" t="s">
        <v>516</v>
      </c>
      <c r="D287" s="59" t="s">
        <v>1375</v>
      </c>
      <c r="E287" s="62"/>
      <c r="F287" s="62"/>
      <c r="G287" s="60">
        <v>6.5515921804225982E-2</v>
      </c>
      <c r="H287" s="61">
        <v>1.0190931969958186</v>
      </c>
      <c r="I287" s="59" t="s">
        <v>676</v>
      </c>
      <c r="J287" s="59" t="s">
        <v>1305</v>
      </c>
      <c r="K287" s="63"/>
      <c r="L287" s="63"/>
      <c r="M287" s="61">
        <v>6.6766830205596719E-2</v>
      </c>
      <c r="N287" s="108"/>
      <c r="R287">
        <f t="shared" si="14"/>
        <v>0</v>
      </c>
      <c r="S287">
        <f t="shared" si="15"/>
        <v>0</v>
      </c>
      <c r="T287">
        <f t="shared" si="16"/>
        <v>6.6766830205596719E-2</v>
      </c>
    </row>
    <row r="288" spans="1:20" ht="14.5" outlineLevel="2" x14ac:dyDescent="0.35">
      <c r="A288" s="59" t="s">
        <v>915</v>
      </c>
      <c r="B288" s="59" t="s">
        <v>478</v>
      </c>
      <c r="C288" s="59" t="s">
        <v>516</v>
      </c>
      <c r="D288" s="59" t="s">
        <v>691</v>
      </c>
      <c r="E288" s="62"/>
      <c r="F288" s="62"/>
      <c r="G288" s="60">
        <v>3.5955804629527379E-3</v>
      </c>
      <c r="H288" s="61">
        <v>1.0190931969958186</v>
      </c>
      <c r="I288" s="59" t="s">
        <v>676</v>
      </c>
      <c r="J288" s="59" t="s">
        <v>1305</v>
      </c>
      <c r="K288" s="63"/>
      <c r="L288" s="63"/>
      <c r="M288" s="61">
        <v>3.6642315890462111E-3</v>
      </c>
      <c r="N288" s="108"/>
      <c r="R288">
        <f t="shared" si="14"/>
        <v>0</v>
      </c>
      <c r="S288">
        <f t="shared" si="15"/>
        <v>0</v>
      </c>
      <c r="T288">
        <f t="shared" si="16"/>
        <v>3.6642315890462111E-3</v>
      </c>
    </row>
    <row r="289" spans="1:20" ht="14.5" outlineLevel="2" x14ac:dyDescent="0.35">
      <c r="A289" s="59" t="s">
        <v>915</v>
      </c>
      <c r="B289" s="59" t="s">
        <v>479</v>
      </c>
      <c r="C289" s="59" t="s">
        <v>516</v>
      </c>
      <c r="D289" s="59" t="s">
        <v>692</v>
      </c>
      <c r="E289" s="62"/>
      <c r="F289" s="62"/>
      <c r="G289" s="60">
        <v>1.2898361299563206E-3</v>
      </c>
      <c r="H289" s="61">
        <v>1.0190931969958186</v>
      </c>
      <c r="I289" s="59" t="s">
        <v>676</v>
      </c>
      <c r="J289" s="59" t="s">
        <v>1305</v>
      </c>
      <c r="K289" s="63"/>
      <c r="L289" s="63"/>
      <c r="M289" s="61">
        <v>1.3144632252779008E-3</v>
      </c>
      <c r="N289" s="108"/>
      <c r="R289">
        <f t="shared" si="14"/>
        <v>0</v>
      </c>
      <c r="S289">
        <f t="shared" si="15"/>
        <v>0</v>
      </c>
      <c r="T289">
        <f t="shared" si="16"/>
        <v>1.3144632252779008E-3</v>
      </c>
    </row>
    <row r="290" spans="1:20" ht="14.5" outlineLevel="2" x14ac:dyDescent="0.35">
      <c r="A290" s="59" t="s">
        <v>915</v>
      </c>
      <c r="B290" s="59" t="s">
        <v>480</v>
      </c>
      <c r="C290" s="59" t="s">
        <v>516</v>
      </c>
      <c r="D290" s="59" t="s">
        <v>1376</v>
      </c>
      <c r="E290" s="62"/>
      <c r="F290" s="62"/>
      <c r="G290" s="60">
        <v>1.6940200736435002E-2</v>
      </c>
      <c r="H290" s="61">
        <v>1.0190931969958186</v>
      </c>
      <c r="I290" s="59" t="s">
        <v>676</v>
      </c>
      <c r="J290" s="59" t="s">
        <v>1305</v>
      </c>
      <c r="K290" s="63"/>
      <c r="L290" s="63"/>
      <c r="M290" s="61">
        <v>1.7263643326244468E-2</v>
      </c>
      <c r="N290" s="108"/>
      <c r="R290">
        <f t="shared" si="14"/>
        <v>0</v>
      </c>
      <c r="S290">
        <f t="shared" si="15"/>
        <v>0</v>
      </c>
      <c r="T290">
        <f t="shared" si="16"/>
        <v>1.7263643326244468E-2</v>
      </c>
    </row>
    <row r="291" spans="1:20" ht="14.5" outlineLevel="2" x14ac:dyDescent="0.35">
      <c r="A291" s="59" t="s">
        <v>915</v>
      </c>
      <c r="B291" s="59" t="s">
        <v>481</v>
      </c>
      <c r="C291" s="59" t="s">
        <v>516</v>
      </c>
      <c r="D291" s="59" t="s">
        <v>693</v>
      </c>
      <c r="E291" s="62"/>
      <c r="F291" s="62"/>
      <c r="G291" s="60">
        <v>0.25709980625569145</v>
      </c>
      <c r="H291" s="61">
        <v>1.0190931969958186</v>
      </c>
      <c r="I291" s="59" t="s">
        <v>676</v>
      </c>
      <c r="J291" s="59" t="s">
        <v>1305</v>
      </c>
      <c r="K291" s="63"/>
      <c r="L291" s="63"/>
      <c r="M291" s="61">
        <v>0.26200866350411817</v>
      </c>
      <c r="N291" s="108"/>
      <c r="R291">
        <f t="shared" si="14"/>
        <v>0</v>
      </c>
      <c r="S291">
        <f t="shared" si="15"/>
        <v>0</v>
      </c>
      <c r="T291">
        <f t="shared" si="16"/>
        <v>0.26200866350411817</v>
      </c>
    </row>
    <row r="292" spans="1:20" ht="14.5" outlineLevel="2" x14ac:dyDescent="0.35">
      <c r="A292" s="59" t="s">
        <v>915</v>
      </c>
      <c r="B292" s="59" t="s">
        <v>482</v>
      </c>
      <c r="C292" s="59" t="s">
        <v>516</v>
      </c>
      <c r="D292" s="59" t="s">
        <v>1377</v>
      </c>
      <c r="E292" s="62"/>
      <c r="F292" s="62"/>
      <c r="G292" s="60">
        <v>8.4853337070536383E-2</v>
      </c>
      <c r="H292" s="61">
        <v>1.0491812175348789</v>
      </c>
      <c r="I292" s="59" t="s">
        <v>853</v>
      </c>
      <c r="J292" s="59" t="s">
        <v>1305</v>
      </c>
      <c r="K292" s="63"/>
      <c r="L292" s="63"/>
      <c r="M292" s="61">
        <v>8.9026527499562844E-2</v>
      </c>
      <c r="N292" s="108"/>
      <c r="R292">
        <f t="shared" si="14"/>
        <v>0</v>
      </c>
      <c r="S292">
        <f t="shared" si="15"/>
        <v>0</v>
      </c>
      <c r="T292">
        <f t="shared" si="16"/>
        <v>8.9026527499562844E-2</v>
      </c>
    </row>
    <row r="293" spans="1:20" ht="14.5" outlineLevel="2" x14ac:dyDescent="0.35">
      <c r="A293" s="59" t="s">
        <v>915</v>
      </c>
      <c r="B293" s="59" t="s">
        <v>483</v>
      </c>
      <c r="C293" s="59" t="s">
        <v>516</v>
      </c>
      <c r="D293" s="59" t="s">
        <v>1378</v>
      </c>
      <c r="E293" s="62"/>
      <c r="F293" s="62"/>
      <c r="G293" s="60">
        <v>3.5258692572688703E-2</v>
      </c>
      <c r="H293" s="61">
        <v>1.0491812175348789</v>
      </c>
      <c r="I293" s="59" t="s">
        <v>853</v>
      </c>
      <c r="J293" s="59" t="s">
        <v>1305</v>
      </c>
      <c r="K293" s="63"/>
      <c r="L293" s="63"/>
      <c r="M293" s="61">
        <v>3.6992758002101528E-2</v>
      </c>
      <c r="N293" s="108"/>
      <c r="R293">
        <f t="shared" si="14"/>
        <v>0</v>
      </c>
      <c r="S293">
        <f t="shared" si="15"/>
        <v>0</v>
      </c>
      <c r="T293">
        <f t="shared" si="16"/>
        <v>3.6992758002101528E-2</v>
      </c>
    </row>
    <row r="294" spans="1:20" ht="14.5" outlineLevel="2" x14ac:dyDescent="0.35">
      <c r="A294" s="59" t="s">
        <v>915</v>
      </c>
      <c r="B294" s="59" t="s">
        <v>484</v>
      </c>
      <c r="C294" s="59" t="s">
        <v>516</v>
      </c>
      <c r="D294" s="59" t="s">
        <v>1379</v>
      </c>
      <c r="E294" s="62"/>
      <c r="F294" s="62"/>
      <c r="G294" s="60">
        <v>0.12915272004647863</v>
      </c>
      <c r="H294" s="61">
        <v>1.0491812175348789</v>
      </c>
      <c r="I294" s="59" t="s">
        <v>853</v>
      </c>
      <c r="J294" s="59" t="s">
        <v>1305</v>
      </c>
      <c r="K294" s="63"/>
      <c r="L294" s="63"/>
      <c r="M294" s="61">
        <v>0.13550460806630582</v>
      </c>
      <c r="N294" s="108"/>
      <c r="R294">
        <f t="shared" si="14"/>
        <v>0</v>
      </c>
      <c r="S294">
        <f t="shared" si="15"/>
        <v>0</v>
      </c>
      <c r="T294">
        <f t="shared" si="16"/>
        <v>0.13550460806630582</v>
      </c>
    </row>
    <row r="295" spans="1:20" ht="14.5" outlineLevel="2" x14ac:dyDescent="0.35">
      <c r="A295" s="59" t="s">
        <v>915</v>
      </c>
      <c r="B295" s="59" t="s">
        <v>485</v>
      </c>
      <c r="C295" s="59" t="s">
        <v>516</v>
      </c>
      <c r="D295" s="59" t="s">
        <v>1380</v>
      </c>
      <c r="E295" s="62"/>
      <c r="F295" s="62"/>
      <c r="G295" s="60">
        <v>4.9176188715512907E-3</v>
      </c>
      <c r="H295" s="61">
        <v>1.0494797663381945</v>
      </c>
      <c r="I295" s="59" t="s">
        <v>258</v>
      </c>
      <c r="J295" s="59" t="s">
        <v>1305</v>
      </c>
      <c r="K295" s="63"/>
      <c r="L295" s="63"/>
      <c r="M295" s="61">
        <v>5.1609415042559439E-3</v>
      </c>
      <c r="N295" s="108"/>
      <c r="R295">
        <f t="shared" si="14"/>
        <v>0</v>
      </c>
      <c r="S295">
        <f t="shared" si="15"/>
        <v>0</v>
      </c>
      <c r="T295">
        <f t="shared" si="16"/>
        <v>5.1609415042559439E-3</v>
      </c>
    </row>
    <row r="296" spans="1:20" ht="14.5" outlineLevel="2" x14ac:dyDescent="0.35">
      <c r="A296" s="59" t="s">
        <v>915</v>
      </c>
      <c r="B296" s="59" t="s">
        <v>486</v>
      </c>
      <c r="C296" s="59" t="s">
        <v>516</v>
      </c>
      <c r="D296" s="59" t="s">
        <v>1381</v>
      </c>
      <c r="E296" s="62"/>
      <c r="F296" s="62"/>
      <c r="G296" s="60">
        <v>2.7156709815585583E-3</v>
      </c>
      <c r="H296" s="61">
        <v>1.0494797663381945</v>
      </c>
      <c r="I296" s="59" t="s">
        <v>258</v>
      </c>
      <c r="J296" s="59" t="s">
        <v>1305</v>
      </c>
      <c r="K296" s="63"/>
      <c r="L296" s="63"/>
      <c r="M296" s="61">
        <v>2.8500417471774911E-3</v>
      </c>
      <c r="N296" s="108"/>
      <c r="R296">
        <f t="shared" si="14"/>
        <v>0</v>
      </c>
      <c r="S296">
        <f t="shared" si="15"/>
        <v>0</v>
      </c>
      <c r="T296">
        <f t="shared" si="16"/>
        <v>2.8500417471774911E-3</v>
      </c>
    </row>
    <row r="297" spans="1:20" ht="14.5" outlineLevel="2" x14ac:dyDescent="0.35">
      <c r="A297" s="59" t="s">
        <v>915</v>
      </c>
      <c r="B297" s="59" t="s">
        <v>489</v>
      </c>
      <c r="C297" s="59" t="s">
        <v>516</v>
      </c>
      <c r="D297" s="59" t="s">
        <v>1383</v>
      </c>
      <c r="E297" s="62"/>
      <c r="F297" s="62"/>
      <c r="G297" s="60">
        <v>1.047851150879673E-2</v>
      </c>
      <c r="H297" s="61">
        <v>1.0491812175348789</v>
      </c>
      <c r="I297" s="59" t="s">
        <v>853</v>
      </c>
      <c r="J297" s="59" t="s">
        <v>1305</v>
      </c>
      <c r="K297" s="63"/>
      <c r="L297" s="63"/>
      <c r="M297" s="61">
        <v>1.0993857462752594E-2</v>
      </c>
      <c r="N297" s="108"/>
      <c r="R297">
        <f t="shared" si="14"/>
        <v>0</v>
      </c>
      <c r="S297">
        <f t="shared" si="15"/>
        <v>0</v>
      </c>
      <c r="T297">
        <f t="shared" si="16"/>
        <v>1.0993857462752594E-2</v>
      </c>
    </row>
    <row r="298" spans="1:20" ht="14.5" outlineLevel="2" x14ac:dyDescent="0.35">
      <c r="A298" s="59" t="s">
        <v>915</v>
      </c>
      <c r="B298" s="59" t="s">
        <v>908</v>
      </c>
      <c r="C298" s="59" t="s">
        <v>516</v>
      </c>
      <c r="D298" s="59" t="s">
        <v>1424</v>
      </c>
      <c r="E298" s="60">
        <v>0</v>
      </c>
      <c r="F298" s="60">
        <v>0</v>
      </c>
      <c r="G298" s="60">
        <v>0</v>
      </c>
      <c r="H298" s="61">
        <v>1.0381777203397</v>
      </c>
      <c r="I298" s="59" t="s">
        <v>259</v>
      </c>
      <c r="J298" s="59" t="s">
        <v>1305</v>
      </c>
      <c r="K298" s="61">
        <v>0</v>
      </c>
      <c r="L298" s="61">
        <v>0</v>
      </c>
      <c r="M298" s="61">
        <v>0</v>
      </c>
      <c r="N298" s="108"/>
      <c r="R298">
        <f t="shared" si="14"/>
        <v>0</v>
      </c>
      <c r="S298">
        <f t="shared" si="15"/>
        <v>0</v>
      </c>
      <c r="T298">
        <f t="shared" si="16"/>
        <v>0</v>
      </c>
    </row>
    <row r="299" spans="1:20" ht="14.5" outlineLevel="2" x14ac:dyDescent="0.35">
      <c r="A299" s="59" t="s">
        <v>915</v>
      </c>
      <c r="B299" s="59" t="s">
        <v>909</v>
      </c>
      <c r="C299" s="59" t="s">
        <v>516</v>
      </c>
      <c r="D299" s="59" t="s">
        <v>1425</v>
      </c>
      <c r="E299" s="60">
        <v>0</v>
      </c>
      <c r="F299" s="60">
        <v>0</v>
      </c>
      <c r="G299" s="60">
        <v>0</v>
      </c>
      <c r="H299" s="61">
        <v>1.0381777203397</v>
      </c>
      <c r="I299" s="59" t="s">
        <v>259</v>
      </c>
      <c r="J299" s="59" t="s">
        <v>1305</v>
      </c>
      <c r="K299" s="61">
        <v>0</v>
      </c>
      <c r="L299" s="61">
        <v>0</v>
      </c>
      <c r="M299" s="61">
        <v>0</v>
      </c>
      <c r="N299" s="108"/>
      <c r="R299">
        <f t="shared" si="14"/>
        <v>0</v>
      </c>
      <c r="S299">
        <f t="shared" si="15"/>
        <v>0</v>
      </c>
      <c r="T299">
        <f t="shared" si="16"/>
        <v>0</v>
      </c>
    </row>
    <row r="300" spans="1:20" ht="14.5" outlineLevel="2" x14ac:dyDescent="0.35">
      <c r="A300" s="59" t="s">
        <v>915</v>
      </c>
      <c r="B300" s="59" t="s">
        <v>917</v>
      </c>
      <c r="C300" s="59" t="s">
        <v>516</v>
      </c>
      <c r="D300" s="59" t="s">
        <v>1426</v>
      </c>
      <c r="E300" s="60">
        <v>2.1304022267948493</v>
      </c>
      <c r="F300" s="60">
        <v>6.3029651680321097E-2</v>
      </c>
      <c r="G300" s="60">
        <v>0.14622879189834465</v>
      </c>
      <c r="H300" s="61">
        <v>1.0381777203397</v>
      </c>
      <c r="I300" s="59" t="s">
        <v>259</v>
      </c>
      <c r="J300" s="59" t="s">
        <v>1305</v>
      </c>
      <c r="K300" s="61">
        <v>2.2117361272204974</v>
      </c>
      <c r="L300" s="61">
        <v>6.5435980095281093E-2</v>
      </c>
      <c r="M300" s="61">
        <v>0.15181147382105184</v>
      </c>
      <c r="N300" s="108"/>
      <c r="R300">
        <f t="shared" si="14"/>
        <v>2.2117361272204974</v>
      </c>
      <c r="S300">
        <f t="shared" si="15"/>
        <v>6.5435980095281093E-2</v>
      </c>
      <c r="T300">
        <f t="shared" si="16"/>
        <v>0.15181147382105184</v>
      </c>
    </row>
    <row r="301" spans="1:20" ht="14.5" outlineLevel="2" x14ac:dyDescent="0.35">
      <c r="A301" s="59" t="s">
        <v>915</v>
      </c>
      <c r="B301" s="59" t="s">
        <v>910</v>
      </c>
      <c r="C301" s="59" t="s">
        <v>516</v>
      </c>
      <c r="D301" s="59" t="s">
        <v>1427</v>
      </c>
      <c r="E301" s="60">
        <v>1.0308749618478301E-2</v>
      </c>
      <c r="F301" s="60">
        <v>7.2767644365729321E-4</v>
      </c>
      <c r="G301" s="60">
        <v>1.0381517262844028E-3</v>
      </c>
      <c r="H301" s="61">
        <v>1.0381777203397</v>
      </c>
      <c r="I301" s="59" t="s">
        <v>259</v>
      </c>
      <c r="J301" s="59" t="s">
        <v>1305</v>
      </c>
      <c r="K301" s="61">
        <v>1.0702314178464555E-2</v>
      </c>
      <c r="L301" s="61">
        <v>7.554574714210288E-4</v>
      </c>
      <c r="M301" s="61">
        <v>1.0777859925606655E-3</v>
      </c>
      <c r="N301" s="108"/>
      <c r="R301">
        <f t="shared" si="14"/>
        <v>1.0702314178464555E-2</v>
      </c>
      <c r="S301">
        <f t="shared" si="15"/>
        <v>7.554574714210288E-4</v>
      </c>
      <c r="T301">
        <f t="shared" si="16"/>
        <v>1.0777859925606655E-3</v>
      </c>
    </row>
    <row r="302" spans="1:20" ht="14.5" outlineLevel="2" x14ac:dyDescent="0.35">
      <c r="A302" s="59" t="s">
        <v>915</v>
      </c>
      <c r="B302" s="59" t="s">
        <v>490</v>
      </c>
      <c r="C302" s="59" t="s">
        <v>516</v>
      </c>
      <c r="D302" s="59" t="s">
        <v>1384</v>
      </c>
      <c r="E302" s="62"/>
      <c r="F302" s="62"/>
      <c r="G302" s="60">
        <v>7.4139304115950688E-3</v>
      </c>
      <c r="H302" s="61">
        <v>1.0190931969958186</v>
      </c>
      <c r="I302" s="59" t="s">
        <v>676</v>
      </c>
      <c r="J302" s="59" t="s">
        <v>1305</v>
      </c>
      <c r="K302" s="63"/>
      <c r="L302" s="63"/>
      <c r="M302" s="61">
        <v>7.5554860454569439E-3</v>
      </c>
      <c r="N302" s="108"/>
      <c r="R302">
        <f t="shared" si="14"/>
        <v>0</v>
      </c>
      <c r="S302">
        <f t="shared" si="15"/>
        <v>0</v>
      </c>
      <c r="T302">
        <f t="shared" si="16"/>
        <v>7.5554860454569439E-3</v>
      </c>
    </row>
    <row r="303" spans="1:20" ht="14.5" outlineLevel="2" x14ac:dyDescent="0.35">
      <c r="A303" s="59" t="s">
        <v>915</v>
      </c>
      <c r="B303" s="59" t="s">
        <v>491</v>
      </c>
      <c r="C303" s="59" t="s">
        <v>516</v>
      </c>
      <c r="D303" s="59" t="s">
        <v>1385</v>
      </c>
      <c r="E303" s="62"/>
      <c r="F303" s="62"/>
      <c r="G303" s="60">
        <v>5.1628578221499999E-3</v>
      </c>
      <c r="H303" s="61">
        <v>1.0381777203397</v>
      </c>
      <c r="I303" s="59" t="s">
        <v>259</v>
      </c>
      <c r="J303" s="59" t="s">
        <v>1305</v>
      </c>
      <c r="K303" s="63"/>
      <c r="L303" s="63"/>
      <c r="M303" s="61">
        <v>5.3599639642376755E-3</v>
      </c>
      <c r="N303" s="108"/>
      <c r="R303">
        <f t="shared" si="14"/>
        <v>0</v>
      </c>
      <c r="S303">
        <f t="shared" si="15"/>
        <v>0</v>
      </c>
      <c r="T303">
        <f t="shared" si="16"/>
        <v>5.3599639642376755E-3</v>
      </c>
    </row>
    <row r="304" spans="1:20" ht="14.5" outlineLevel="2" x14ac:dyDescent="0.35">
      <c r="A304" s="59" t="s">
        <v>915</v>
      </c>
      <c r="B304" s="59" t="s">
        <v>492</v>
      </c>
      <c r="C304" s="59" t="s">
        <v>516</v>
      </c>
      <c r="D304" s="59" t="s">
        <v>1386</v>
      </c>
      <c r="E304" s="62"/>
      <c r="F304" s="62"/>
      <c r="G304" s="60">
        <v>8.0547945205479456E-3</v>
      </c>
      <c r="H304" s="61">
        <v>1</v>
      </c>
      <c r="I304" s="59" t="s">
        <v>677</v>
      </c>
      <c r="J304" s="59" t="s">
        <v>1372</v>
      </c>
      <c r="K304" s="63"/>
      <c r="L304" s="63"/>
      <c r="M304" s="61">
        <v>8.0547945205479456E-3</v>
      </c>
      <c r="N304" s="108"/>
      <c r="R304">
        <f t="shared" si="14"/>
        <v>0</v>
      </c>
      <c r="S304">
        <f t="shared" si="15"/>
        <v>0</v>
      </c>
      <c r="T304">
        <f t="shared" si="16"/>
        <v>8.0547945205479456E-3</v>
      </c>
    </row>
    <row r="305" spans="1:21" ht="14.5" outlineLevel="2" x14ac:dyDescent="0.35">
      <c r="A305" s="59" t="s">
        <v>915</v>
      </c>
      <c r="B305" s="59" t="s">
        <v>1387</v>
      </c>
      <c r="C305" s="59" t="s">
        <v>516</v>
      </c>
      <c r="D305" s="59" t="s">
        <v>1388</v>
      </c>
      <c r="E305" s="62"/>
      <c r="F305" s="62"/>
      <c r="G305" s="60">
        <v>1.2137939209887179E-2</v>
      </c>
      <c r="H305" s="61">
        <v>1</v>
      </c>
      <c r="I305" s="59" t="s">
        <v>677</v>
      </c>
      <c r="J305" s="59" t="s">
        <v>1372</v>
      </c>
      <c r="K305" s="63"/>
      <c r="L305" s="63"/>
      <c r="M305" s="61">
        <v>1.2137939209887179E-2</v>
      </c>
      <c r="N305" s="108"/>
      <c r="R305">
        <f t="shared" si="14"/>
        <v>0</v>
      </c>
      <c r="S305">
        <f t="shared" si="15"/>
        <v>0</v>
      </c>
      <c r="T305">
        <f t="shared" si="16"/>
        <v>1.2137939209887179E-2</v>
      </c>
    </row>
    <row r="306" spans="1:21" ht="14.5" outlineLevel="2" x14ac:dyDescent="0.35">
      <c r="A306" s="59" t="s">
        <v>915</v>
      </c>
      <c r="B306" s="59" t="s">
        <v>1389</v>
      </c>
      <c r="C306" s="59" t="s">
        <v>516</v>
      </c>
      <c r="D306" s="59" t="s">
        <v>1390</v>
      </c>
      <c r="E306" s="62"/>
      <c r="F306" s="62"/>
      <c r="G306" s="60">
        <v>3.5111330346961914E-2</v>
      </c>
      <c r="H306" s="61">
        <v>1</v>
      </c>
      <c r="I306" s="59" t="s">
        <v>677</v>
      </c>
      <c r="J306" s="59" t="s">
        <v>1372</v>
      </c>
      <c r="K306" s="63"/>
      <c r="L306" s="63"/>
      <c r="M306" s="61">
        <v>3.5111330346961914E-2</v>
      </c>
      <c r="N306" s="108"/>
      <c r="R306">
        <f t="shared" si="14"/>
        <v>0</v>
      </c>
      <c r="S306">
        <f t="shared" si="15"/>
        <v>0</v>
      </c>
      <c r="T306">
        <f t="shared" si="16"/>
        <v>3.5111330346961914E-2</v>
      </c>
    </row>
    <row r="307" spans="1:21" ht="14.5" outlineLevel="2" x14ac:dyDescent="0.35">
      <c r="A307" s="59" t="s">
        <v>915</v>
      </c>
      <c r="B307" s="59" t="s">
        <v>1391</v>
      </c>
      <c r="C307" s="59" t="s">
        <v>516</v>
      </c>
      <c r="D307" s="59" t="s">
        <v>1392</v>
      </c>
      <c r="E307" s="62"/>
      <c r="F307" s="62"/>
      <c r="G307" s="60">
        <v>1.2992028627718848E-5</v>
      </c>
      <c r="H307" s="61">
        <v>1</v>
      </c>
      <c r="I307" s="59" t="s">
        <v>677</v>
      </c>
      <c r="J307" s="59" t="s">
        <v>1372</v>
      </c>
      <c r="K307" s="63"/>
      <c r="L307" s="63"/>
      <c r="M307" s="61">
        <v>1.2992028627718848E-5</v>
      </c>
      <c r="N307" s="108"/>
      <c r="R307">
        <f t="shared" si="14"/>
        <v>0</v>
      </c>
      <c r="S307">
        <f t="shared" si="15"/>
        <v>0</v>
      </c>
      <c r="T307">
        <f t="shared" si="16"/>
        <v>1.2992028627718848E-5</v>
      </c>
    </row>
    <row r="308" spans="1:21" ht="14.5" outlineLevel="2" x14ac:dyDescent="0.35">
      <c r="A308" s="59" t="s">
        <v>915</v>
      </c>
      <c r="B308" s="59" t="s">
        <v>1393</v>
      </c>
      <c r="C308" s="59" t="s">
        <v>516</v>
      </c>
      <c r="D308" s="59" t="s">
        <v>1394</v>
      </c>
      <c r="E308" s="62"/>
      <c r="F308" s="62"/>
      <c r="G308" s="60">
        <v>1.6708459486016249E-5</v>
      </c>
      <c r="H308" s="61">
        <v>1</v>
      </c>
      <c r="I308" s="59" t="s">
        <v>677</v>
      </c>
      <c r="J308" s="59" t="s">
        <v>1372</v>
      </c>
      <c r="K308" s="63"/>
      <c r="L308" s="63"/>
      <c r="M308" s="61">
        <v>1.6708459486016249E-5</v>
      </c>
      <c r="N308" s="108"/>
      <c r="R308">
        <f t="shared" si="14"/>
        <v>0</v>
      </c>
      <c r="S308">
        <f t="shared" si="15"/>
        <v>0</v>
      </c>
      <c r="T308">
        <f t="shared" si="16"/>
        <v>1.6708459486016249E-5</v>
      </c>
    </row>
    <row r="309" spans="1:21" ht="14.5" outlineLevel="2" x14ac:dyDescent="0.35">
      <c r="A309" s="59" t="s">
        <v>915</v>
      </c>
      <c r="B309" s="59" t="s">
        <v>1395</v>
      </c>
      <c r="C309" s="59" t="s">
        <v>516</v>
      </c>
      <c r="D309" s="59" t="s">
        <v>1396</v>
      </c>
      <c r="E309" s="62"/>
      <c r="F309" s="62"/>
      <c r="G309" s="60">
        <v>7.4803752006186025E-2</v>
      </c>
      <c r="H309" s="61">
        <v>1</v>
      </c>
      <c r="I309" s="59" t="s">
        <v>677</v>
      </c>
      <c r="J309" s="59" t="s">
        <v>1372</v>
      </c>
      <c r="K309" s="63"/>
      <c r="L309" s="63"/>
      <c r="M309" s="61">
        <v>7.4803752006186025E-2</v>
      </c>
      <c r="N309" s="108"/>
      <c r="R309">
        <f t="shared" si="14"/>
        <v>0</v>
      </c>
      <c r="S309">
        <f t="shared" si="15"/>
        <v>0</v>
      </c>
      <c r="T309">
        <f t="shared" si="16"/>
        <v>7.4803752006186025E-2</v>
      </c>
    </row>
    <row r="310" spans="1:21" ht="14.5" outlineLevel="2" x14ac:dyDescent="0.35">
      <c r="A310" s="59" t="s">
        <v>915</v>
      </c>
      <c r="B310" s="59" t="s">
        <v>1397</v>
      </c>
      <c r="C310" s="59" t="s">
        <v>516</v>
      </c>
      <c r="D310" s="59" t="s">
        <v>1398</v>
      </c>
      <c r="E310" s="62"/>
      <c r="F310" s="62"/>
      <c r="G310" s="60">
        <v>2.0789601068367833E-3</v>
      </c>
      <c r="H310" s="61">
        <v>1</v>
      </c>
      <c r="I310" s="59" t="s">
        <v>677</v>
      </c>
      <c r="J310" s="59" t="s">
        <v>1372</v>
      </c>
      <c r="K310" s="63"/>
      <c r="L310" s="63"/>
      <c r="M310" s="61">
        <v>2.0789601068367833E-3</v>
      </c>
      <c r="N310" s="108"/>
      <c r="R310">
        <f t="shared" si="14"/>
        <v>0</v>
      </c>
      <c r="S310">
        <f t="shared" si="15"/>
        <v>0</v>
      </c>
      <c r="T310">
        <f t="shared" si="16"/>
        <v>2.0789601068367833E-3</v>
      </c>
    </row>
    <row r="311" spans="1:21" ht="14.5" outlineLevel="2" x14ac:dyDescent="0.35">
      <c r="A311" s="59" t="s">
        <v>915</v>
      </c>
      <c r="B311" s="59" t="s">
        <v>1399</v>
      </c>
      <c r="C311" s="59" t="s">
        <v>516</v>
      </c>
      <c r="D311" s="59" t="s">
        <v>1400</v>
      </c>
      <c r="E311" s="62"/>
      <c r="F311" s="62"/>
      <c r="G311" s="60">
        <v>8.6757312112869592E-3</v>
      </c>
      <c r="H311" s="61">
        <v>1</v>
      </c>
      <c r="I311" s="59" t="s">
        <v>677</v>
      </c>
      <c r="J311" s="59" t="s">
        <v>1372</v>
      </c>
      <c r="K311" s="63"/>
      <c r="L311" s="63"/>
      <c r="M311" s="61">
        <v>8.6757312112869592E-3</v>
      </c>
      <c r="N311" s="108"/>
      <c r="R311">
        <f t="shared" si="14"/>
        <v>0</v>
      </c>
      <c r="S311">
        <f t="shared" si="15"/>
        <v>0</v>
      </c>
      <c r="T311">
        <f t="shared" si="16"/>
        <v>8.6757312112869592E-3</v>
      </c>
    </row>
    <row r="312" spans="1:21" ht="14.5" outlineLevel="2" x14ac:dyDescent="0.35">
      <c r="A312" s="59" t="s">
        <v>915</v>
      </c>
      <c r="B312" s="59" t="s">
        <v>1401</v>
      </c>
      <c r="C312" s="59" t="s">
        <v>516</v>
      </c>
      <c r="D312" s="59" t="s">
        <v>1402</v>
      </c>
      <c r="E312" s="62"/>
      <c r="F312" s="62"/>
      <c r="G312" s="60">
        <v>2.4705606246690961E-3</v>
      </c>
      <c r="H312" s="61">
        <v>1</v>
      </c>
      <c r="I312" s="59" t="s">
        <v>677</v>
      </c>
      <c r="J312" s="59" t="s">
        <v>1372</v>
      </c>
      <c r="K312" s="63"/>
      <c r="L312" s="63"/>
      <c r="M312" s="61">
        <v>2.4705606246690961E-3</v>
      </c>
      <c r="N312" s="108"/>
      <c r="R312">
        <f t="shared" si="14"/>
        <v>0</v>
      </c>
      <c r="S312">
        <f t="shared" si="15"/>
        <v>0</v>
      </c>
      <c r="T312">
        <f t="shared" si="16"/>
        <v>2.4705606246690961E-3</v>
      </c>
    </row>
    <row r="313" spans="1:21" ht="14.5" outlineLevel="2" x14ac:dyDescent="0.35">
      <c r="A313" s="59" t="s">
        <v>915</v>
      </c>
      <c r="B313" s="59" t="s">
        <v>1403</v>
      </c>
      <c r="C313" s="59" t="s">
        <v>516</v>
      </c>
      <c r="D313" s="59" t="s">
        <v>1404</v>
      </c>
      <c r="E313" s="62"/>
      <c r="F313" s="62"/>
      <c r="G313" s="60">
        <v>2.2745868901310191E-4</v>
      </c>
      <c r="H313" s="61">
        <v>1</v>
      </c>
      <c r="I313" s="59" t="s">
        <v>677</v>
      </c>
      <c r="J313" s="59" t="s">
        <v>1372</v>
      </c>
      <c r="K313" s="63"/>
      <c r="L313" s="63"/>
      <c r="M313" s="61">
        <v>2.2745868901310191E-4</v>
      </c>
      <c r="N313" s="108"/>
      <c r="R313">
        <f t="shared" si="14"/>
        <v>0</v>
      </c>
      <c r="S313">
        <f t="shared" si="15"/>
        <v>0</v>
      </c>
      <c r="T313">
        <f t="shared" si="16"/>
        <v>2.2745868901310191E-4</v>
      </c>
    </row>
    <row r="314" spans="1:21" ht="14.5" outlineLevel="2" x14ac:dyDescent="0.35">
      <c r="A314" s="59" t="s">
        <v>915</v>
      </c>
      <c r="B314" s="59" t="s">
        <v>1405</v>
      </c>
      <c r="C314" s="59" t="s">
        <v>516</v>
      </c>
      <c r="D314" s="59" t="s">
        <v>1406</v>
      </c>
      <c r="E314" s="60">
        <v>3.7089589041095888E-4</v>
      </c>
      <c r="F314" s="60">
        <v>1.5890410958904083E-6</v>
      </c>
      <c r="G314" s="60">
        <v>8.6539726027397252E-5</v>
      </c>
      <c r="H314" s="61">
        <v>1</v>
      </c>
      <c r="I314" s="59" t="s">
        <v>677</v>
      </c>
      <c r="J314" s="59" t="s">
        <v>1372</v>
      </c>
      <c r="K314" s="61">
        <v>3.7089589041095888E-4</v>
      </c>
      <c r="L314" s="61">
        <v>1.5890410958904083E-6</v>
      </c>
      <c r="M314" s="61">
        <v>8.6539726027397252E-5</v>
      </c>
      <c r="N314" s="108"/>
      <c r="R314">
        <f t="shared" si="14"/>
        <v>3.7089589041095888E-4</v>
      </c>
      <c r="S314">
        <f t="shared" si="15"/>
        <v>1.5890410958904083E-6</v>
      </c>
      <c r="T314">
        <f t="shared" si="16"/>
        <v>8.6539726027397252E-5</v>
      </c>
    </row>
    <row r="315" spans="1:21" ht="14.5" outlineLevel="2" x14ac:dyDescent="0.35">
      <c r="A315" s="59" t="s">
        <v>915</v>
      </c>
      <c r="B315" s="59" t="s">
        <v>1407</v>
      </c>
      <c r="C315" s="59" t="s">
        <v>516</v>
      </c>
      <c r="D315" s="59" t="s">
        <v>1408</v>
      </c>
      <c r="E315" s="60">
        <v>2.1361369863013673E-3</v>
      </c>
      <c r="F315" s="60">
        <v>4.9767123287670966E-5</v>
      </c>
      <c r="G315" s="60">
        <v>5.0976438356164382E-4</v>
      </c>
      <c r="H315" s="61">
        <v>1</v>
      </c>
      <c r="I315" s="59" t="s">
        <v>677</v>
      </c>
      <c r="J315" s="59" t="s">
        <v>1372</v>
      </c>
      <c r="K315" s="61">
        <v>2.1361369863013673E-3</v>
      </c>
      <c r="L315" s="61">
        <v>4.9767123287670966E-5</v>
      </c>
      <c r="M315" s="61">
        <v>5.0976438356164382E-4</v>
      </c>
      <c r="N315" s="108"/>
      <c r="R315">
        <f t="shared" si="14"/>
        <v>2.1361369863013673E-3</v>
      </c>
      <c r="S315">
        <f t="shared" si="15"/>
        <v>4.9767123287670966E-5</v>
      </c>
      <c r="T315">
        <f t="shared" si="16"/>
        <v>5.0976438356164382E-4</v>
      </c>
    </row>
    <row r="316" spans="1:21" ht="14.5" outlineLevel="2" x14ac:dyDescent="0.35">
      <c r="A316" s="59" t="s">
        <v>915</v>
      </c>
      <c r="B316" s="59" t="s">
        <v>911</v>
      </c>
      <c r="C316" s="59" t="s">
        <v>516</v>
      </c>
      <c r="D316" s="59" t="s">
        <v>1409</v>
      </c>
      <c r="E316" s="62"/>
      <c r="F316" s="62"/>
      <c r="G316" s="60">
        <v>2.1903561643835615E-3</v>
      </c>
      <c r="H316" s="61">
        <v>1.0190931969958186</v>
      </c>
      <c r="I316" s="59" t="s">
        <v>676</v>
      </c>
      <c r="J316" s="59" t="s">
        <v>1305</v>
      </c>
      <c r="K316" s="63"/>
      <c r="L316" s="63"/>
      <c r="M316" s="61">
        <v>2.2321770661211425E-3</v>
      </c>
      <c r="N316" s="108"/>
      <c r="R316">
        <f t="shared" si="14"/>
        <v>0</v>
      </c>
      <c r="S316">
        <f t="shared" si="15"/>
        <v>0</v>
      </c>
      <c r="T316">
        <f t="shared" si="16"/>
        <v>2.2321770661211425E-3</v>
      </c>
    </row>
    <row r="317" spans="1:21" ht="14.5" outlineLevel="2" x14ac:dyDescent="0.35">
      <c r="A317" s="59" t="s">
        <v>915</v>
      </c>
      <c r="B317" s="59" t="s">
        <v>912</v>
      </c>
      <c r="C317" s="59" t="s">
        <v>516</v>
      </c>
      <c r="D317" s="59" t="s">
        <v>1410</v>
      </c>
      <c r="E317" s="60">
        <v>2.6969178082191783E-3</v>
      </c>
      <c r="F317" s="60">
        <v>8.6301369863013696E-5</v>
      </c>
      <c r="G317" s="60">
        <v>6.9041095890410957E-4</v>
      </c>
      <c r="H317" s="61">
        <v>1.0190931969958186</v>
      </c>
      <c r="I317" s="59" t="s">
        <v>676</v>
      </c>
      <c r="J317" s="59" t="s">
        <v>1305</v>
      </c>
      <c r="K317" s="61">
        <v>2.7484105912130383E-3</v>
      </c>
      <c r="L317" s="61">
        <v>8.7949138918817213E-5</v>
      </c>
      <c r="M317" s="61">
        <v>7.035931113505377E-4</v>
      </c>
      <c r="N317" s="108"/>
      <c r="R317">
        <f t="shared" si="14"/>
        <v>2.7484105912130383E-3</v>
      </c>
      <c r="S317">
        <f t="shared" si="15"/>
        <v>8.7949138918817213E-5</v>
      </c>
      <c r="T317">
        <f t="shared" si="16"/>
        <v>7.035931113505377E-4</v>
      </c>
    </row>
    <row r="318" spans="1:21" ht="14.5" outlineLevel="2" x14ac:dyDescent="0.35">
      <c r="A318" s="59" t="s">
        <v>915</v>
      </c>
      <c r="B318" s="59" t="s">
        <v>913</v>
      </c>
      <c r="C318" s="59" t="s">
        <v>516</v>
      </c>
      <c r="D318" s="59" t="s">
        <v>678</v>
      </c>
      <c r="E318" s="60">
        <v>2.3283047769230769E-3</v>
      </c>
      <c r="F318" s="60">
        <v>1.0609894961538461E-3</v>
      </c>
      <c r="G318" s="60">
        <v>5.5037407692307692E-4</v>
      </c>
      <c r="H318" s="61">
        <v>1.0190931969958186</v>
      </c>
      <c r="I318" s="59" t="s">
        <v>676</v>
      </c>
      <c r="J318" s="59" t="s">
        <v>1305</v>
      </c>
      <c r="K318" s="61">
        <v>2.3727595586951747E-3</v>
      </c>
      <c r="L318" s="61">
        <v>1.0812471776144058E-3</v>
      </c>
      <c r="M318" s="61">
        <v>5.6088247759516108E-4</v>
      </c>
      <c r="N318" s="108"/>
      <c r="R318">
        <f t="shared" si="14"/>
        <v>2.3727595586951747E-3</v>
      </c>
      <c r="S318">
        <f t="shared" si="15"/>
        <v>1.0812471776144058E-3</v>
      </c>
      <c r="T318">
        <f t="shared" si="16"/>
        <v>5.6088247759516108E-4</v>
      </c>
    </row>
    <row r="319" spans="1:21" ht="14.5" outlineLevel="2" x14ac:dyDescent="0.35">
      <c r="A319" s="59" t="s">
        <v>915</v>
      </c>
      <c r="B319" s="59" t="s">
        <v>493</v>
      </c>
      <c r="C319" s="59" t="s">
        <v>516</v>
      </c>
      <c r="D319" s="59" t="s">
        <v>1417</v>
      </c>
      <c r="E319" s="62"/>
      <c r="F319" s="62"/>
      <c r="G319" s="60">
        <v>3.7533653846153847E-4</v>
      </c>
      <c r="H319" s="61">
        <v>1</v>
      </c>
      <c r="I319" s="59" t="s">
        <v>677</v>
      </c>
      <c r="J319" s="59" t="s">
        <v>1372</v>
      </c>
      <c r="K319" s="63"/>
      <c r="L319" s="63"/>
      <c r="M319" s="61">
        <v>3.7533653846153847E-4</v>
      </c>
      <c r="N319" s="108"/>
      <c r="R319">
        <f t="shared" si="14"/>
        <v>0</v>
      </c>
      <c r="S319">
        <f t="shared" si="15"/>
        <v>0</v>
      </c>
      <c r="T319">
        <f t="shared" si="16"/>
        <v>3.7533653846153847E-4</v>
      </c>
    </row>
    <row r="320" spans="1:21" ht="14.5" outlineLevel="1" x14ac:dyDescent="0.35">
      <c r="A320" s="64" t="s">
        <v>502</v>
      </c>
      <c r="B320" s="59"/>
      <c r="C320" s="59"/>
      <c r="D320" s="59"/>
      <c r="E320" s="62">
        <f>SUBTOTAL(9,E214:E319)</f>
        <v>2.921942963468291</v>
      </c>
      <c r="F320" s="62">
        <f>SUBTOTAL(9,F214:F319)</f>
        <v>0.59485170882852667</v>
      </c>
      <c r="G320" s="60">
        <f>SUBTOTAL(9,G214:G319)</f>
        <v>4.80950868293586</v>
      </c>
      <c r="H320" s="61"/>
      <c r="I320" s="59"/>
      <c r="J320" s="59"/>
      <c r="K320" s="63">
        <f>SUBTOTAL(9,K214:K319)</f>
        <v>3.0360659250699258</v>
      </c>
      <c r="L320" s="63">
        <f>SUBTOTAL(9,L214:L319)</f>
        <v>0.62182116973423829</v>
      </c>
      <c r="M320" s="61">
        <f>SUBTOTAL(9,M214:M319)</f>
        <v>4.9425604419057478</v>
      </c>
      <c r="N320" s="108"/>
      <c r="Q320">
        <f>SUBTOTAL(9,Q214:Q319)</f>
        <v>0.12436439027647039</v>
      </c>
      <c r="R320">
        <f>SUBTOTAL(9,R214:R319)</f>
        <v>3.0360659250699258</v>
      </c>
      <c r="S320">
        <f>SUBTOTAL(9,S214:S319)</f>
        <v>0.62182116973423829</v>
      </c>
      <c r="T320">
        <f>SUBTOTAL(9,T214:T319)</f>
        <v>4.8181960516292781</v>
      </c>
      <c r="U320">
        <f>SUBTOTAL(9,U214:U319)</f>
        <v>0</v>
      </c>
    </row>
    <row r="321" spans="1:20" ht="14.5" outlineLevel="2" x14ac:dyDescent="0.35">
      <c r="A321" s="59" t="s">
        <v>918</v>
      </c>
      <c r="B321" s="59" t="s">
        <v>1303</v>
      </c>
      <c r="C321" s="59" t="s">
        <v>516</v>
      </c>
      <c r="D321" s="59" t="s">
        <v>1304</v>
      </c>
      <c r="E321" s="60">
        <v>5.5132243589743591E-4</v>
      </c>
      <c r="F321" s="60">
        <v>2.2052891025641022E-3</v>
      </c>
      <c r="G321" s="60">
        <v>2.2052891025641025E-5</v>
      </c>
      <c r="H321" s="61">
        <v>1.1252491683233306</v>
      </c>
      <c r="I321" s="59" t="s">
        <v>258</v>
      </c>
      <c r="J321" s="59" t="s">
        <v>1305</v>
      </c>
      <c r="K321" s="61">
        <v>6.2037511247158244E-4</v>
      </c>
      <c r="L321" s="61">
        <v>2.4814997285727601E-3</v>
      </c>
      <c r="M321" s="61">
        <v>2.4814997285727602E-5</v>
      </c>
      <c r="N321" s="108"/>
      <c r="R321">
        <f t="shared" si="14"/>
        <v>6.2037511247158244E-4</v>
      </c>
      <c r="S321">
        <f t="shared" si="15"/>
        <v>2.4814997285727601E-3</v>
      </c>
      <c r="T321">
        <f t="shared" si="16"/>
        <v>2.4814997285727602E-5</v>
      </c>
    </row>
    <row r="322" spans="1:20" ht="14.5" outlineLevel="2" x14ac:dyDescent="0.35">
      <c r="A322" s="59" t="s">
        <v>918</v>
      </c>
      <c r="B322" s="59" t="s">
        <v>1306</v>
      </c>
      <c r="C322" s="59" t="s">
        <v>516</v>
      </c>
      <c r="D322" s="59" t="s">
        <v>1304</v>
      </c>
      <c r="E322" s="60">
        <v>9.556253205128205E-3</v>
      </c>
      <c r="F322" s="60">
        <v>4.4399807692307697E-2</v>
      </c>
      <c r="G322" s="60">
        <v>3.0874048076923078E-3</v>
      </c>
      <c r="H322" s="61">
        <v>1.1252491683233306</v>
      </c>
      <c r="I322" s="59" t="s">
        <v>258</v>
      </c>
      <c r="J322" s="59" t="s">
        <v>1305</v>
      </c>
      <c r="K322" s="61">
        <v>1.0753165971357675E-2</v>
      </c>
      <c r="L322" s="61">
        <v>4.9960846679485048E-2</v>
      </c>
      <c r="M322" s="61">
        <v>3.4740996921332214E-3</v>
      </c>
      <c r="N322" s="108"/>
      <c r="R322">
        <f t="shared" si="14"/>
        <v>1.0753165971357675E-2</v>
      </c>
      <c r="S322">
        <f t="shared" si="15"/>
        <v>4.9960846679485048E-2</v>
      </c>
      <c r="T322">
        <f t="shared" si="16"/>
        <v>3.4740996921332214E-3</v>
      </c>
    </row>
    <row r="323" spans="1:20" ht="14.5" outlineLevel="2" x14ac:dyDescent="0.35">
      <c r="A323" s="59" t="s">
        <v>918</v>
      </c>
      <c r="B323" s="59" t="s">
        <v>1307</v>
      </c>
      <c r="C323" s="59" t="s">
        <v>516</v>
      </c>
      <c r="D323" s="59" t="s">
        <v>1304</v>
      </c>
      <c r="E323" s="60">
        <v>4.8760961538461538E-5</v>
      </c>
      <c r="F323" s="60">
        <v>5.3637051282051282E-4</v>
      </c>
      <c r="G323" s="60">
        <v>2.7306128205128205E-6</v>
      </c>
      <c r="H323" s="61">
        <v>1.1252491683233306</v>
      </c>
      <c r="I323" s="59" t="s">
        <v>258</v>
      </c>
      <c r="J323" s="59" t="s">
        <v>1305</v>
      </c>
      <c r="K323" s="61">
        <v>5.4868231417799756E-5</v>
      </c>
      <c r="L323" s="61">
        <v>6.035504734644404E-4</v>
      </c>
      <c r="M323" s="61">
        <v>3.0726198052950751E-6</v>
      </c>
      <c r="N323" s="108"/>
      <c r="R323">
        <f t="shared" ref="R323:R386" si="18">IF(AND(N323="CO",O323&gt;0),K323*(1-O323),K323)</f>
        <v>5.4868231417799756E-5</v>
      </c>
      <c r="S323">
        <f t="shared" ref="S323:S386" si="19">IF(AND(N323="NOX",O323&gt;0),L323*(1-O323),L323)</f>
        <v>6.035504734644404E-4</v>
      </c>
      <c r="T323">
        <f t="shared" ref="T323:T386" si="20">IF(AND(N323="VOC",O323&gt;0),M323*(1-O323),M323)</f>
        <v>3.0726198052950751E-6</v>
      </c>
    </row>
    <row r="324" spans="1:20" ht="14.5" outlineLevel="2" x14ac:dyDescent="0.35">
      <c r="A324" s="59" t="s">
        <v>918</v>
      </c>
      <c r="B324" s="59" t="s">
        <v>1308</v>
      </c>
      <c r="C324" s="59" t="s">
        <v>516</v>
      </c>
      <c r="D324" s="59" t="s">
        <v>1309</v>
      </c>
      <c r="E324" s="60">
        <v>6.9714391025641018E-2</v>
      </c>
      <c r="F324" s="60">
        <v>8.2993333333333336E-2</v>
      </c>
      <c r="G324" s="60">
        <v>4.5646346153846154E-3</v>
      </c>
      <c r="H324" s="61">
        <v>1.1252491683233306</v>
      </c>
      <c r="I324" s="59" t="s">
        <v>258</v>
      </c>
      <c r="J324" s="59" t="s">
        <v>1305</v>
      </c>
      <c r="K324" s="61">
        <v>7.8446060521770014E-2</v>
      </c>
      <c r="L324" s="61">
        <v>9.3388179309714284E-2</v>
      </c>
      <c r="M324" s="61">
        <v>5.1363513046614245E-3</v>
      </c>
      <c r="N324" s="108"/>
      <c r="R324">
        <f t="shared" si="18"/>
        <v>7.8446060521770014E-2</v>
      </c>
      <c r="S324">
        <f t="shared" si="19"/>
        <v>9.3388179309714284E-2</v>
      </c>
      <c r="T324">
        <f t="shared" si="20"/>
        <v>5.1363513046614245E-3</v>
      </c>
    </row>
    <row r="325" spans="1:20" ht="14.5" outlineLevel="2" x14ac:dyDescent="0.35">
      <c r="A325" s="59" t="s">
        <v>918</v>
      </c>
      <c r="B325" s="59" t="s">
        <v>1310</v>
      </c>
      <c r="C325" s="59" t="s">
        <v>516</v>
      </c>
      <c r="D325" s="59" t="s">
        <v>1311</v>
      </c>
      <c r="E325" s="60">
        <v>1.0105131410256411E-4</v>
      </c>
      <c r="F325" s="60">
        <v>1.804215705128205E-4</v>
      </c>
      <c r="G325" s="60">
        <v>6.5930576923076931E-6</v>
      </c>
      <c r="H325" s="61">
        <v>1.1252491683233306</v>
      </c>
      <c r="I325" s="59" t="s">
        <v>258</v>
      </c>
      <c r="J325" s="59" t="s">
        <v>1305</v>
      </c>
      <c r="K325" s="61">
        <v>1.1370790715188992E-4</v>
      </c>
      <c r="L325" s="61">
        <v>2.030192221671404E-4</v>
      </c>
      <c r="M325" s="61">
        <v>7.4188326849769682E-6</v>
      </c>
      <c r="N325" s="108"/>
      <c r="R325">
        <f t="shared" si="18"/>
        <v>1.1370790715188992E-4</v>
      </c>
      <c r="S325">
        <f t="shared" si="19"/>
        <v>2.030192221671404E-4</v>
      </c>
      <c r="T325">
        <f t="shared" si="20"/>
        <v>7.4188326849769682E-6</v>
      </c>
    </row>
    <row r="326" spans="1:20" ht="14.5" outlineLevel="2" x14ac:dyDescent="0.35">
      <c r="A326" s="59" t="s">
        <v>918</v>
      </c>
      <c r="B326" s="59" t="s">
        <v>1312</v>
      </c>
      <c r="C326" s="59" t="s">
        <v>516</v>
      </c>
      <c r="D326" s="59" t="s">
        <v>1313</v>
      </c>
      <c r="E326" s="60">
        <v>0.27931397435897437</v>
      </c>
      <c r="F326" s="60">
        <v>0.10241512820512821</v>
      </c>
      <c r="G326" s="60">
        <v>7.9138974358974358E-3</v>
      </c>
      <c r="H326" s="61">
        <v>1.1252491683233306</v>
      </c>
      <c r="I326" s="59" t="s">
        <v>258</v>
      </c>
      <c r="J326" s="59" t="s">
        <v>1305</v>
      </c>
      <c r="K326" s="61">
        <v>0.31429781734851997</v>
      </c>
      <c r="L326" s="61">
        <v>0.1152425378365478</v>
      </c>
      <c r="M326" s="61">
        <v>8.9051065079397279E-3</v>
      </c>
      <c r="N326" s="108"/>
      <c r="R326">
        <f t="shared" si="18"/>
        <v>0.31429781734851997</v>
      </c>
      <c r="S326">
        <f t="shared" si="19"/>
        <v>0.1152425378365478</v>
      </c>
      <c r="T326">
        <f t="shared" si="20"/>
        <v>8.9051065079397279E-3</v>
      </c>
    </row>
    <row r="327" spans="1:20" ht="14.5" outlineLevel="2" x14ac:dyDescent="0.35">
      <c r="A327" s="59" t="s">
        <v>918</v>
      </c>
      <c r="B327" s="59" t="s">
        <v>1314</v>
      </c>
      <c r="C327" s="59" t="s">
        <v>516</v>
      </c>
      <c r="D327" s="59" t="s">
        <v>1304</v>
      </c>
      <c r="E327" s="60">
        <v>2.4621955128205127E-5</v>
      </c>
      <c r="F327" s="60">
        <v>9.8538910256410256E-5</v>
      </c>
      <c r="G327" s="60">
        <v>9.7057500000000002E-7</v>
      </c>
      <c r="H327" s="61">
        <v>1.1252491683233306</v>
      </c>
      <c r="I327" s="59" t="s">
        <v>258</v>
      </c>
      <c r="J327" s="59" t="s">
        <v>1305</v>
      </c>
      <c r="K327" s="61">
        <v>2.7705834530507182E-5</v>
      </c>
      <c r="L327" s="61">
        <v>1.1088082681351294E-4</v>
      </c>
      <c r="M327" s="61">
        <v>1.0921387115454166E-6</v>
      </c>
      <c r="N327" s="108"/>
      <c r="R327">
        <f t="shared" si="18"/>
        <v>2.7705834530507182E-5</v>
      </c>
      <c r="S327">
        <f t="shared" si="19"/>
        <v>1.1088082681351294E-4</v>
      </c>
      <c r="T327">
        <f t="shared" si="20"/>
        <v>1.0921387115454166E-6</v>
      </c>
    </row>
    <row r="328" spans="1:20" ht="14.5" outlineLevel="2" x14ac:dyDescent="0.35">
      <c r="A328" s="59" t="s">
        <v>918</v>
      </c>
      <c r="B328" s="59" t="s">
        <v>1315</v>
      </c>
      <c r="C328" s="59" t="s">
        <v>516</v>
      </c>
      <c r="D328" s="59" t="s">
        <v>1316</v>
      </c>
      <c r="E328" s="60">
        <v>1.1440875808619354E-4</v>
      </c>
      <c r="F328" s="60">
        <v>4.5763512154709679E-4</v>
      </c>
      <c r="G328" s="60">
        <v>7.7797975123122586E-6</v>
      </c>
      <c r="H328" s="61">
        <v>1.1252491683233306</v>
      </c>
      <c r="I328" s="59" t="s">
        <v>258</v>
      </c>
      <c r="J328" s="59" t="s">
        <v>1305</v>
      </c>
      <c r="K328" s="61">
        <v>1.2873835988539439E-4</v>
      </c>
      <c r="L328" s="61">
        <v>5.1495353991641698E-4</v>
      </c>
      <c r="M328" s="61">
        <v>8.7542106804532852E-6</v>
      </c>
      <c r="N328" s="108"/>
      <c r="R328">
        <f t="shared" si="18"/>
        <v>1.2873835988539439E-4</v>
      </c>
      <c r="S328">
        <f t="shared" si="19"/>
        <v>5.1495353991641698E-4</v>
      </c>
      <c r="T328">
        <f t="shared" si="20"/>
        <v>8.7542106804532852E-6</v>
      </c>
    </row>
    <row r="329" spans="1:20" ht="14.5" outlineLevel="2" x14ac:dyDescent="0.35">
      <c r="A329" s="59" t="s">
        <v>918</v>
      </c>
      <c r="B329" s="59" t="s">
        <v>1317</v>
      </c>
      <c r="C329" s="59" t="s">
        <v>516</v>
      </c>
      <c r="D329" s="59" t="s">
        <v>1316</v>
      </c>
      <c r="E329" s="60">
        <v>1.5655944237290322E-4</v>
      </c>
      <c r="F329" s="60">
        <v>7.273990906513548E-4</v>
      </c>
      <c r="G329" s="60">
        <v>5.0580731941729035E-5</v>
      </c>
      <c r="H329" s="61">
        <v>1.1252491683233306</v>
      </c>
      <c r="I329" s="59" t="s">
        <v>258</v>
      </c>
      <c r="J329" s="59" t="s">
        <v>1305</v>
      </c>
      <c r="K329" s="61">
        <v>1.7616838232327375E-4</v>
      </c>
      <c r="L329" s="61">
        <v>8.1850522179458386E-4</v>
      </c>
      <c r="M329" s="61">
        <v>5.6915926550615915E-5</v>
      </c>
      <c r="N329" s="108"/>
      <c r="R329">
        <f t="shared" si="18"/>
        <v>1.7616838232327375E-4</v>
      </c>
      <c r="S329">
        <f t="shared" si="19"/>
        <v>8.1850522179458386E-4</v>
      </c>
      <c r="T329">
        <f t="shared" si="20"/>
        <v>5.6915926550615915E-5</v>
      </c>
    </row>
    <row r="330" spans="1:20" ht="14.5" outlineLevel="2" x14ac:dyDescent="0.35">
      <c r="A330" s="59" t="s">
        <v>918</v>
      </c>
      <c r="B330" s="59" t="s">
        <v>890</v>
      </c>
      <c r="C330" s="59" t="s">
        <v>516</v>
      </c>
      <c r="D330" s="59" t="s">
        <v>1318</v>
      </c>
      <c r="E330" s="60">
        <v>1.7065019805703224E-6</v>
      </c>
      <c r="F330" s="60">
        <v>1.8771522678296776E-5</v>
      </c>
      <c r="G330" s="60">
        <v>3.8566954216335482E-7</v>
      </c>
      <c r="H330" s="61">
        <v>1.1252491683233306</v>
      </c>
      <c r="I330" s="59" t="s">
        <v>258</v>
      </c>
      <c r="J330" s="59" t="s">
        <v>1305</v>
      </c>
      <c r="K330" s="61">
        <v>1.9202399343788716E-6</v>
      </c>
      <c r="L330" s="61">
        <v>2.1122640281915986E-5</v>
      </c>
      <c r="M330" s="61">
        <v>4.3397433156695468E-7</v>
      </c>
      <c r="N330" s="108"/>
      <c r="R330">
        <f t="shared" si="18"/>
        <v>1.9202399343788716E-6</v>
      </c>
      <c r="S330">
        <f t="shared" si="19"/>
        <v>2.1122640281915986E-5</v>
      </c>
      <c r="T330">
        <f t="shared" si="20"/>
        <v>4.3397433156695468E-7</v>
      </c>
    </row>
    <row r="331" spans="1:20" ht="14.5" outlineLevel="2" x14ac:dyDescent="0.35">
      <c r="A331" s="59" t="s">
        <v>918</v>
      </c>
      <c r="B331" s="59" t="s">
        <v>891</v>
      </c>
      <c r="C331" s="59" t="s">
        <v>516</v>
      </c>
      <c r="D331" s="59" t="s">
        <v>1319</v>
      </c>
      <c r="E331" s="60">
        <v>0.18683779809800516</v>
      </c>
      <c r="F331" s="60">
        <v>0.22242603697998065</v>
      </c>
      <c r="G331" s="60">
        <v>1.2233426966872647E-2</v>
      </c>
      <c r="H331" s="61">
        <v>1.1252491683233306</v>
      </c>
      <c r="I331" s="59" t="s">
        <v>258</v>
      </c>
      <c r="J331" s="59" t="s">
        <v>1305</v>
      </c>
      <c r="K331" s="61">
        <v>0.21023907692114266</v>
      </c>
      <c r="L331" s="61">
        <v>0.25028471312517758</v>
      </c>
      <c r="M331" s="61">
        <v>1.3765653520217649E-2</v>
      </c>
      <c r="N331" s="108"/>
      <c r="R331">
        <f t="shared" si="18"/>
        <v>0.21023907692114266</v>
      </c>
      <c r="S331">
        <f t="shared" si="19"/>
        <v>0.25028471312517758</v>
      </c>
      <c r="T331">
        <f t="shared" si="20"/>
        <v>1.3765653520217649E-2</v>
      </c>
    </row>
    <row r="332" spans="1:20" ht="14.5" outlineLevel="2" x14ac:dyDescent="0.35">
      <c r="A332" s="59" t="s">
        <v>918</v>
      </c>
      <c r="B332" s="59" t="s">
        <v>892</v>
      </c>
      <c r="C332" s="59" t="s">
        <v>516</v>
      </c>
      <c r="D332" s="59" t="s">
        <v>1320</v>
      </c>
      <c r="E332" s="60">
        <v>6.2810614677576773E-3</v>
      </c>
      <c r="F332" s="60">
        <v>1.1214492569720128E-2</v>
      </c>
      <c r="G332" s="60">
        <v>4.0980568260136775E-4</v>
      </c>
      <c r="H332" s="61">
        <v>1.1252491683233306</v>
      </c>
      <c r="I332" s="59" t="s">
        <v>258</v>
      </c>
      <c r="J332" s="59" t="s">
        <v>1305</v>
      </c>
      <c r="K332" s="61">
        <v>7.0677591927820445E-3</v>
      </c>
      <c r="L332" s="61">
        <v>1.2619098437245744E-2</v>
      </c>
      <c r="M332" s="61">
        <v>4.6113350352136384E-4</v>
      </c>
      <c r="N332" s="108"/>
      <c r="R332">
        <f t="shared" si="18"/>
        <v>7.0677591927820445E-3</v>
      </c>
      <c r="S332">
        <f t="shared" si="19"/>
        <v>1.2619098437245744E-2</v>
      </c>
      <c r="T332">
        <f t="shared" si="20"/>
        <v>4.6113350352136384E-4</v>
      </c>
    </row>
    <row r="333" spans="1:20" ht="14.5" outlineLevel="2" x14ac:dyDescent="0.35">
      <c r="A333" s="59" t="s">
        <v>918</v>
      </c>
      <c r="B333" s="59" t="s">
        <v>1321</v>
      </c>
      <c r="C333" s="59" t="s">
        <v>516</v>
      </c>
      <c r="D333" s="59" t="s">
        <v>1313</v>
      </c>
      <c r="E333" s="60">
        <v>2.0526783540412903E-3</v>
      </c>
      <c r="F333" s="60">
        <v>7.5264878928335479E-4</v>
      </c>
      <c r="G333" s="60">
        <v>5.8159227464696774E-5</v>
      </c>
      <c r="H333" s="61">
        <v>1.1252491683233306</v>
      </c>
      <c r="I333" s="59" t="s">
        <v>258</v>
      </c>
      <c r="J333" s="59" t="s">
        <v>1305</v>
      </c>
      <c r="K333" s="61">
        <v>2.3097746107202648E-3</v>
      </c>
      <c r="L333" s="61">
        <v>8.4691742418065662E-4</v>
      </c>
      <c r="M333" s="61">
        <v>6.5443622334977446E-5</v>
      </c>
      <c r="N333" s="108"/>
      <c r="R333">
        <f t="shared" si="18"/>
        <v>2.3097746107202648E-3</v>
      </c>
      <c r="S333">
        <f t="shared" si="19"/>
        <v>8.4691742418065662E-4</v>
      </c>
      <c r="T333">
        <f t="shared" si="20"/>
        <v>6.5443622334977446E-5</v>
      </c>
    </row>
    <row r="334" spans="1:20" ht="14.5" outlineLevel="2" x14ac:dyDescent="0.35">
      <c r="A334" s="59" t="s">
        <v>918</v>
      </c>
      <c r="B334" s="59" t="s">
        <v>893</v>
      </c>
      <c r="C334" s="59" t="s">
        <v>516</v>
      </c>
      <c r="D334" s="59" t="s">
        <v>1322</v>
      </c>
      <c r="E334" s="60">
        <v>3.9818391440283869E-6</v>
      </c>
      <c r="F334" s="60">
        <v>1.5927351223974195E-5</v>
      </c>
      <c r="G334" s="60">
        <v>2.7076499756825804E-7</v>
      </c>
      <c r="H334" s="61">
        <v>1.1252491683233306</v>
      </c>
      <c r="I334" s="59" t="s">
        <v>258</v>
      </c>
      <c r="J334" s="59" t="s">
        <v>1305</v>
      </c>
      <c r="K334" s="61">
        <v>4.4805611852152243E-6</v>
      </c>
      <c r="L334" s="61">
        <v>1.7922238718370543E-5</v>
      </c>
      <c r="M334" s="61">
        <v>3.04678088324751E-7</v>
      </c>
      <c r="N334" s="108"/>
      <c r="R334">
        <f t="shared" si="18"/>
        <v>4.4805611852152243E-6</v>
      </c>
      <c r="S334">
        <f t="shared" si="19"/>
        <v>1.7922238718370543E-5</v>
      </c>
      <c r="T334">
        <f t="shared" si="20"/>
        <v>3.04678088324751E-7</v>
      </c>
    </row>
    <row r="335" spans="1:20" ht="14.5" outlineLevel="2" x14ac:dyDescent="0.35">
      <c r="A335" s="59" t="s">
        <v>918</v>
      </c>
      <c r="B335" s="59" t="s">
        <v>894</v>
      </c>
      <c r="C335" s="59" t="s">
        <v>516</v>
      </c>
      <c r="D335" s="59" t="s">
        <v>1323</v>
      </c>
      <c r="E335" s="60">
        <v>1.5795397855671771E-3</v>
      </c>
      <c r="F335" s="60">
        <v>5.686343228041844E-3</v>
      </c>
      <c r="G335" s="60">
        <v>2.2524237342187969E-4</v>
      </c>
      <c r="H335" s="61">
        <v>1.0563752934750652</v>
      </c>
      <c r="I335" s="59" t="s">
        <v>259</v>
      </c>
      <c r="J335" s="59" t="s">
        <v>1305</v>
      </c>
      <c r="K335" s="61">
        <v>1.6685868045340682E-3</v>
      </c>
      <c r="L335" s="61">
        <v>6.0069124963226528E-3</v>
      </c>
      <c r="M335" s="61">
        <v>2.3794047832655839E-4</v>
      </c>
      <c r="N335" s="108"/>
      <c r="R335">
        <f t="shared" si="18"/>
        <v>1.6685868045340682E-3</v>
      </c>
      <c r="S335">
        <f t="shared" si="19"/>
        <v>6.0069124963226528E-3</v>
      </c>
      <c r="T335">
        <f t="shared" si="20"/>
        <v>2.3794047832655839E-4</v>
      </c>
    </row>
    <row r="336" spans="1:20" ht="14.5" outlineLevel="2" x14ac:dyDescent="0.35">
      <c r="A336" s="59" t="s">
        <v>918</v>
      </c>
      <c r="B336" s="59" t="s">
        <v>895</v>
      </c>
      <c r="C336" s="59" t="s">
        <v>516</v>
      </c>
      <c r="D336" s="59" t="s">
        <v>1324</v>
      </c>
      <c r="E336" s="60">
        <v>9.504322154349594E-2</v>
      </c>
      <c r="F336" s="60">
        <v>0.2233515706272157</v>
      </c>
      <c r="G336" s="60">
        <v>1.3068442962230701E-2</v>
      </c>
      <c r="H336" s="61">
        <v>1.0563752934750652</v>
      </c>
      <c r="I336" s="59" t="s">
        <v>259</v>
      </c>
      <c r="J336" s="59" t="s">
        <v>1305</v>
      </c>
      <c r="K336" s="61">
        <v>0.10040131105082617</v>
      </c>
      <c r="L336" s="61">
        <v>0.23594308096944172</v>
      </c>
      <c r="M336" s="61">
        <v>1.3805180269488607E-2</v>
      </c>
      <c r="N336" s="108"/>
      <c r="R336">
        <f t="shared" si="18"/>
        <v>0.10040131105082617</v>
      </c>
      <c r="S336">
        <f t="shared" si="19"/>
        <v>0.23594308096944172</v>
      </c>
      <c r="T336">
        <f t="shared" si="20"/>
        <v>1.3805180269488607E-2</v>
      </c>
    </row>
    <row r="337" spans="1:20" ht="14.5" outlineLevel="2" x14ac:dyDescent="0.35">
      <c r="A337" s="59" t="s">
        <v>918</v>
      </c>
      <c r="B337" s="59" t="s">
        <v>896</v>
      </c>
      <c r="C337" s="59" t="s">
        <v>516</v>
      </c>
      <c r="D337" s="59" t="s">
        <v>1325</v>
      </c>
      <c r="E337" s="60">
        <v>2.0239306188448606E-2</v>
      </c>
      <c r="F337" s="60">
        <v>7.1370184980318788E-2</v>
      </c>
      <c r="G337" s="60">
        <v>2.778596699052692E-3</v>
      </c>
      <c r="H337" s="61">
        <v>1.0563752934750652</v>
      </c>
      <c r="I337" s="59" t="s">
        <v>259</v>
      </c>
      <c r="J337" s="59" t="s">
        <v>1305</v>
      </c>
      <c r="K337" s="61">
        <v>2.1380303014554101E-2</v>
      </c>
      <c r="L337" s="61">
        <v>7.5393700103953951E-2</v>
      </c>
      <c r="M337" s="61">
        <v>2.9352409034106349E-3</v>
      </c>
      <c r="N337" s="108"/>
      <c r="R337">
        <f t="shared" si="18"/>
        <v>2.1380303014554101E-2</v>
      </c>
      <c r="S337">
        <f t="shared" si="19"/>
        <v>7.5393700103953951E-2</v>
      </c>
      <c r="T337">
        <f t="shared" si="20"/>
        <v>2.9352409034106349E-3</v>
      </c>
    </row>
    <row r="338" spans="1:20" ht="14.5" outlineLevel="2" x14ac:dyDescent="0.35">
      <c r="A338" s="59" t="s">
        <v>918</v>
      </c>
      <c r="B338" s="59" t="s">
        <v>897</v>
      </c>
      <c r="C338" s="59" t="s">
        <v>516</v>
      </c>
      <c r="D338" s="59" t="s">
        <v>1326</v>
      </c>
      <c r="E338" s="60">
        <v>9.4203530853635559E-3</v>
      </c>
      <c r="F338" s="60">
        <v>1.6438200014728306E-4</v>
      </c>
      <c r="G338" s="60">
        <v>1.1949306933783266E-3</v>
      </c>
      <c r="H338" s="61">
        <v>1.0563752934750652</v>
      </c>
      <c r="I338" s="59" t="s">
        <v>259</v>
      </c>
      <c r="J338" s="59" t="s">
        <v>1305</v>
      </c>
      <c r="K338" s="61">
        <v>9.9514282551896628E-3</v>
      </c>
      <c r="L338" s="61">
        <v>1.7364908364760436E-4</v>
      </c>
      <c r="M338" s="61">
        <v>1.2622952618998929E-3</v>
      </c>
      <c r="N338" s="108"/>
      <c r="R338">
        <f t="shared" si="18"/>
        <v>9.9514282551896628E-3</v>
      </c>
      <c r="S338">
        <f t="shared" si="19"/>
        <v>1.7364908364760436E-4</v>
      </c>
      <c r="T338">
        <f t="shared" si="20"/>
        <v>1.2622952618998929E-3</v>
      </c>
    </row>
    <row r="339" spans="1:20" ht="14.5" outlineLevel="2" x14ac:dyDescent="0.35">
      <c r="A339" s="59" t="s">
        <v>918</v>
      </c>
      <c r="B339" s="59" t="s">
        <v>898</v>
      </c>
      <c r="C339" s="59" t="s">
        <v>516</v>
      </c>
      <c r="D339" s="59" t="s">
        <v>1327</v>
      </c>
      <c r="E339" s="60">
        <v>5.836825482152753E-3</v>
      </c>
      <c r="F339" s="60">
        <v>7.0810707755752654E-5</v>
      </c>
      <c r="G339" s="60">
        <v>1.3403455396624616E-3</v>
      </c>
      <c r="H339" s="61">
        <v>1.0563752934750652</v>
      </c>
      <c r="I339" s="59" t="s">
        <v>259</v>
      </c>
      <c r="J339" s="59" t="s">
        <v>1305</v>
      </c>
      <c r="K339" s="61">
        <v>6.1658782316718532E-3</v>
      </c>
      <c r="L339" s="61">
        <v>7.480268218666029E-5</v>
      </c>
      <c r="M339" s="61">
        <v>1.4159079128189275E-3</v>
      </c>
      <c r="N339" s="108"/>
      <c r="R339">
        <f t="shared" si="18"/>
        <v>6.1658782316718532E-3</v>
      </c>
      <c r="S339">
        <f t="shared" si="19"/>
        <v>7.480268218666029E-5</v>
      </c>
      <c r="T339">
        <f t="shared" si="20"/>
        <v>1.4159079128189275E-3</v>
      </c>
    </row>
    <row r="340" spans="1:20" ht="14.5" outlineLevel="2" x14ac:dyDescent="0.35">
      <c r="A340" s="59" t="s">
        <v>918</v>
      </c>
      <c r="B340" s="59" t="s">
        <v>899</v>
      </c>
      <c r="C340" s="59" t="s">
        <v>516</v>
      </c>
      <c r="D340" s="59" t="s">
        <v>1328</v>
      </c>
      <c r="E340" s="60">
        <v>2.3377209556731449E-3</v>
      </c>
      <c r="F340" s="60">
        <v>3.785514047538896E-5</v>
      </c>
      <c r="G340" s="60">
        <v>1.9923758144941539E-4</v>
      </c>
      <c r="H340" s="61">
        <v>1.0563752934750652</v>
      </c>
      <c r="I340" s="59" t="s">
        <v>259</v>
      </c>
      <c r="J340" s="59" t="s">
        <v>1305</v>
      </c>
      <c r="K340" s="61">
        <v>2.4695106606120285E-3</v>
      </c>
      <c r="L340" s="61">
        <v>3.9989235129228831E-5</v>
      </c>
      <c r="M340" s="61">
        <v>2.1046965857488838E-4</v>
      </c>
      <c r="N340" s="108"/>
      <c r="R340">
        <f t="shared" si="18"/>
        <v>2.4695106606120285E-3</v>
      </c>
      <c r="S340">
        <f t="shared" si="19"/>
        <v>3.9989235129228831E-5</v>
      </c>
      <c r="T340">
        <f t="shared" si="20"/>
        <v>2.1046965857488838E-4</v>
      </c>
    </row>
    <row r="341" spans="1:20" ht="14.5" outlineLevel="2" x14ac:dyDescent="0.35">
      <c r="A341" s="59" t="s">
        <v>918</v>
      </c>
      <c r="B341" s="59" t="s">
        <v>900</v>
      </c>
      <c r="C341" s="59" t="s">
        <v>516</v>
      </c>
      <c r="D341" s="59" t="s">
        <v>1329</v>
      </c>
      <c r="E341" s="60">
        <v>5.0508706078699576E-4</v>
      </c>
      <c r="F341" s="60">
        <v>9.6759973330841736E-6</v>
      </c>
      <c r="G341" s="60">
        <v>7.2569979998131517E-5</v>
      </c>
      <c r="H341" s="61">
        <v>1.0563752934750652</v>
      </c>
      <c r="I341" s="59" t="s">
        <v>259</v>
      </c>
      <c r="J341" s="59" t="s">
        <v>1305</v>
      </c>
      <c r="K341" s="61">
        <v>5.3356149206932072E-4</v>
      </c>
      <c r="L341" s="61">
        <v>1.0221484522400741E-5</v>
      </c>
      <c r="M341" s="61">
        <v>7.6661133918005798E-5</v>
      </c>
      <c r="N341" s="108"/>
      <c r="R341">
        <f t="shared" si="18"/>
        <v>5.3356149206932072E-4</v>
      </c>
      <c r="S341">
        <f t="shared" si="19"/>
        <v>1.0221484522400741E-5</v>
      </c>
      <c r="T341">
        <f t="shared" si="20"/>
        <v>7.6661133918005798E-5</v>
      </c>
    </row>
    <row r="342" spans="1:20" ht="14.5" outlineLevel="2" x14ac:dyDescent="0.35">
      <c r="A342" s="59" t="s">
        <v>918</v>
      </c>
      <c r="B342" s="59" t="s">
        <v>901</v>
      </c>
      <c r="C342" s="59" t="s">
        <v>516</v>
      </c>
      <c r="D342" s="59" t="s">
        <v>1330</v>
      </c>
      <c r="E342" s="60">
        <v>2.3958004492495449E-2</v>
      </c>
      <c r="F342" s="60">
        <v>2.9065170094881907E-4</v>
      </c>
      <c r="G342" s="60">
        <v>5.5016214822455013E-3</v>
      </c>
      <c r="H342" s="61">
        <v>1.0563752934750652</v>
      </c>
      <c r="I342" s="59" t="s">
        <v>259</v>
      </c>
      <c r="J342" s="59" t="s">
        <v>1305</v>
      </c>
      <c r="K342" s="61">
        <v>2.5308644026836809E-2</v>
      </c>
      <c r="L342" s="61">
        <v>3.0703727588883562E-4</v>
      </c>
      <c r="M342" s="61">
        <v>5.8117770078958148E-3</v>
      </c>
      <c r="N342" s="108"/>
      <c r="R342">
        <f t="shared" si="18"/>
        <v>2.5308644026836809E-2</v>
      </c>
      <c r="S342">
        <f t="shared" si="19"/>
        <v>3.0703727588883562E-4</v>
      </c>
      <c r="T342">
        <f t="shared" si="20"/>
        <v>5.8117770078958148E-3</v>
      </c>
    </row>
    <row r="343" spans="1:20" ht="14.5" outlineLevel="2" x14ac:dyDescent="0.35">
      <c r="A343" s="59" t="s">
        <v>918</v>
      </c>
      <c r="B343" s="59" t="s">
        <v>902</v>
      </c>
      <c r="C343" s="59" t="s">
        <v>516</v>
      </c>
      <c r="D343" s="59" t="s">
        <v>1331</v>
      </c>
      <c r="E343" s="60">
        <v>1.8124003111294883E-2</v>
      </c>
      <c r="F343" s="60">
        <v>2.9348527765449023E-4</v>
      </c>
      <c r="G343" s="60">
        <v>1.5446593560762667E-3</v>
      </c>
      <c r="H343" s="61">
        <v>1.0563752934750652</v>
      </c>
      <c r="I343" s="59" t="s">
        <v>259</v>
      </c>
      <c r="J343" s="59" t="s">
        <v>1305</v>
      </c>
      <c r="K343" s="61">
        <v>1.9145749105637128E-2</v>
      </c>
      <c r="L343" s="61">
        <v>3.1003059631287314E-4</v>
      </c>
      <c r="M343" s="61">
        <v>1.6317399805940713E-3</v>
      </c>
      <c r="N343" s="108"/>
      <c r="R343">
        <f t="shared" si="18"/>
        <v>1.9145749105637128E-2</v>
      </c>
      <c r="S343">
        <f t="shared" si="19"/>
        <v>3.1003059631287314E-4</v>
      </c>
      <c r="T343">
        <f t="shared" si="20"/>
        <v>1.6317399805940713E-3</v>
      </c>
    </row>
    <row r="344" spans="1:20" ht="14.5" outlineLevel="2" x14ac:dyDescent="0.35">
      <c r="A344" s="59" t="s">
        <v>918</v>
      </c>
      <c r="B344" s="59" t="s">
        <v>903</v>
      </c>
      <c r="C344" s="59" t="s">
        <v>516</v>
      </c>
      <c r="D344" s="59" t="s">
        <v>1332</v>
      </c>
      <c r="E344" s="60">
        <v>8.9590230041670729E-3</v>
      </c>
      <c r="F344" s="60">
        <v>1.7162879318327679E-4</v>
      </c>
      <c r="G344" s="60">
        <v>1.2872159488745804E-3</v>
      </c>
      <c r="H344" s="61">
        <v>1.0563752934750652</v>
      </c>
      <c r="I344" s="59" t="s">
        <v>259</v>
      </c>
      <c r="J344" s="59" t="s">
        <v>1305</v>
      </c>
      <c r="K344" s="61">
        <v>9.4640905552768519E-3</v>
      </c>
      <c r="L344" s="61">
        <v>1.8130441676775529E-4</v>
      </c>
      <c r="M344" s="61">
        <v>1.3597831257581695E-3</v>
      </c>
      <c r="N344" s="108"/>
      <c r="R344">
        <f t="shared" si="18"/>
        <v>9.4640905552768519E-3</v>
      </c>
      <c r="S344">
        <f t="shared" si="19"/>
        <v>1.8130441676775529E-4</v>
      </c>
      <c r="T344">
        <f t="shared" si="20"/>
        <v>1.3597831257581695E-3</v>
      </c>
    </row>
    <row r="345" spans="1:20" ht="14.5" outlineLevel="2" x14ac:dyDescent="0.35">
      <c r="A345" s="59" t="s">
        <v>918</v>
      </c>
      <c r="B345" s="59" t="s">
        <v>904</v>
      </c>
      <c r="C345" s="59" t="s">
        <v>516</v>
      </c>
      <c r="D345" s="59" t="s">
        <v>1333</v>
      </c>
      <c r="E345" s="60">
        <v>7.0020043405789206E-4</v>
      </c>
      <c r="F345" s="60">
        <v>1.6734349996352116E-4</v>
      </c>
      <c r="G345" s="60">
        <v>9.6795003399952233E-5</v>
      </c>
      <c r="H345" s="61">
        <v>1.0563752934750652</v>
      </c>
      <c r="I345" s="59" t="s">
        <v>259</v>
      </c>
      <c r="J345" s="59" t="s">
        <v>1305</v>
      </c>
      <c r="K345" s="61">
        <v>7.3967443901927379E-4</v>
      </c>
      <c r="L345" s="61">
        <v>1.7677753888510923E-4</v>
      </c>
      <c r="M345" s="61">
        <v>1.0225185012354447E-4</v>
      </c>
      <c r="N345" s="108"/>
      <c r="R345">
        <f t="shared" si="18"/>
        <v>7.3967443901927379E-4</v>
      </c>
      <c r="S345">
        <f t="shared" si="19"/>
        <v>1.7677753888510923E-4</v>
      </c>
      <c r="T345">
        <f t="shared" si="20"/>
        <v>1.0225185012354447E-4</v>
      </c>
    </row>
    <row r="346" spans="1:20" ht="14.5" outlineLevel="2" x14ac:dyDescent="0.35">
      <c r="A346" s="59" t="s">
        <v>918</v>
      </c>
      <c r="B346" s="59" t="s">
        <v>905</v>
      </c>
      <c r="C346" s="59" t="s">
        <v>516</v>
      </c>
      <c r="D346" s="59" t="s">
        <v>1334</v>
      </c>
      <c r="E346" s="60">
        <v>8.7159689404697207E-4</v>
      </c>
      <c r="F346" s="60">
        <v>8.7412690074599706E-6</v>
      </c>
      <c r="G346" s="60">
        <v>5.6017665303672535E-5</v>
      </c>
      <c r="H346" s="61">
        <v>1.0563752934750652</v>
      </c>
      <c r="I346" s="59" t="s">
        <v>259</v>
      </c>
      <c r="J346" s="59" t="s">
        <v>1305</v>
      </c>
      <c r="K346" s="61">
        <v>9.2073342474082538E-4</v>
      </c>
      <c r="L346" s="61">
        <v>9.2340606131000189E-6</v>
      </c>
      <c r="M346" s="61">
        <v>5.9175677624955051E-5</v>
      </c>
      <c r="N346" s="108"/>
      <c r="R346">
        <f t="shared" si="18"/>
        <v>9.2073342474082538E-4</v>
      </c>
      <c r="S346">
        <f t="shared" si="19"/>
        <v>9.2340606131000189E-6</v>
      </c>
      <c r="T346">
        <f t="shared" si="20"/>
        <v>5.9175677624955051E-5</v>
      </c>
    </row>
    <row r="347" spans="1:20" ht="14.5" outlineLevel="2" x14ac:dyDescent="0.35">
      <c r="A347" s="59" t="s">
        <v>918</v>
      </c>
      <c r="B347" s="59" t="s">
        <v>916</v>
      </c>
      <c r="C347" s="59" t="s">
        <v>516</v>
      </c>
      <c r="D347" s="59" t="s">
        <v>1335</v>
      </c>
      <c r="E347" s="60">
        <v>1.015550914546345E-2</v>
      </c>
      <c r="F347" s="60">
        <v>5.6419495252574902E-5</v>
      </c>
      <c r="G347" s="60">
        <v>1.9013369900117765E-3</v>
      </c>
      <c r="H347" s="61">
        <v>1.0563752934750652</v>
      </c>
      <c r="I347" s="59" t="s">
        <v>259</v>
      </c>
      <c r="J347" s="59" t="s">
        <v>1305</v>
      </c>
      <c r="K347" s="61">
        <v>1.0728028953927661E-2</v>
      </c>
      <c r="L347" s="61">
        <v>5.9600160855153862E-5</v>
      </c>
      <c r="M347" s="61">
        <v>2.0085254208186878E-3</v>
      </c>
      <c r="N347" s="108"/>
      <c r="R347">
        <f t="shared" si="18"/>
        <v>1.0728028953927661E-2</v>
      </c>
      <c r="S347">
        <f t="shared" si="19"/>
        <v>5.9600160855153862E-5</v>
      </c>
      <c r="T347">
        <f t="shared" si="20"/>
        <v>2.0085254208186878E-3</v>
      </c>
    </row>
    <row r="348" spans="1:20" ht="14.5" outlineLevel="2" x14ac:dyDescent="0.35">
      <c r="A348" s="59" t="s">
        <v>918</v>
      </c>
      <c r="B348" s="59" t="s">
        <v>1336</v>
      </c>
      <c r="C348" s="59" t="s">
        <v>516</v>
      </c>
      <c r="D348" s="59" t="s">
        <v>1337</v>
      </c>
      <c r="E348" s="60">
        <v>3.1162944467746202E-6</v>
      </c>
      <c r="F348" s="60">
        <v>5.4378292359825637E-8</v>
      </c>
      <c r="G348" s="60">
        <v>3.9528835600027148E-7</v>
      </c>
      <c r="H348" s="61">
        <v>1.0563752934750652</v>
      </c>
      <c r="I348" s="59" t="s">
        <v>259</v>
      </c>
      <c r="J348" s="59" t="s">
        <v>1305</v>
      </c>
      <c r="K348" s="61">
        <v>3.2919764607662554E-6</v>
      </c>
      <c r="L348" s="61">
        <v>5.7443884550283707E-8</v>
      </c>
      <c r="M348" s="61">
        <v>4.1757285307706282E-7</v>
      </c>
      <c r="N348" s="108"/>
      <c r="R348">
        <f t="shared" si="18"/>
        <v>3.2919764607662554E-6</v>
      </c>
      <c r="S348">
        <f t="shared" si="19"/>
        <v>5.7443884550283707E-8</v>
      </c>
      <c r="T348">
        <f t="shared" si="20"/>
        <v>4.1757285307706282E-7</v>
      </c>
    </row>
    <row r="349" spans="1:20" ht="14.5" outlineLevel="2" x14ac:dyDescent="0.35">
      <c r="A349" s="59" t="s">
        <v>918</v>
      </c>
      <c r="B349" s="59" t="s">
        <v>906</v>
      </c>
      <c r="C349" s="59" t="s">
        <v>516</v>
      </c>
      <c r="D349" s="59" t="s">
        <v>1338</v>
      </c>
      <c r="E349" s="60">
        <v>1.0813767262592374E-3</v>
      </c>
      <c r="F349" s="60">
        <v>6.6431873717428703E-5</v>
      </c>
      <c r="G349" s="60">
        <v>3.4201521658790753E-4</v>
      </c>
      <c r="H349" s="61">
        <v>1.0563752934750652</v>
      </c>
      <c r="I349" s="59" t="s">
        <v>259</v>
      </c>
      <c r="J349" s="59" t="s">
        <v>1305</v>
      </c>
      <c r="K349" s="61">
        <v>1.1423396565592072E-3</v>
      </c>
      <c r="L349" s="61">
        <v>7.0176990094347221E-5</v>
      </c>
      <c r="M349" s="61">
        <v>3.6129642479598879E-4</v>
      </c>
      <c r="N349" s="108"/>
      <c r="R349">
        <f t="shared" si="18"/>
        <v>1.1423396565592072E-3</v>
      </c>
      <c r="S349">
        <f t="shared" si="19"/>
        <v>7.0176990094347221E-5</v>
      </c>
      <c r="T349">
        <f t="shared" si="20"/>
        <v>3.6129642479598879E-4</v>
      </c>
    </row>
    <row r="350" spans="1:20" ht="14.5" outlineLevel="2" x14ac:dyDescent="0.35">
      <c r="A350" s="59" t="s">
        <v>918</v>
      </c>
      <c r="B350" s="59" t="s">
        <v>907</v>
      </c>
      <c r="C350" s="59" t="s">
        <v>516</v>
      </c>
      <c r="D350" s="59" t="s">
        <v>1339</v>
      </c>
      <c r="E350" s="60">
        <v>3.7008160479390548E-5</v>
      </c>
      <c r="F350" s="60">
        <v>1.3322937772580558E-4</v>
      </c>
      <c r="G350" s="60">
        <v>5.2773636843610923E-6</v>
      </c>
      <c r="H350" s="61">
        <v>1.0563752934750652</v>
      </c>
      <c r="I350" s="59" t="s">
        <v>259</v>
      </c>
      <c r="J350" s="59" t="s">
        <v>1305</v>
      </c>
      <c r="K350" s="61">
        <v>3.9094506387388499E-5</v>
      </c>
      <c r="L350" s="61">
        <v>1.4074022299459819E-4</v>
      </c>
      <c r="M350" s="61">
        <v>5.5748766108416003E-6</v>
      </c>
      <c r="N350" s="108"/>
      <c r="R350">
        <f t="shared" si="18"/>
        <v>3.9094506387388499E-5</v>
      </c>
      <c r="S350">
        <f t="shared" si="19"/>
        <v>1.4074022299459819E-4</v>
      </c>
      <c r="T350">
        <f t="shared" si="20"/>
        <v>5.5748766108416003E-6</v>
      </c>
    </row>
    <row r="351" spans="1:20" ht="14.5" outlineLevel="2" x14ac:dyDescent="0.35">
      <c r="A351" s="59" t="s">
        <v>918</v>
      </c>
      <c r="B351" s="59" t="s">
        <v>1340</v>
      </c>
      <c r="C351" s="59" t="s">
        <v>516</v>
      </c>
      <c r="D351" s="59" t="s">
        <v>1341</v>
      </c>
      <c r="E351" s="62"/>
      <c r="F351" s="62"/>
      <c r="G351" s="60">
        <v>0.25396007284792832</v>
      </c>
      <c r="H351" s="61">
        <v>1.0491812175348789</v>
      </c>
      <c r="I351" s="59" t="s">
        <v>853</v>
      </c>
      <c r="J351" s="59" t="s">
        <v>1305</v>
      </c>
      <c r="K351" s="63"/>
      <c r="L351" s="63"/>
      <c r="M351" s="61">
        <v>0.26645013843583598</v>
      </c>
      <c r="N351" s="108"/>
      <c r="R351">
        <f t="shared" si="18"/>
        <v>0</v>
      </c>
      <c r="S351">
        <f t="shared" si="19"/>
        <v>0</v>
      </c>
      <c r="T351">
        <f t="shared" si="20"/>
        <v>0.26645013843583598</v>
      </c>
    </row>
    <row r="352" spans="1:20" ht="14.5" outlineLevel="2" x14ac:dyDescent="0.35">
      <c r="A352" s="59" t="s">
        <v>918</v>
      </c>
      <c r="B352" s="59" t="s">
        <v>922</v>
      </c>
      <c r="C352" s="59" t="s">
        <v>516</v>
      </c>
      <c r="D352" s="59" t="s">
        <v>1342</v>
      </c>
      <c r="E352" s="60">
        <v>4.0636773254604505E-2</v>
      </c>
      <c r="F352" s="62"/>
      <c r="G352" s="60">
        <v>1.2168644521816598E-2</v>
      </c>
      <c r="H352" s="61">
        <v>1.0406939895365666</v>
      </c>
      <c r="I352" s="59" t="s">
        <v>676</v>
      </c>
      <c r="J352" s="59" t="s">
        <v>1305</v>
      </c>
      <c r="K352" s="61">
        <v>4.2290445680227211E-2</v>
      </c>
      <c r="L352" s="63"/>
      <c r="M352" s="61">
        <v>1.2663835214661601E-2</v>
      </c>
      <c r="N352" s="108"/>
      <c r="R352">
        <f t="shared" si="18"/>
        <v>4.2290445680227211E-2</v>
      </c>
      <c r="S352">
        <f t="shared" si="19"/>
        <v>0</v>
      </c>
      <c r="T352">
        <f t="shared" si="20"/>
        <v>1.2663835214661601E-2</v>
      </c>
    </row>
    <row r="353" spans="1:20" ht="14.5" outlineLevel="2" x14ac:dyDescent="0.35">
      <c r="A353" s="59" t="s">
        <v>918</v>
      </c>
      <c r="B353" s="59" t="s">
        <v>440</v>
      </c>
      <c r="C353" s="59" t="s">
        <v>516</v>
      </c>
      <c r="D353" s="59" t="s">
        <v>1343</v>
      </c>
      <c r="E353" s="60">
        <v>0.11872505526113687</v>
      </c>
      <c r="F353" s="62"/>
      <c r="G353" s="60">
        <v>3.6294209150217902E-2</v>
      </c>
      <c r="H353" s="61">
        <v>1.0406939895365666</v>
      </c>
      <c r="I353" s="59" t="s">
        <v>676</v>
      </c>
      <c r="J353" s="59" t="s">
        <v>1305</v>
      </c>
      <c r="K353" s="61">
        <v>0.12355645141766186</v>
      </c>
      <c r="L353" s="63"/>
      <c r="M353" s="61">
        <v>3.7771165317614826E-2</v>
      </c>
      <c r="N353" s="108"/>
      <c r="R353">
        <f t="shared" si="18"/>
        <v>0.12355645141766186</v>
      </c>
      <c r="S353">
        <f t="shared" si="19"/>
        <v>0</v>
      </c>
      <c r="T353">
        <f t="shared" si="20"/>
        <v>3.7771165317614826E-2</v>
      </c>
    </row>
    <row r="354" spans="1:20" ht="14.5" outlineLevel="2" x14ac:dyDescent="0.35">
      <c r="A354" s="59" t="s">
        <v>918</v>
      </c>
      <c r="B354" s="59" t="s">
        <v>441</v>
      </c>
      <c r="C354" s="59" t="s">
        <v>516</v>
      </c>
      <c r="D354" s="59" t="s">
        <v>1344</v>
      </c>
      <c r="E354" s="62"/>
      <c r="F354" s="62"/>
      <c r="G354" s="60">
        <v>6.7077055951835825E-3</v>
      </c>
      <c r="H354" s="61">
        <v>1.0406939895365666</v>
      </c>
      <c r="I354" s="59" t="s">
        <v>676</v>
      </c>
      <c r="J354" s="59" t="s">
        <v>1305</v>
      </c>
      <c r="K354" s="63"/>
      <c r="L354" s="63"/>
      <c r="M354" s="61">
        <v>6.9806688964883521E-3</v>
      </c>
      <c r="N354" s="108"/>
      <c r="R354">
        <f t="shared" si="18"/>
        <v>0</v>
      </c>
      <c r="S354">
        <f t="shared" si="19"/>
        <v>0</v>
      </c>
      <c r="T354">
        <f t="shared" si="20"/>
        <v>6.9806688964883521E-3</v>
      </c>
    </row>
    <row r="355" spans="1:20" ht="14.5" outlineLevel="2" x14ac:dyDescent="0.35">
      <c r="A355" s="59" t="s">
        <v>918</v>
      </c>
      <c r="B355" s="59" t="s">
        <v>442</v>
      </c>
      <c r="C355" s="59" t="s">
        <v>516</v>
      </c>
      <c r="D355" s="59" t="s">
        <v>1345</v>
      </c>
      <c r="E355" s="60">
        <v>9.2670723160906254E-3</v>
      </c>
      <c r="F355" s="62"/>
      <c r="G355" s="60">
        <v>4.4876930378296032E-3</v>
      </c>
      <c r="H355" s="61">
        <v>1.0406939895365666</v>
      </c>
      <c r="I355" s="59" t="s">
        <v>676</v>
      </c>
      <c r="J355" s="59" t="s">
        <v>1305</v>
      </c>
      <c r="K355" s="61">
        <v>9.6441864599562232E-3</v>
      </c>
      <c r="L355" s="63"/>
      <c r="M355" s="61">
        <v>4.6703151713543634E-3</v>
      </c>
      <c r="N355" s="108"/>
      <c r="R355">
        <f t="shared" si="18"/>
        <v>9.6441864599562232E-3</v>
      </c>
      <c r="S355">
        <f t="shared" si="19"/>
        <v>0</v>
      </c>
      <c r="T355">
        <f t="shared" si="20"/>
        <v>4.6703151713543634E-3</v>
      </c>
    </row>
    <row r="356" spans="1:20" ht="14.5" outlineLevel="2" x14ac:dyDescent="0.35">
      <c r="A356" s="59" t="s">
        <v>918</v>
      </c>
      <c r="B356" s="59" t="s">
        <v>443</v>
      </c>
      <c r="C356" s="59" t="s">
        <v>516</v>
      </c>
      <c r="D356" s="59" t="s">
        <v>1346</v>
      </c>
      <c r="E356" s="62"/>
      <c r="F356" s="62"/>
      <c r="G356" s="60">
        <v>2.3847241119009894E-4</v>
      </c>
      <c r="H356" s="61">
        <v>1.0406939895365666</v>
      </c>
      <c r="I356" s="59" t="s">
        <v>676</v>
      </c>
      <c r="J356" s="59" t="s">
        <v>1305</v>
      </c>
      <c r="K356" s="63"/>
      <c r="L356" s="63"/>
      <c r="M356" s="61">
        <v>2.4817680499582864E-4</v>
      </c>
      <c r="N356" s="108"/>
      <c r="R356">
        <f t="shared" si="18"/>
        <v>0</v>
      </c>
      <c r="S356">
        <f t="shared" si="19"/>
        <v>0</v>
      </c>
      <c r="T356">
        <f t="shared" si="20"/>
        <v>2.4817680499582864E-4</v>
      </c>
    </row>
    <row r="357" spans="1:20" ht="14.5" outlineLevel="2" x14ac:dyDescent="0.35">
      <c r="A357" s="59" t="s">
        <v>918</v>
      </c>
      <c r="B357" s="59" t="s">
        <v>444</v>
      </c>
      <c r="C357" s="59" t="s">
        <v>516</v>
      </c>
      <c r="D357" s="59" t="s">
        <v>1347</v>
      </c>
      <c r="E357" s="62"/>
      <c r="F357" s="62"/>
      <c r="G357" s="60">
        <v>1.3326923076923076E-2</v>
      </c>
      <c r="H357" s="61">
        <v>1.0406939895365666</v>
      </c>
      <c r="I357" s="59" t="s">
        <v>676</v>
      </c>
      <c r="J357" s="59" t="s">
        <v>1305</v>
      </c>
      <c r="K357" s="63"/>
      <c r="L357" s="63"/>
      <c r="M357" s="61">
        <v>1.3869248745170011E-2</v>
      </c>
      <c r="N357" s="108"/>
      <c r="R357">
        <f t="shared" si="18"/>
        <v>0</v>
      </c>
      <c r="S357">
        <f t="shared" si="19"/>
        <v>0</v>
      </c>
      <c r="T357">
        <f t="shared" si="20"/>
        <v>1.3869248745170011E-2</v>
      </c>
    </row>
    <row r="358" spans="1:20" ht="14.5" outlineLevel="2" x14ac:dyDescent="0.35">
      <c r="A358" s="59" t="s">
        <v>918</v>
      </c>
      <c r="B358" s="59" t="s">
        <v>445</v>
      </c>
      <c r="C358" s="59" t="s">
        <v>516</v>
      </c>
      <c r="D358" s="59" t="s">
        <v>1348</v>
      </c>
      <c r="E358" s="62"/>
      <c r="F358" s="62"/>
      <c r="G358" s="60">
        <v>1.5672024461538462E-4</v>
      </c>
      <c r="H358" s="61">
        <v>1.0406939895365666</v>
      </c>
      <c r="I358" s="59" t="s">
        <v>676</v>
      </c>
      <c r="J358" s="59" t="s">
        <v>1305</v>
      </c>
      <c r="K358" s="63"/>
      <c r="L358" s="63"/>
      <c r="M358" s="61">
        <v>1.6309781660993122E-4</v>
      </c>
      <c r="N358" s="108"/>
      <c r="R358">
        <f t="shared" si="18"/>
        <v>0</v>
      </c>
      <c r="S358">
        <f t="shared" si="19"/>
        <v>0</v>
      </c>
      <c r="T358">
        <f t="shared" si="20"/>
        <v>1.6309781660993122E-4</v>
      </c>
    </row>
    <row r="359" spans="1:20" ht="14.5" outlineLevel="2" x14ac:dyDescent="0.35">
      <c r="A359" s="59" t="s">
        <v>918</v>
      </c>
      <c r="B359" s="59" t="s">
        <v>446</v>
      </c>
      <c r="C359" s="59" t="s">
        <v>516</v>
      </c>
      <c r="D359" s="59" t="s">
        <v>1349</v>
      </c>
      <c r="E359" s="62"/>
      <c r="F359" s="62"/>
      <c r="G359" s="60">
        <v>4.1043276923076924E-5</v>
      </c>
      <c r="H359" s="61">
        <v>1.0406939895365666</v>
      </c>
      <c r="I359" s="59" t="s">
        <v>676</v>
      </c>
      <c r="J359" s="59" t="s">
        <v>1305</v>
      </c>
      <c r="K359" s="63"/>
      <c r="L359" s="63"/>
      <c r="M359" s="61">
        <v>4.271349160473102E-5</v>
      </c>
      <c r="N359" s="108"/>
      <c r="R359">
        <f t="shared" si="18"/>
        <v>0</v>
      </c>
      <c r="S359">
        <f t="shared" si="19"/>
        <v>0</v>
      </c>
      <c r="T359">
        <f t="shared" si="20"/>
        <v>4.271349160473102E-5</v>
      </c>
    </row>
    <row r="360" spans="1:20" ht="14.5" outlineLevel="2" x14ac:dyDescent="0.35">
      <c r="A360" s="59" t="s">
        <v>918</v>
      </c>
      <c r="B360" s="59" t="s">
        <v>1350</v>
      </c>
      <c r="C360" s="59" t="s">
        <v>516</v>
      </c>
      <c r="D360" s="59" t="s">
        <v>1351</v>
      </c>
      <c r="E360" s="62"/>
      <c r="F360" s="62"/>
      <c r="G360" s="60">
        <v>0.77141942526401064</v>
      </c>
      <c r="H360" s="61">
        <v>1.0406939895365666</v>
      </c>
      <c r="I360" s="59" t="s">
        <v>676</v>
      </c>
      <c r="J360" s="59" t="s">
        <v>1305</v>
      </c>
      <c r="K360" s="63"/>
      <c r="L360" s="63"/>
      <c r="M360" s="61">
        <v>0.80281155928400849</v>
      </c>
      <c r="N360" s="108"/>
      <c r="R360">
        <f t="shared" si="18"/>
        <v>0</v>
      </c>
      <c r="S360">
        <f t="shared" si="19"/>
        <v>0</v>
      </c>
      <c r="T360">
        <f t="shared" si="20"/>
        <v>0.80281155928400849</v>
      </c>
    </row>
    <row r="361" spans="1:20" ht="14.5" outlineLevel="2" x14ac:dyDescent="0.35">
      <c r="A361" s="59" t="s">
        <v>918</v>
      </c>
      <c r="B361" s="59" t="s">
        <v>447</v>
      </c>
      <c r="C361" s="59" t="s">
        <v>516</v>
      </c>
      <c r="D361" s="59" t="s">
        <v>1352</v>
      </c>
      <c r="E361" s="62"/>
      <c r="F361" s="62"/>
      <c r="G361" s="60">
        <v>0.25211292748833425</v>
      </c>
      <c r="H361" s="61">
        <v>1.1252491683233306</v>
      </c>
      <c r="I361" s="59" t="s">
        <v>258</v>
      </c>
      <c r="J361" s="59" t="s">
        <v>1305</v>
      </c>
      <c r="K361" s="63"/>
      <c r="L361" s="63"/>
      <c r="M361" s="61">
        <v>0.28368986197980828</v>
      </c>
      <c r="N361" s="108"/>
      <c r="R361">
        <f t="shared" si="18"/>
        <v>0</v>
      </c>
      <c r="S361">
        <f t="shared" si="19"/>
        <v>0</v>
      </c>
      <c r="T361">
        <f t="shared" si="20"/>
        <v>0.28368986197980828</v>
      </c>
    </row>
    <row r="362" spans="1:20" ht="14.5" outlineLevel="2" x14ac:dyDescent="0.35">
      <c r="A362" s="59" t="s">
        <v>918</v>
      </c>
      <c r="B362" s="59" t="s">
        <v>448</v>
      </c>
      <c r="C362" s="59" t="s">
        <v>516</v>
      </c>
      <c r="D362" s="59" t="s">
        <v>1353</v>
      </c>
      <c r="E362" s="62"/>
      <c r="F362" s="62"/>
      <c r="G362" s="60">
        <v>3.762004108844335E-2</v>
      </c>
      <c r="H362" s="61">
        <v>1.0406939895365666</v>
      </c>
      <c r="I362" s="59" t="s">
        <v>676</v>
      </c>
      <c r="J362" s="59" t="s">
        <v>1305</v>
      </c>
      <c r="K362" s="63"/>
      <c r="L362" s="63"/>
      <c r="M362" s="61">
        <v>3.9150950646861665E-2</v>
      </c>
      <c r="N362" s="108"/>
      <c r="R362">
        <f t="shared" si="18"/>
        <v>0</v>
      </c>
      <c r="S362">
        <f t="shared" si="19"/>
        <v>0</v>
      </c>
      <c r="T362">
        <f t="shared" si="20"/>
        <v>3.9150950646861665E-2</v>
      </c>
    </row>
    <row r="363" spans="1:20" ht="14.5" outlineLevel="2" x14ac:dyDescent="0.35">
      <c r="A363" s="59" t="s">
        <v>918</v>
      </c>
      <c r="B363" s="59" t="s">
        <v>449</v>
      </c>
      <c r="C363" s="59" t="s">
        <v>516</v>
      </c>
      <c r="D363" s="59" t="s">
        <v>1420</v>
      </c>
      <c r="E363" s="62"/>
      <c r="F363" s="62"/>
      <c r="G363" s="60">
        <v>6.1698278890059619E-4</v>
      </c>
      <c r="H363" s="61">
        <v>1.1252491683233306</v>
      </c>
      <c r="I363" s="59" t="s">
        <v>258</v>
      </c>
      <c r="J363" s="59" t="s">
        <v>1305</v>
      </c>
      <c r="K363" s="63"/>
      <c r="L363" s="63"/>
      <c r="M363" s="61">
        <v>6.9425937008020489E-4</v>
      </c>
      <c r="N363" s="108"/>
      <c r="R363">
        <f t="shared" si="18"/>
        <v>0</v>
      </c>
      <c r="S363">
        <f t="shared" si="19"/>
        <v>0</v>
      </c>
      <c r="T363">
        <f t="shared" si="20"/>
        <v>6.9425937008020489E-4</v>
      </c>
    </row>
    <row r="364" spans="1:20" ht="14.5" outlineLevel="2" x14ac:dyDescent="0.35">
      <c r="A364" s="59" t="s">
        <v>918</v>
      </c>
      <c r="B364" s="59" t="s">
        <v>450</v>
      </c>
      <c r="C364" s="59" t="s">
        <v>516</v>
      </c>
      <c r="D364" s="59" t="s">
        <v>1354</v>
      </c>
      <c r="E364" s="62"/>
      <c r="F364" s="62"/>
      <c r="G364" s="60">
        <v>1.2177000668896308E-2</v>
      </c>
      <c r="H364" s="61">
        <v>1.1252491683233306</v>
      </c>
      <c r="I364" s="59" t="s">
        <v>258</v>
      </c>
      <c r="J364" s="59" t="s">
        <v>1305</v>
      </c>
      <c r="K364" s="63"/>
      <c r="L364" s="63"/>
      <c r="M364" s="61">
        <v>1.3702159875348211E-2</v>
      </c>
      <c r="N364" s="108"/>
      <c r="R364">
        <f t="shared" si="18"/>
        <v>0</v>
      </c>
      <c r="S364">
        <f t="shared" si="19"/>
        <v>0</v>
      </c>
      <c r="T364">
        <f t="shared" si="20"/>
        <v>1.3702159875348211E-2</v>
      </c>
    </row>
    <row r="365" spans="1:20" ht="14.5" outlineLevel="2" x14ac:dyDescent="0.35">
      <c r="A365" s="59" t="s">
        <v>918</v>
      </c>
      <c r="B365" s="59" t="s">
        <v>452</v>
      </c>
      <c r="C365" s="59" t="s">
        <v>516</v>
      </c>
      <c r="D365" s="59" t="s">
        <v>1418</v>
      </c>
      <c r="E365" s="62"/>
      <c r="F365" s="62"/>
      <c r="G365" s="60">
        <v>1.3529224464060539</v>
      </c>
      <c r="H365" s="61">
        <v>1.1252491683233306</v>
      </c>
      <c r="I365" s="59" t="s">
        <v>258</v>
      </c>
      <c r="J365" s="59" t="s">
        <v>1305</v>
      </c>
      <c r="K365" s="63"/>
      <c r="L365" s="63"/>
      <c r="M365" s="61">
        <v>1.5223748576243779</v>
      </c>
      <c r="N365" s="108"/>
      <c r="R365">
        <f t="shared" si="18"/>
        <v>0</v>
      </c>
      <c r="S365">
        <f t="shared" si="19"/>
        <v>0</v>
      </c>
      <c r="T365">
        <f t="shared" si="20"/>
        <v>1.5223748576243779</v>
      </c>
    </row>
    <row r="366" spans="1:20" ht="14.5" outlineLevel="2" x14ac:dyDescent="0.35">
      <c r="A366" s="59" t="s">
        <v>918</v>
      </c>
      <c r="B366" s="59" t="s">
        <v>454</v>
      </c>
      <c r="C366" s="59" t="s">
        <v>516</v>
      </c>
      <c r="D366" s="59" t="s">
        <v>1357</v>
      </c>
      <c r="E366" s="62"/>
      <c r="F366" s="62"/>
      <c r="G366" s="60">
        <v>1.5073982905982886E-2</v>
      </c>
      <c r="H366" s="61">
        <v>1.1252491683233306</v>
      </c>
      <c r="I366" s="59" t="s">
        <v>258</v>
      </c>
      <c r="J366" s="59" t="s">
        <v>1305</v>
      </c>
      <c r="K366" s="63"/>
      <c r="L366" s="63"/>
      <c r="M366" s="61">
        <v>1.6961986728277343E-2</v>
      </c>
      <c r="N366" s="108"/>
      <c r="R366">
        <f t="shared" si="18"/>
        <v>0</v>
      </c>
      <c r="S366">
        <f t="shared" si="19"/>
        <v>0</v>
      </c>
      <c r="T366">
        <f t="shared" si="20"/>
        <v>1.6961986728277343E-2</v>
      </c>
    </row>
    <row r="367" spans="1:20" ht="14.5" outlineLevel="2" x14ac:dyDescent="0.35">
      <c r="A367" s="59" t="s">
        <v>918</v>
      </c>
      <c r="B367" s="59" t="s">
        <v>456</v>
      </c>
      <c r="C367" s="59" t="s">
        <v>516</v>
      </c>
      <c r="D367" s="59" t="s">
        <v>1359</v>
      </c>
      <c r="E367" s="62"/>
      <c r="F367" s="62"/>
      <c r="G367" s="60">
        <v>2.066153846153846E-2</v>
      </c>
      <c r="H367" s="61">
        <v>1.1252491683233306</v>
      </c>
      <c r="I367" s="59" t="s">
        <v>258</v>
      </c>
      <c r="J367" s="59" t="s">
        <v>1305</v>
      </c>
      <c r="K367" s="63"/>
      <c r="L367" s="63"/>
      <c r="M367" s="61">
        <v>2.3249378970126661E-2</v>
      </c>
      <c r="N367" s="108"/>
      <c r="R367">
        <f t="shared" si="18"/>
        <v>0</v>
      </c>
      <c r="S367">
        <f t="shared" si="19"/>
        <v>0</v>
      </c>
      <c r="T367">
        <f t="shared" si="20"/>
        <v>2.3249378970126661E-2</v>
      </c>
    </row>
    <row r="368" spans="1:20" ht="14.5" outlineLevel="2" x14ac:dyDescent="0.35">
      <c r="A368" s="59" t="s">
        <v>918</v>
      </c>
      <c r="B368" s="59" t="s">
        <v>457</v>
      </c>
      <c r="C368" s="59" t="s">
        <v>516</v>
      </c>
      <c r="D368" s="59" t="s">
        <v>1360</v>
      </c>
      <c r="E368" s="62"/>
      <c r="F368" s="62"/>
      <c r="G368" s="60">
        <v>0.28140300996923079</v>
      </c>
      <c r="H368" s="61">
        <v>1.1252491683233306</v>
      </c>
      <c r="I368" s="59" t="s">
        <v>258</v>
      </c>
      <c r="J368" s="59" t="s">
        <v>1305</v>
      </c>
      <c r="K368" s="63"/>
      <c r="L368" s="63"/>
      <c r="M368" s="61">
        <v>0.31664850293155883</v>
      </c>
      <c r="N368" s="108"/>
      <c r="R368">
        <f t="shared" si="18"/>
        <v>0</v>
      </c>
      <c r="S368">
        <f t="shared" si="19"/>
        <v>0</v>
      </c>
      <c r="T368">
        <f t="shared" si="20"/>
        <v>0.31664850293155883</v>
      </c>
    </row>
    <row r="369" spans="1:20" ht="14.5" outlineLevel="2" x14ac:dyDescent="0.35">
      <c r="A369" s="59" t="s">
        <v>918</v>
      </c>
      <c r="B369" s="59" t="s">
        <v>458</v>
      </c>
      <c r="C369" s="59" t="s">
        <v>516</v>
      </c>
      <c r="D369" s="59" t="s">
        <v>1361</v>
      </c>
      <c r="E369" s="62"/>
      <c r="F369" s="62"/>
      <c r="G369" s="60">
        <v>0.28140300996923079</v>
      </c>
      <c r="H369" s="61">
        <v>1.1252491683233306</v>
      </c>
      <c r="I369" s="59" t="s">
        <v>258</v>
      </c>
      <c r="J369" s="59" t="s">
        <v>1305</v>
      </c>
      <c r="K369" s="63"/>
      <c r="L369" s="63"/>
      <c r="M369" s="61">
        <v>0.31664850293155883</v>
      </c>
      <c r="N369" s="108"/>
      <c r="R369">
        <f t="shared" si="18"/>
        <v>0</v>
      </c>
      <c r="S369">
        <f t="shared" si="19"/>
        <v>0</v>
      </c>
      <c r="T369">
        <f t="shared" si="20"/>
        <v>0.31664850293155883</v>
      </c>
    </row>
    <row r="370" spans="1:20" ht="14.5" outlineLevel="2" x14ac:dyDescent="0.35">
      <c r="A370" s="59" t="s">
        <v>918</v>
      </c>
      <c r="B370" s="59" t="s">
        <v>1285</v>
      </c>
      <c r="C370" s="59" t="s">
        <v>516</v>
      </c>
      <c r="D370" s="59" t="s">
        <v>1362</v>
      </c>
      <c r="E370" s="62"/>
      <c r="F370" s="62"/>
      <c r="G370" s="60">
        <v>0.42274797868843267</v>
      </c>
      <c r="H370" s="61">
        <v>1.1252491683233306</v>
      </c>
      <c r="I370" s="59" t="s">
        <v>258</v>
      </c>
      <c r="J370" s="59" t="s">
        <v>1305</v>
      </c>
      <c r="K370" s="63"/>
      <c r="L370" s="63"/>
      <c r="M370" s="61">
        <v>0.47569681142952791</v>
      </c>
      <c r="N370" s="108"/>
      <c r="R370">
        <f t="shared" si="18"/>
        <v>0</v>
      </c>
      <c r="S370">
        <f t="shared" si="19"/>
        <v>0</v>
      </c>
      <c r="T370">
        <f t="shared" si="20"/>
        <v>0.47569681142952791</v>
      </c>
    </row>
    <row r="371" spans="1:20" ht="14.5" outlineLevel="2" x14ac:dyDescent="0.35">
      <c r="A371" s="59" t="s">
        <v>918</v>
      </c>
      <c r="B371" s="59" t="s">
        <v>459</v>
      </c>
      <c r="C371" s="59" t="s">
        <v>516</v>
      </c>
      <c r="D371" s="59" t="s">
        <v>679</v>
      </c>
      <c r="E371" s="62"/>
      <c r="F371" s="62"/>
      <c r="G371" s="60">
        <v>9.6063527284681094E-2</v>
      </c>
      <c r="H371" s="61">
        <v>1.0406939895365666</v>
      </c>
      <c r="I371" s="59" t="s">
        <v>676</v>
      </c>
      <c r="J371" s="59" t="s">
        <v>1305</v>
      </c>
      <c r="K371" s="63"/>
      <c r="L371" s="63"/>
      <c r="M371" s="61">
        <v>9.9972735458849576E-2</v>
      </c>
      <c r="N371" s="108"/>
      <c r="R371">
        <f t="shared" si="18"/>
        <v>0</v>
      </c>
      <c r="S371">
        <f t="shared" si="19"/>
        <v>0</v>
      </c>
      <c r="T371">
        <f t="shared" si="20"/>
        <v>9.9972735458849576E-2</v>
      </c>
    </row>
    <row r="372" spans="1:20" ht="14.5" outlineLevel="2" x14ac:dyDescent="0.35">
      <c r="A372" s="59" t="s">
        <v>918</v>
      </c>
      <c r="B372" s="59" t="s">
        <v>460</v>
      </c>
      <c r="C372" s="59" t="s">
        <v>516</v>
      </c>
      <c r="D372" s="59" t="s">
        <v>1363</v>
      </c>
      <c r="E372" s="62"/>
      <c r="F372" s="62"/>
      <c r="G372" s="60">
        <v>2.7111455999999999E-2</v>
      </c>
      <c r="H372" s="61">
        <v>1.0406939895365666</v>
      </c>
      <c r="I372" s="59" t="s">
        <v>676</v>
      </c>
      <c r="J372" s="59" t="s">
        <v>1305</v>
      </c>
      <c r="K372" s="63"/>
      <c r="L372" s="63"/>
      <c r="M372" s="61">
        <v>2.8214729306785084E-2</v>
      </c>
      <c r="N372" s="108"/>
      <c r="R372">
        <f t="shared" si="18"/>
        <v>0</v>
      </c>
      <c r="S372">
        <f t="shared" si="19"/>
        <v>0</v>
      </c>
      <c r="T372">
        <f t="shared" si="20"/>
        <v>2.8214729306785084E-2</v>
      </c>
    </row>
    <row r="373" spans="1:20" ht="14.5" outlineLevel="2" x14ac:dyDescent="0.35">
      <c r="A373" s="59" t="s">
        <v>918</v>
      </c>
      <c r="B373" s="59" t="s">
        <v>461</v>
      </c>
      <c r="C373" s="59" t="s">
        <v>516</v>
      </c>
      <c r="D373" s="59" t="s">
        <v>680</v>
      </c>
      <c r="E373" s="62"/>
      <c r="F373" s="62"/>
      <c r="G373" s="60">
        <v>0.11798504</v>
      </c>
      <c r="H373" s="61">
        <v>1.0406939895365666</v>
      </c>
      <c r="I373" s="59" t="s">
        <v>676</v>
      </c>
      <c r="J373" s="59" t="s">
        <v>1305</v>
      </c>
      <c r="K373" s="63"/>
      <c r="L373" s="63"/>
      <c r="M373" s="61">
        <v>0.12278632198323139</v>
      </c>
      <c r="N373" s="108"/>
      <c r="R373">
        <f t="shared" si="18"/>
        <v>0</v>
      </c>
      <c r="S373">
        <f t="shared" si="19"/>
        <v>0</v>
      </c>
      <c r="T373">
        <f t="shared" si="20"/>
        <v>0.12278632198323139</v>
      </c>
    </row>
    <row r="374" spans="1:20" ht="14.5" outlineLevel="2" x14ac:dyDescent="0.35">
      <c r="A374" s="59" t="s">
        <v>918</v>
      </c>
      <c r="B374" s="59" t="s">
        <v>462</v>
      </c>
      <c r="C374" s="59" t="s">
        <v>516</v>
      </c>
      <c r="D374" s="59" t="s">
        <v>681</v>
      </c>
      <c r="E374" s="62"/>
      <c r="F374" s="62"/>
      <c r="G374" s="60">
        <v>5.0206399999999998E-2</v>
      </c>
      <c r="H374" s="61">
        <v>1.0406939895365666</v>
      </c>
      <c r="I374" s="59" t="s">
        <v>676</v>
      </c>
      <c r="J374" s="59" t="s">
        <v>1305</v>
      </c>
      <c r="K374" s="63"/>
      <c r="L374" s="63"/>
      <c r="M374" s="61">
        <v>5.2249498716268675E-2</v>
      </c>
      <c r="N374" s="108"/>
      <c r="R374">
        <f t="shared" si="18"/>
        <v>0</v>
      </c>
      <c r="S374">
        <f t="shared" si="19"/>
        <v>0</v>
      </c>
      <c r="T374">
        <f t="shared" si="20"/>
        <v>5.2249498716268675E-2</v>
      </c>
    </row>
    <row r="375" spans="1:20" ht="14.5" outlineLevel="2" x14ac:dyDescent="0.35">
      <c r="A375" s="59" t="s">
        <v>918</v>
      </c>
      <c r="B375" s="59" t="s">
        <v>463</v>
      </c>
      <c r="C375" s="59" t="s">
        <v>516</v>
      </c>
      <c r="D375" s="59" t="s">
        <v>682</v>
      </c>
      <c r="E375" s="62"/>
      <c r="F375" s="62"/>
      <c r="G375" s="60">
        <v>5.6030342399999995E-2</v>
      </c>
      <c r="H375" s="61">
        <v>1.0406939895365666</v>
      </c>
      <c r="I375" s="59" t="s">
        <v>676</v>
      </c>
      <c r="J375" s="59" t="s">
        <v>1305</v>
      </c>
      <c r="K375" s="63"/>
      <c r="L375" s="63"/>
      <c r="M375" s="61">
        <v>5.8310440567355834E-2</v>
      </c>
      <c r="N375" s="108"/>
      <c r="R375">
        <f t="shared" si="18"/>
        <v>0</v>
      </c>
      <c r="S375">
        <f t="shared" si="19"/>
        <v>0</v>
      </c>
      <c r="T375">
        <f t="shared" si="20"/>
        <v>5.8310440567355834E-2</v>
      </c>
    </row>
    <row r="376" spans="1:20" ht="14.5" outlineLevel="2" x14ac:dyDescent="0.35">
      <c r="A376" s="59" t="s">
        <v>918</v>
      </c>
      <c r="B376" s="59" t="s">
        <v>464</v>
      </c>
      <c r="C376" s="59" t="s">
        <v>516</v>
      </c>
      <c r="D376" s="59" t="s">
        <v>683</v>
      </c>
      <c r="E376" s="62"/>
      <c r="F376" s="62"/>
      <c r="G376" s="60">
        <v>6.4163779199999993E-2</v>
      </c>
      <c r="H376" s="61">
        <v>1.0406939895365666</v>
      </c>
      <c r="I376" s="59" t="s">
        <v>676</v>
      </c>
      <c r="J376" s="59" t="s">
        <v>1305</v>
      </c>
      <c r="K376" s="63"/>
      <c r="L376" s="63"/>
      <c r="M376" s="61">
        <v>6.6774859359391356E-2</v>
      </c>
      <c r="N376" s="108"/>
      <c r="R376">
        <f t="shared" si="18"/>
        <v>0</v>
      </c>
      <c r="S376">
        <f t="shared" si="19"/>
        <v>0</v>
      </c>
      <c r="T376">
        <f t="shared" si="20"/>
        <v>6.6774859359391356E-2</v>
      </c>
    </row>
    <row r="377" spans="1:20" ht="14.5" outlineLevel="2" x14ac:dyDescent="0.35">
      <c r="A377" s="59" t="s">
        <v>918</v>
      </c>
      <c r="B377" s="59" t="s">
        <v>1364</v>
      </c>
      <c r="C377" s="59" t="s">
        <v>516</v>
      </c>
      <c r="D377" s="59" t="s">
        <v>1365</v>
      </c>
      <c r="E377" s="62"/>
      <c r="F377" s="62"/>
      <c r="G377" s="60">
        <v>0.15082277663561647</v>
      </c>
      <c r="H377" s="61">
        <v>1.0406939895365666</v>
      </c>
      <c r="I377" s="59" t="s">
        <v>676</v>
      </c>
      <c r="J377" s="59" t="s">
        <v>1305</v>
      </c>
      <c r="K377" s="63"/>
      <c r="L377" s="63"/>
      <c r="M377" s="61">
        <v>0.15696035712990217</v>
      </c>
      <c r="N377" s="108"/>
      <c r="R377">
        <f t="shared" si="18"/>
        <v>0</v>
      </c>
      <c r="S377">
        <f t="shared" si="19"/>
        <v>0</v>
      </c>
      <c r="T377">
        <f t="shared" si="20"/>
        <v>0.15696035712990217</v>
      </c>
    </row>
    <row r="378" spans="1:20" ht="14.5" outlineLevel="2" x14ac:dyDescent="0.35">
      <c r="A378" s="59" t="s">
        <v>918</v>
      </c>
      <c r="B378" s="59" t="s">
        <v>465</v>
      </c>
      <c r="C378" s="59" t="s">
        <v>516</v>
      </c>
      <c r="D378" s="59" t="s">
        <v>684</v>
      </c>
      <c r="E378" s="62"/>
      <c r="F378" s="62"/>
      <c r="G378" s="60">
        <v>0.52395841055852599</v>
      </c>
      <c r="H378" s="61">
        <v>1.0406939895365666</v>
      </c>
      <c r="I378" s="59" t="s">
        <v>676</v>
      </c>
      <c r="J378" s="59" t="s">
        <v>1305</v>
      </c>
      <c r="K378" s="63"/>
      <c r="L378" s="63"/>
      <c r="M378" s="61">
        <v>0.54528036863539064</v>
      </c>
      <c r="N378" s="109" t="s">
        <v>514</v>
      </c>
      <c r="O378" s="55">
        <v>0.10299999999999999</v>
      </c>
      <c r="P378" s="107" t="s">
        <v>2269</v>
      </c>
      <c r="Q378">
        <f t="shared" ref="Q378:Q384" si="21">M378*O378</f>
        <v>5.6163877969445233E-2</v>
      </c>
      <c r="R378">
        <f t="shared" si="18"/>
        <v>0</v>
      </c>
      <c r="S378">
        <f t="shared" si="19"/>
        <v>0</v>
      </c>
      <c r="T378">
        <f t="shared" si="20"/>
        <v>0.48911649066594542</v>
      </c>
    </row>
    <row r="379" spans="1:20" ht="14.5" outlineLevel="2" x14ac:dyDescent="0.35">
      <c r="A379" s="59" t="s">
        <v>918</v>
      </c>
      <c r="B379" s="59" t="s">
        <v>466</v>
      </c>
      <c r="C379" s="59" t="s">
        <v>516</v>
      </c>
      <c r="D379" s="59" t="s">
        <v>685</v>
      </c>
      <c r="E379" s="62"/>
      <c r="F379" s="62"/>
      <c r="G379" s="60">
        <v>0.15746115343697753</v>
      </c>
      <c r="H379" s="61">
        <v>1.0406939895365666</v>
      </c>
      <c r="I379" s="59" t="s">
        <v>676</v>
      </c>
      <c r="J379" s="59" t="s">
        <v>1305</v>
      </c>
      <c r="K379" s="63"/>
      <c r="L379" s="63"/>
      <c r="M379" s="61">
        <v>0.16386887596735761</v>
      </c>
      <c r="N379" s="109" t="s">
        <v>514</v>
      </c>
      <c r="O379" s="55">
        <v>0.10299999999999999</v>
      </c>
      <c r="P379" s="107" t="s">
        <v>2269</v>
      </c>
      <c r="Q379">
        <f t="shared" si="21"/>
        <v>1.6878494224637833E-2</v>
      </c>
      <c r="R379">
        <f t="shared" si="18"/>
        <v>0</v>
      </c>
      <c r="S379">
        <f t="shared" si="19"/>
        <v>0</v>
      </c>
      <c r="T379">
        <f t="shared" si="20"/>
        <v>0.14699038174271978</v>
      </c>
    </row>
    <row r="380" spans="1:20" ht="14.5" outlineLevel="2" x14ac:dyDescent="0.35">
      <c r="A380" s="59" t="s">
        <v>918</v>
      </c>
      <c r="B380" s="59" t="s">
        <v>467</v>
      </c>
      <c r="C380" s="59" t="s">
        <v>516</v>
      </c>
      <c r="D380" s="59" t="s">
        <v>686</v>
      </c>
      <c r="E380" s="62"/>
      <c r="F380" s="62"/>
      <c r="G380" s="60">
        <v>0.28607503180689586</v>
      </c>
      <c r="H380" s="61">
        <v>1.0406939895365666</v>
      </c>
      <c r="I380" s="59" t="s">
        <v>676</v>
      </c>
      <c r="J380" s="59" t="s">
        <v>1305</v>
      </c>
      <c r="K380" s="63"/>
      <c r="L380" s="63"/>
      <c r="M380" s="61">
        <v>0.29771656615791864</v>
      </c>
      <c r="N380" s="109" t="s">
        <v>514</v>
      </c>
      <c r="O380" s="55">
        <v>0.10299999999999999</v>
      </c>
      <c r="P380" s="107" t="s">
        <v>2269</v>
      </c>
      <c r="Q380">
        <f t="shared" si="21"/>
        <v>3.066480631426562E-2</v>
      </c>
      <c r="R380">
        <f t="shared" si="18"/>
        <v>0</v>
      </c>
      <c r="S380">
        <f t="shared" si="19"/>
        <v>0</v>
      </c>
      <c r="T380">
        <f t="shared" si="20"/>
        <v>0.26705175984365304</v>
      </c>
    </row>
    <row r="381" spans="1:20" ht="14.5" outlineLevel="2" x14ac:dyDescent="0.35">
      <c r="A381" s="59" t="s">
        <v>918</v>
      </c>
      <c r="B381" s="59" t="s">
        <v>468</v>
      </c>
      <c r="C381" s="59" t="s">
        <v>516</v>
      </c>
      <c r="D381" s="59" t="s">
        <v>687</v>
      </c>
      <c r="E381" s="62"/>
      <c r="F381" s="62"/>
      <c r="G381" s="60">
        <v>0.24052487638230521</v>
      </c>
      <c r="H381" s="61">
        <v>1.0406939895365666</v>
      </c>
      <c r="I381" s="59" t="s">
        <v>676</v>
      </c>
      <c r="J381" s="59" t="s">
        <v>1305</v>
      </c>
      <c r="K381" s="63"/>
      <c r="L381" s="63"/>
      <c r="M381" s="61">
        <v>0.2503127931850907</v>
      </c>
      <c r="N381" s="109" t="s">
        <v>514</v>
      </c>
      <c r="O381" s="55">
        <v>0.10299999999999999</v>
      </c>
      <c r="P381" s="107" t="s">
        <v>2269</v>
      </c>
      <c r="Q381">
        <f t="shared" si="21"/>
        <v>2.5782217698064342E-2</v>
      </c>
      <c r="R381">
        <f t="shared" si="18"/>
        <v>0</v>
      </c>
      <c r="S381">
        <f t="shared" si="19"/>
        <v>0</v>
      </c>
      <c r="T381">
        <f t="shared" si="20"/>
        <v>0.22453057548702637</v>
      </c>
    </row>
    <row r="382" spans="1:20" ht="14.5" outlineLevel="2" x14ac:dyDescent="0.35">
      <c r="A382" s="59" t="s">
        <v>918</v>
      </c>
      <c r="B382" s="59" t="s">
        <v>469</v>
      </c>
      <c r="C382" s="59" t="s">
        <v>516</v>
      </c>
      <c r="D382" s="59" t="s">
        <v>688</v>
      </c>
      <c r="E382" s="62"/>
      <c r="F382" s="62"/>
      <c r="G382" s="60">
        <v>0.12761991397720576</v>
      </c>
      <c r="H382" s="61">
        <v>1.0406939895365666</v>
      </c>
      <c r="I382" s="59" t="s">
        <v>676</v>
      </c>
      <c r="J382" s="59" t="s">
        <v>1305</v>
      </c>
      <c r="K382" s="63"/>
      <c r="L382" s="63"/>
      <c r="M382" s="61">
        <v>0.13281327742125171</v>
      </c>
      <c r="N382" s="109" t="s">
        <v>514</v>
      </c>
      <c r="O382" s="55">
        <v>0.10299999999999999</v>
      </c>
      <c r="P382" s="107" t="s">
        <v>2269</v>
      </c>
      <c r="Q382">
        <f t="shared" si="21"/>
        <v>1.3679767574388926E-2</v>
      </c>
      <c r="R382">
        <f t="shared" si="18"/>
        <v>0</v>
      </c>
      <c r="S382">
        <f t="shared" si="19"/>
        <v>0</v>
      </c>
      <c r="T382">
        <f t="shared" si="20"/>
        <v>0.11913350984686279</v>
      </c>
    </row>
    <row r="383" spans="1:20" ht="14.5" outlineLevel="2" x14ac:dyDescent="0.35">
      <c r="A383" s="59" t="s">
        <v>918</v>
      </c>
      <c r="B383" s="59" t="s">
        <v>470</v>
      </c>
      <c r="C383" s="59" t="s">
        <v>516</v>
      </c>
      <c r="D383" s="59" t="s">
        <v>689</v>
      </c>
      <c r="E383" s="62"/>
      <c r="F383" s="62"/>
      <c r="G383" s="60">
        <v>0.4209955497230411</v>
      </c>
      <c r="H383" s="61">
        <v>1.0406939895365666</v>
      </c>
      <c r="I383" s="59" t="s">
        <v>676</v>
      </c>
      <c r="J383" s="59" t="s">
        <v>1305</v>
      </c>
      <c r="K383" s="63"/>
      <c r="L383" s="63"/>
      <c r="M383" s="61">
        <v>0.43812753821841161</v>
      </c>
      <c r="N383" s="109" t="s">
        <v>514</v>
      </c>
      <c r="O383" s="55">
        <v>0.10299999999999999</v>
      </c>
      <c r="P383" s="107" t="s">
        <v>2269</v>
      </c>
      <c r="Q383">
        <f t="shared" si="21"/>
        <v>4.5127136436496393E-2</v>
      </c>
      <c r="R383">
        <f t="shared" si="18"/>
        <v>0</v>
      </c>
      <c r="S383">
        <f t="shared" si="19"/>
        <v>0</v>
      </c>
      <c r="T383">
        <f t="shared" si="20"/>
        <v>0.3930004017819152</v>
      </c>
    </row>
    <row r="384" spans="1:20" ht="14.5" outlineLevel="2" x14ac:dyDescent="0.35">
      <c r="A384" s="59" t="s">
        <v>918</v>
      </c>
      <c r="B384" s="59" t="s">
        <v>471</v>
      </c>
      <c r="C384" s="59" t="s">
        <v>516</v>
      </c>
      <c r="D384" s="59" t="s">
        <v>1366</v>
      </c>
      <c r="E384" s="62"/>
      <c r="F384" s="62"/>
      <c r="G384" s="60">
        <v>1.7370325829930713E-2</v>
      </c>
      <c r="H384" s="61">
        <v>1.0406939895365666</v>
      </c>
      <c r="I384" s="59" t="s">
        <v>676</v>
      </c>
      <c r="J384" s="59" t="s">
        <v>1305</v>
      </c>
      <c r="K384" s="63"/>
      <c r="L384" s="63"/>
      <c r="M384" s="61">
        <v>1.8077193687500666E-2</v>
      </c>
      <c r="N384" s="109" t="s">
        <v>514</v>
      </c>
      <c r="O384" s="55">
        <v>0.10299999999999999</v>
      </c>
      <c r="P384" s="107" t="s">
        <v>2269</v>
      </c>
      <c r="Q384">
        <f t="shared" si="21"/>
        <v>1.8619509498125685E-3</v>
      </c>
      <c r="R384">
        <f t="shared" si="18"/>
        <v>0</v>
      </c>
      <c r="S384">
        <f t="shared" si="19"/>
        <v>0</v>
      </c>
      <c r="T384">
        <f t="shared" si="20"/>
        <v>1.6215242737688099E-2</v>
      </c>
    </row>
    <row r="385" spans="1:20" ht="14.5" outlineLevel="2" x14ac:dyDescent="0.35">
      <c r="A385" s="59" t="s">
        <v>918</v>
      </c>
      <c r="B385" s="59" t="s">
        <v>472</v>
      </c>
      <c r="C385" s="59" t="s">
        <v>516</v>
      </c>
      <c r="D385" s="59" t="s">
        <v>1367</v>
      </c>
      <c r="E385" s="62"/>
      <c r="F385" s="62"/>
      <c r="G385" s="60">
        <v>4.6794930047170669E-2</v>
      </c>
      <c r="H385" s="61">
        <v>1.0406939895365666</v>
      </c>
      <c r="I385" s="59" t="s">
        <v>676</v>
      </c>
      <c r="J385" s="59" t="s">
        <v>1305</v>
      </c>
      <c r="K385" s="63"/>
      <c r="L385" s="63"/>
      <c r="M385" s="61">
        <v>4.8699202440874598E-2</v>
      </c>
      <c r="N385" s="108"/>
      <c r="R385">
        <f t="shared" si="18"/>
        <v>0</v>
      </c>
      <c r="S385">
        <f t="shared" si="19"/>
        <v>0</v>
      </c>
      <c r="T385">
        <f t="shared" si="20"/>
        <v>4.8699202440874598E-2</v>
      </c>
    </row>
    <row r="386" spans="1:20" ht="14.5" outlineLevel="2" x14ac:dyDescent="0.35">
      <c r="A386" s="59" t="s">
        <v>918</v>
      </c>
      <c r="B386" s="59" t="s">
        <v>473</v>
      </c>
      <c r="C386" s="59" t="s">
        <v>516</v>
      </c>
      <c r="D386" s="59" t="s">
        <v>1293</v>
      </c>
      <c r="E386" s="62"/>
      <c r="F386" s="62"/>
      <c r="G386" s="60">
        <v>2.1400704088049772E-2</v>
      </c>
      <c r="H386" s="61">
        <v>1.0406939895365666</v>
      </c>
      <c r="I386" s="59" t="s">
        <v>676</v>
      </c>
      <c r="J386" s="59" t="s">
        <v>1305</v>
      </c>
      <c r="K386" s="63"/>
      <c r="L386" s="63"/>
      <c r="M386" s="61">
        <v>2.2271584116284028E-2</v>
      </c>
      <c r="N386" s="108"/>
      <c r="R386">
        <f t="shared" si="18"/>
        <v>0</v>
      </c>
      <c r="S386">
        <f t="shared" si="19"/>
        <v>0</v>
      </c>
      <c r="T386">
        <f t="shared" si="20"/>
        <v>2.2271584116284028E-2</v>
      </c>
    </row>
    <row r="387" spans="1:20" ht="14.5" outlineLevel="2" x14ac:dyDescent="0.35">
      <c r="A387" s="59" t="s">
        <v>918</v>
      </c>
      <c r="B387" s="59" t="s">
        <v>474</v>
      </c>
      <c r="C387" s="59" t="s">
        <v>516</v>
      </c>
      <c r="D387" s="59" t="s">
        <v>1368</v>
      </c>
      <c r="E387" s="62"/>
      <c r="F387" s="62"/>
      <c r="G387" s="60">
        <v>3.5694428175185575E-2</v>
      </c>
      <c r="H387" s="61">
        <v>1.0406939895365666</v>
      </c>
      <c r="I387" s="59" t="s">
        <v>676</v>
      </c>
      <c r="J387" s="59" t="s">
        <v>1305</v>
      </c>
      <c r="K387" s="63"/>
      <c r="L387" s="63"/>
      <c r="M387" s="61">
        <v>3.7146976861860304E-2</v>
      </c>
      <c r="N387" s="108"/>
      <c r="R387">
        <f t="shared" ref="R387:R450" si="22">IF(AND(N387="CO",O387&gt;0),K387*(1-O387),K387)</f>
        <v>0</v>
      </c>
      <c r="S387">
        <f t="shared" ref="S387:S450" si="23">IF(AND(N387="NOX",O387&gt;0),L387*(1-O387),L387)</f>
        <v>0</v>
      </c>
      <c r="T387">
        <f t="shared" ref="T387:T450" si="24">IF(AND(N387="VOC",O387&gt;0),M387*(1-O387),M387)</f>
        <v>3.7146976861860304E-2</v>
      </c>
    </row>
    <row r="388" spans="1:20" ht="14.5" outlineLevel="2" x14ac:dyDescent="0.35">
      <c r="A388" s="59" t="s">
        <v>918</v>
      </c>
      <c r="B388" s="59" t="s">
        <v>475</v>
      </c>
      <c r="C388" s="59" t="s">
        <v>516</v>
      </c>
      <c r="D388" s="59" t="s">
        <v>1369</v>
      </c>
      <c r="E388" s="62"/>
      <c r="F388" s="62"/>
      <c r="G388" s="60">
        <v>6.1866619846340704E-2</v>
      </c>
      <c r="H388" s="61">
        <v>1.0406939895365666</v>
      </c>
      <c r="I388" s="59" t="s">
        <v>676</v>
      </c>
      <c r="J388" s="59" t="s">
        <v>1305</v>
      </c>
      <c r="K388" s="63"/>
      <c r="L388" s="63"/>
      <c r="M388" s="61">
        <v>6.4384219427030431E-2</v>
      </c>
      <c r="N388" s="108"/>
      <c r="R388">
        <f t="shared" si="22"/>
        <v>0</v>
      </c>
      <c r="S388">
        <f t="shared" si="23"/>
        <v>0</v>
      </c>
      <c r="T388">
        <f t="shared" si="24"/>
        <v>6.4384219427030431E-2</v>
      </c>
    </row>
    <row r="389" spans="1:20" ht="14.5" outlineLevel="2" x14ac:dyDescent="0.35">
      <c r="A389" s="59" t="s">
        <v>918</v>
      </c>
      <c r="B389" s="59" t="s">
        <v>1370</v>
      </c>
      <c r="C389" s="59" t="s">
        <v>516</v>
      </c>
      <c r="D389" s="59" t="s">
        <v>1371</v>
      </c>
      <c r="E389" s="62"/>
      <c r="F389" s="62"/>
      <c r="G389" s="60">
        <v>1.0346791563061314E-2</v>
      </c>
      <c r="H389" s="61">
        <v>1</v>
      </c>
      <c r="I389" s="59" t="s">
        <v>677</v>
      </c>
      <c r="J389" s="59" t="s">
        <v>1372</v>
      </c>
      <c r="K389" s="63"/>
      <c r="L389" s="63"/>
      <c r="M389" s="61">
        <v>1.0346791563061314E-2</v>
      </c>
      <c r="N389" s="108"/>
      <c r="R389">
        <f t="shared" si="22"/>
        <v>0</v>
      </c>
      <c r="S389">
        <f t="shared" si="23"/>
        <v>0</v>
      </c>
      <c r="T389">
        <f t="shared" si="24"/>
        <v>1.0346791563061314E-2</v>
      </c>
    </row>
    <row r="390" spans="1:20" ht="14.5" outlineLevel="2" x14ac:dyDescent="0.35">
      <c r="A390" s="59" t="s">
        <v>918</v>
      </c>
      <c r="B390" s="59" t="s">
        <v>1373</v>
      </c>
      <c r="C390" s="59" t="s">
        <v>516</v>
      </c>
      <c r="D390" s="59" t="s">
        <v>1374</v>
      </c>
      <c r="E390" s="62"/>
      <c r="F390" s="62"/>
      <c r="G390" s="60">
        <v>3.1377278050967211E-2</v>
      </c>
      <c r="H390" s="61">
        <v>1</v>
      </c>
      <c r="I390" s="59" t="s">
        <v>677</v>
      </c>
      <c r="J390" s="59" t="s">
        <v>1372</v>
      </c>
      <c r="K390" s="63"/>
      <c r="L390" s="63"/>
      <c r="M390" s="61">
        <v>3.1377278050967211E-2</v>
      </c>
      <c r="N390" s="108"/>
      <c r="R390">
        <f t="shared" si="22"/>
        <v>0</v>
      </c>
      <c r="S390">
        <f t="shared" si="23"/>
        <v>0</v>
      </c>
      <c r="T390">
        <f t="shared" si="24"/>
        <v>3.1377278050967211E-2</v>
      </c>
    </row>
    <row r="391" spans="1:20" ht="14.5" outlineLevel="2" x14ac:dyDescent="0.35">
      <c r="A391" s="59" t="s">
        <v>918</v>
      </c>
      <c r="B391" s="59" t="s">
        <v>476</v>
      </c>
      <c r="C391" s="59" t="s">
        <v>516</v>
      </c>
      <c r="D391" s="59" t="s">
        <v>690</v>
      </c>
      <c r="E391" s="62"/>
      <c r="F391" s="62"/>
      <c r="G391" s="60">
        <v>9.2048797440581528E-3</v>
      </c>
      <c r="H391" s="61">
        <v>1.0406939895365666</v>
      </c>
      <c r="I391" s="59" t="s">
        <v>676</v>
      </c>
      <c r="J391" s="59" t="s">
        <v>1305</v>
      </c>
      <c r="K391" s="63"/>
      <c r="L391" s="63"/>
      <c r="M391" s="61">
        <v>9.5794630240482095E-3</v>
      </c>
      <c r="N391" s="108"/>
      <c r="R391">
        <f t="shared" si="22"/>
        <v>0</v>
      </c>
      <c r="S391">
        <f t="shared" si="23"/>
        <v>0</v>
      </c>
      <c r="T391">
        <f t="shared" si="24"/>
        <v>9.5794630240482095E-3</v>
      </c>
    </row>
    <row r="392" spans="1:20" ht="14.5" outlineLevel="2" x14ac:dyDescent="0.35">
      <c r="A392" s="59" t="s">
        <v>918</v>
      </c>
      <c r="B392" s="59" t="s">
        <v>477</v>
      </c>
      <c r="C392" s="59" t="s">
        <v>516</v>
      </c>
      <c r="D392" s="59" t="s">
        <v>1375</v>
      </c>
      <c r="E392" s="62"/>
      <c r="F392" s="62"/>
      <c r="G392" s="60">
        <v>7.9488441714852517E-2</v>
      </c>
      <c r="H392" s="61">
        <v>1.0406939895365666</v>
      </c>
      <c r="I392" s="59" t="s">
        <v>676</v>
      </c>
      <c r="J392" s="59" t="s">
        <v>1305</v>
      </c>
      <c r="K392" s="63"/>
      <c r="L392" s="63"/>
      <c r="M392" s="61">
        <v>8.2723143530274712E-2</v>
      </c>
      <c r="N392" s="108"/>
      <c r="R392">
        <f t="shared" si="22"/>
        <v>0</v>
      </c>
      <c r="S392">
        <f t="shared" si="23"/>
        <v>0</v>
      </c>
      <c r="T392">
        <f t="shared" si="24"/>
        <v>8.2723143530274712E-2</v>
      </c>
    </row>
    <row r="393" spans="1:20" ht="14.5" outlineLevel="2" x14ac:dyDescent="0.35">
      <c r="A393" s="59" t="s">
        <v>918</v>
      </c>
      <c r="B393" s="59" t="s">
        <v>478</v>
      </c>
      <c r="C393" s="59" t="s">
        <v>516</v>
      </c>
      <c r="D393" s="59" t="s">
        <v>691</v>
      </c>
      <c r="E393" s="62"/>
      <c r="F393" s="62"/>
      <c r="G393" s="60">
        <v>4.3624065752219214E-3</v>
      </c>
      <c r="H393" s="61">
        <v>1.0406939895365666</v>
      </c>
      <c r="I393" s="59" t="s">
        <v>676</v>
      </c>
      <c r="J393" s="59" t="s">
        <v>1305</v>
      </c>
      <c r="K393" s="63"/>
      <c r="L393" s="63"/>
      <c r="M393" s="61">
        <v>4.5399303027482511E-3</v>
      </c>
      <c r="N393" s="108"/>
      <c r="R393">
        <f t="shared" si="22"/>
        <v>0</v>
      </c>
      <c r="S393">
        <f t="shared" si="23"/>
        <v>0</v>
      </c>
      <c r="T393">
        <f t="shared" si="24"/>
        <v>4.5399303027482511E-3</v>
      </c>
    </row>
    <row r="394" spans="1:20" ht="14.5" outlineLevel="2" x14ac:dyDescent="0.35">
      <c r="A394" s="59" t="s">
        <v>918</v>
      </c>
      <c r="B394" s="59" t="s">
        <v>479</v>
      </c>
      <c r="C394" s="59" t="s">
        <v>516</v>
      </c>
      <c r="D394" s="59" t="s">
        <v>692</v>
      </c>
      <c r="E394" s="62"/>
      <c r="F394" s="62"/>
      <c r="G394" s="60">
        <v>1.4274566147566639E-3</v>
      </c>
      <c r="H394" s="61">
        <v>1.0406939895365666</v>
      </c>
      <c r="I394" s="59" t="s">
        <v>676</v>
      </c>
      <c r="J394" s="59" t="s">
        <v>1305</v>
      </c>
      <c r="K394" s="63"/>
      <c r="L394" s="63"/>
      <c r="M394" s="61">
        <v>1.4855455193014742E-3</v>
      </c>
      <c r="N394" s="108"/>
      <c r="R394">
        <f t="shared" si="22"/>
        <v>0</v>
      </c>
      <c r="S394">
        <f t="shared" si="23"/>
        <v>0</v>
      </c>
      <c r="T394">
        <f t="shared" si="24"/>
        <v>1.4855455193014742E-3</v>
      </c>
    </row>
    <row r="395" spans="1:20" ht="14.5" outlineLevel="2" x14ac:dyDescent="0.35">
      <c r="A395" s="59" t="s">
        <v>918</v>
      </c>
      <c r="B395" s="59" t="s">
        <v>480</v>
      </c>
      <c r="C395" s="59" t="s">
        <v>516</v>
      </c>
      <c r="D395" s="59" t="s">
        <v>1376</v>
      </c>
      <c r="E395" s="62"/>
      <c r="F395" s="62"/>
      <c r="G395" s="60">
        <v>1.8747654089476269E-2</v>
      </c>
      <c r="H395" s="61">
        <v>1.0406939895365666</v>
      </c>
      <c r="I395" s="59" t="s">
        <v>676</v>
      </c>
      <c r="J395" s="59" t="s">
        <v>1305</v>
      </c>
      <c r="K395" s="63"/>
      <c r="L395" s="63"/>
      <c r="M395" s="61">
        <v>1.9510570928828585E-2</v>
      </c>
      <c r="N395" s="108"/>
      <c r="R395">
        <f t="shared" si="22"/>
        <v>0</v>
      </c>
      <c r="S395">
        <f t="shared" si="23"/>
        <v>0</v>
      </c>
      <c r="T395">
        <f t="shared" si="24"/>
        <v>1.9510570928828585E-2</v>
      </c>
    </row>
    <row r="396" spans="1:20" ht="14.5" outlineLevel="2" x14ac:dyDescent="0.35">
      <c r="A396" s="59" t="s">
        <v>918</v>
      </c>
      <c r="B396" s="59" t="s">
        <v>481</v>
      </c>
      <c r="C396" s="59" t="s">
        <v>516</v>
      </c>
      <c r="D396" s="59" t="s">
        <v>693</v>
      </c>
      <c r="E396" s="62"/>
      <c r="F396" s="62"/>
      <c r="G396" s="60">
        <v>0.2845313529128477</v>
      </c>
      <c r="H396" s="61">
        <v>1.0406939895365666</v>
      </c>
      <c r="I396" s="59" t="s">
        <v>676</v>
      </c>
      <c r="J396" s="59" t="s">
        <v>1305</v>
      </c>
      <c r="K396" s="63"/>
      <c r="L396" s="63"/>
      <c r="M396" s="61">
        <v>0.29611006881110824</v>
      </c>
      <c r="N396" s="108"/>
      <c r="R396">
        <f t="shared" si="22"/>
        <v>0</v>
      </c>
      <c r="S396">
        <f t="shared" si="23"/>
        <v>0</v>
      </c>
      <c r="T396">
        <f t="shared" si="24"/>
        <v>0.29611006881110824</v>
      </c>
    </row>
    <row r="397" spans="1:20" ht="14.5" outlineLevel="2" x14ac:dyDescent="0.35">
      <c r="A397" s="59" t="s">
        <v>918</v>
      </c>
      <c r="B397" s="59" t="s">
        <v>482</v>
      </c>
      <c r="C397" s="59" t="s">
        <v>516</v>
      </c>
      <c r="D397" s="59" t="s">
        <v>1377</v>
      </c>
      <c r="E397" s="62"/>
      <c r="F397" s="62"/>
      <c r="G397" s="60">
        <v>0.1180321622713129</v>
      </c>
      <c r="H397" s="61">
        <v>1.0491812175348789</v>
      </c>
      <c r="I397" s="59" t="s">
        <v>853</v>
      </c>
      <c r="J397" s="59" t="s">
        <v>1305</v>
      </c>
      <c r="K397" s="63"/>
      <c r="L397" s="63"/>
      <c r="M397" s="61">
        <v>0.12383712772009046</v>
      </c>
      <c r="N397" s="108"/>
      <c r="R397">
        <f t="shared" si="22"/>
        <v>0</v>
      </c>
      <c r="S397">
        <f t="shared" si="23"/>
        <v>0</v>
      </c>
      <c r="T397">
        <f t="shared" si="24"/>
        <v>0.12383712772009046</v>
      </c>
    </row>
    <row r="398" spans="1:20" ht="14.5" outlineLevel="2" x14ac:dyDescent="0.35">
      <c r="A398" s="59" t="s">
        <v>918</v>
      </c>
      <c r="B398" s="59" t="s">
        <v>483</v>
      </c>
      <c r="C398" s="59" t="s">
        <v>516</v>
      </c>
      <c r="D398" s="59" t="s">
        <v>1378</v>
      </c>
      <c r="E398" s="62"/>
      <c r="F398" s="62"/>
      <c r="G398" s="60">
        <v>4.904532770177851E-2</v>
      </c>
      <c r="H398" s="61">
        <v>1.0491812175348789</v>
      </c>
      <c r="I398" s="59" t="s">
        <v>853</v>
      </c>
      <c r="J398" s="59" t="s">
        <v>1305</v>
      </c>
      <c r="K398" s="63"/>
      <c r="L398" s="63"/>
      <c r="M398" s="61">
        <v>5.1457436632549099E-2</v>
      </c>
      <c r="N398" s="108"/>
      <c r="R398">
        <f t="shared" si="22"/>
        <v>0</v>
      </c>
      <c r="S398">
        <f t="shared" si="23"/>
        <v>0</v>
      </c>
      <c r="T398">
        <f t="shared" si="24"/>
        <v>5.1457436632549099E-2</v>
      </c>
    </row>
    <row r="399" spans="1:20" ht="14.5" outlineLevel="2" x14ac:dyDescent="0.35">
      <c r="A399" s="59" t="s">
        <v>918</v>
      </c>
      <c r="B399" s="59" t="s">
        <v>484</v>
      </c>
      <c r="C399" s="59" t="s">
        <v>516</v>
      </c>
      <c r="D399" s="59" t="s">
        <v>1379</v>
      </c>
      <c r="E399" s="62"/>
      <c r="F399" s="62"/>
      <c r="G399" s="60">
        <v>0.17965321502482959</v>
      </c>
      <c r="H399" s="61">
        <v>1.0491812175348789</v>
      </c>
      <c r="I399" s="59" t="s">
        <v>853</v>
      </c>
      <c r="J399" s="59" t="s">
        <v>1305</v>
      </c>
      <c r="K399" s="63"/>
      <c r="L399" s="63"/>
      <c r="M399" s="61">
        <v>0.18848877887380611</v>
      </c>
      <c r="N399" s="108"/>
      <c r="R399">
        <f t="shared" si="22"/>
        <v>0</v>
      </c>
      <c r="S399">
        <f t="shared" si="23"/>
        <v>0</v>
      </c>
      <c r="T399">
        <f t="shared" si="24"/>
        <v>0.18848877887380611</v>
      </c>
    </row>
    <row r="400" spans="1:20" ht="14.5" outlineLevel="2" x14ac:dyDescent="0.35">
      <c r="A400" s="59" t="s">
        <v>918</v>
      </c>
      <c r="B400" s="59" t="s">
        <v>485</v>
      </c>
      <c r="C400" s="59" t="s">
        <v>516</v>
      </c>
      <c r="D400" s="59" t="s">
        <v>1380</v>
      </c>
      <c r="E400" s="62"/>
      <c r="F400" s="62"/>
      <c r="G400" s="60">
        <v>3.3077726539394959E-3</v>
      </c>
      <c r="H400" s="61">
        <v>1.1252491683233306</v>
      </c>
      <c r="I400" s="59" t="s">
        <v>258</v>
      </c>
      <c r="J400" s="59" t="s">
        <v>1305</v>
      </c>
      <c r="K400" s="63"/>
      <c r="L400" s="63"/>
      <c r="M400" s="61">
        <v>3.7220684278480736E-3</v>
      </c>
      <c r="N400" s="108"/>
      <c r="R400">
        <f t="shared" si="22"/>
        <v>0</v>
      </c>
      <c r="S400">
        <f t="shared" si="23"/>
        <v>0</v>
      </c>
      <c r="T400">
        <f t="shared" si="24"/>
        <v>3.7220684278480736E-3</v>
      </c>
    </row>
    <row r="401" spans="1:20" ht="14.5" outlineLevel="2" x14ac:dyDescent="0.35">
      <c r="A401" s="59" t="s">
        <v>918</v>
      </c>
      <c r="B401" s="59" t="s">
        <v>486</v>
      </c>
      <c r="C401" s="59" t="s">
        <v>516</v>
      </c>
      <c r="D401" s="59" t="s">
        <v>1381</v>
      </c>
      <c r="E401" s="62"/>
      <c r="F401" s="62"/>
      <c r="G401" s="60">
        <v>1.8266609195483894E-3</v>
      </c>
      <c r="H401" s="61">
        <v>1.1252491683233306</v>
      </c>
      <c r="I401" s="59" t="s">
        <v>258</v>
      </c>
      <c r="J401" s="59" t="s">
        <v>1305</v>
      </c>
      <c r="K401" s="63"/>
      <c r="L401" s="63"/>
      <c r="M401" s="61">
        <v>2.0554486805305552E-3</v>
      </c>
      <c r="N401" s="108"/>
      <c r="R401">
        <f t="shared" si="22"/>
        <v>0</v>
      </c>
      <c r="S401">
        <f t="shared" si="23"/>
        <v>0</v>
      </c>
      <c r="T401">
        <f t="shared" si="24"/>
        <v>2.0554486805305552E-3</v>
      </c>
    </row>
    <row r="402" spans="1:20" ht="14.5" outlineLevel="2" x14ac:dyDescent="0.35">
      <c r="A402" s="59" t="s">
        <v>918</v>
      </c>
      <c r="B402" s="59" t="s">
        <v>489</v>
      </c>
      <c r="C402" s="59" t="s">
        <v>516</v>
      </c>
      <c r="D402" s="59" t="s">
        <v>1383</v>
      </c>
      <c r="E402" s="62"/>
      <c r="F402" s="62"/>
      <c r="G402" s="60">
        <v>1.4831899616928344E-2</v>
      </c>
      <c r="H402" s="61">
        <v>1.0491812175348789</v>
      </c>
      <c r="I402" s="59" t="s">
        <v>853</v>
      </c>
      <c r="J402" s="59" t="s">
        <v>1305</v>
      </c>
      <c r="K402" s="63"/>
      <c r="L402" s="63"/>
      <c r="M402" s="61">
        <v>1.5561350498443984E-2</v>
      </c>
      <c r="N402" s="108"/>
      <c r="R402">
        <f t="shared" si="22"/>
        <v>0</v>
      </c>
      <c r="S402">
        <f t="shared" si="23"/>
        <v>0</v>
      </c>
      <c r="T402">
        <f t="shared" si="24"/>
        <v>1.5561350498443984E-2</v>
      </c>
    </row>
    <row r="403" spans="1:20" ht="14.5" outlineLevel="2" x14ac:dyDescent="0.35">
      <c r="A403" s="59" t="s">
        <v>918</v>
      </c>
      <c r="B403" s="59" t="s">
        <v>917</v>
      </c>
      <c r="C403" s="59" t="s">
        <v>516</v>
      </c>
      <c r="D403" s="59" t="s">
        <v>1426</v>
      </c>
      <c r="E403" s="60">
        <v>5.2720998964234518</v>
      </c>
      <c r="F403" s="60">
        <v>0.15597928687643314</v>
      </c>
      <c r="G403" s="60">
        <v>0.36187194555332602</v>
      </c>
      <c r="H403" s="61">
        <v>1.0563752934750652</v>
      </c>
      <c r="I403" s="59" t="s">
        <v>259</v>
      </c>
      <c r="J403" s="59" t="s">
        <v>1305</v>
      </c>
      <c r="K403" s="61">
        <v>5.5693160753141848</v>
      </c>
      <c r="L403" s="61">
        <v>0.16477266495012344</v>
      </c>
      <c r="M403" s="61">
        <v>0.3822725826842876</v>
      </c>
      <c r="N403" s="108"/>
      <c r="R403">
        <f t="shared" si="22"/>
        <v>5.5693160753141848</v>
      </c>
      <c r="S403">
        <f t="shared" si="23"/>
        <v>0.16477266495012344</v>
      </c>
      <c r="T403">
        <f t="shared" si="24"/>
        <v>0.3822725826842876</v>
      </c>
    </row>
    <row r="404" spans="1:20" ht="14.5" outlineLevel="2" x14ac:dyDescent="0.35">
      <c r="A404" s="59" t="s">
        <v>918</v>
      </c>
      <c r="B404" s="59" t="s">
        <v>490</v>
      </c>
      <c r="C404" s="59" t="s">
        <v>516</v>
      </c>
      <c r="D404" s="59" t="s">
        <v>1384</v>
      </c>
      <c r="E404" s="62"/>
      <c r="F404" s="62"/>
      <c r="G404" s="60">
        <v>2.3775355167100273E-3</v>
      </c>
      <c r="H404" s="61">
        <v>1.0406939895365666</v>
      </c>
      <c r="I404" s="59" t="s">
        <v>676</v>
      </c>
      <c r="J404" s="59" t="s">
        <v>1305</v>
      </c>
      <c r="K404" s="63"/>
      <c r="L404" s="63"/>
      <c r="M404" s="61">
        <v>2.4742869221498404E-3</v>
      </c>
      <c r="N404" s="108"/>
      <c r="R404">
        <f t="shared" si="22"/>
        <v>0</v>
      </c>
      <c r="S404">
        <f t="shared" si="23"/>
        <v>0</v>
      </c>
      <c r="T404">
        <f t="shared" si="24"/>
        <v>2.4742869221498404E-3</v>
      </c>
    </row>
    <row r="405" spans="1:20" ht="14.5" outlineLevel="2" x14ac:dyDescent="0.35">
      <c r="A405" s="59" t="s">
        <v>918</v>
      </c>
      <c r="B405" s="59" t="s">
        <v>491</v>
      </c>
      <c r="C405" s="59" t="s">
        <v>516</v>
      </c>
      <c r="D405" s="59" t="s">
        <v>1385</v>
      </c>
      <c r="E405" s="62"/>
      <c r="F405" s="62"/>
      <c r="G405" s="60">
        <v>9.1297189381530121E-3</v>
      </c>
      <c r="H405" s="61">
        <v>1.0563752934750652</v>
      </c>
      <c r="I405" s="59" t="s">
        <v>259</v>
      </c>
      <c r="J405" s="59" t="s">
        <v>1305</v>
      </c>
      <c r="K405" s="63"/>
      <c r="L405" s="63"/>
      <c r="M405" s="61">
        <v>9.6444095226362481E-3</v>
      </c>
      <c r="N405" s="108"/>
      <c r="R405">
        <f t="shared" si="22"/>
        <v>0</v>
      </c>
      <c r="S405">
        <f t="shared" si="23"/>
        <v>0</v>
      </c>
      <c r="T405">
        <f t="shared" si="24"/>
        <v>9.6444095226362481E-3</v>
      </c>
    </row>
    <row r="406" spans="1:20" ht="14.5" outlineLevel="2" x14ac:dyDescent="0.35">
      <c r="A406" s="59" t="s">
        <v>918</v>
      </c>
      <c r="B406" s="59" t="s">
        <v>492</v>
      </c>
      <c r="C406" s="59" t="s">
        <v>516</v>
      </c>
      <c r="D406" s="59" t="s">
        <v>1386</v>
      </c>
      <c r="E406" s="62"/>
      <c r="F406" s="62"/>
      <c r="G406" s="60">
        <v>1.0356164383561644E-2</v>
      </c>
      <c r="H406" s="61">
        <v>1</v>
      </c>
      <c r="I406" s="59" t="s">
        <v>677</v>
      </c>
      <c r="J406" s="59" t="s">
        <v>1372</v>
      </c>
      <c r="K406" s="63"/>
      <c r="L406" s="63"/>
      <c r="M406" s="61">
        <v>1.0356164383561644E-2</v>
      </c>
      <c r="N406" s="108"/>
      <c r="R406">
        <f t="shared" si="22"/>
        <v>0</v>
      </c>
      <c r="S406">
        <f t="shared" si="23"/>
        <v>0</v>
      </c>
      <c r="T406">
        <f t="shared" si="24"/>
        <v>1.0356164383561644E-2</v>
      </c>
    </row>
    <row r="407" spans="1:20" ht="14.5" outlineLevel="2" x14ac:dyDescent="0.35">
      <c r="A407" s="59" t="s">
        <v>918</v>
      </c>
      <c r="B407" s="59" t="s">
        <v>1387</v>
      </c>
      <c r="C407" s="59" t="s">
        <v>516</v>
      </c>
      <c r="D407" s="59" t="s">
        <v>1388</v>
      </c>
      <c r="E407" s="62"/>
      <c r="F407" s="62"/>
      <c r="G407" s="60">
        <v>6.4483993881538637E-3</v>
      </c>
      <c r="H407" s="61">
        <v>1</v>
      </c>
      <c r="I407" s="59" t="s">
        <v>677</v>
      </c>
      <c r="J407" s="59" t="s">
        <v>1372</v>
      </c>
      <c r="K407" s="63"/>
      <c r="L407" s="63"/>
      <c r="M407" s="61">
        <v>6.4483993881538637E-3</v>
      </c>
      <c r="N407" s="108"/>
      <c r="R407">
        <f t="shared" si="22"/>
        <v>0</v>
      </c>
      <c r="S407">
        <f t="shared" si="23"/>
        <v>0</v>
      </c>
      <c r="T407">
        <f t="shared" si="24"/>
        <v>6.4483993881538637E-3</v>
      </c>
    </row>
    <row r="408" spans="1:20" ht="14.5" outlineLevel="2" x14ac:dyDescent="0.35">
      <c r="A408" s="59" t="s">
        <v>918</v>
      </c>
      <c r="B408" s="59" t="s">
        <v>1389</v>
      </c>
      <c r="C408" s="59" t="s">
        <v>516</v>
      </c>
      <c r="D408" s="59" t="s">
        <v>1390</v>
      </c>
      <c r="E408" s="62"/>
      <c r="F408" s="62"/>
      <c r="G408" s="60">
        <v>9.4809919165583009E-4</v>
      </c>
      <c r="H408" s="61">
        <v>1</v>
      </c>
      <c r="I408" s="59" t="s">
        <v>677</v>
      </c>
      <c r="J408" s="59" t="s">
        <v>1372</v>
      </c>
      <c r="K408" s="63"/>
      <c r="L408" s="63"/>
      <c r="M408" s="61">
        <v>9.4809919165583009E-4</v>
      </c>
      <c r="N408" s="108"/>
      <c r="R408">
        <f t="shared" si="22"/>
        <v>0</v>
      </c>
      <c r="S408">
        <f t="shared" si="23"/>
        <v>0</v>
      </c>
      <c r="T408">
        <f t="shared" si="24"/>
        <v>9.4809919165583009E-4</v>
      </c>
    </row>
    <row r="409" spans="1:20" ht="14.5" outlineLevel="2" x14ac:dyDescent="0.35">
      <c r="A409" s="59" t="s">
        <v>918</v>
      </c>
      <c r="B409" s="59" t="s">
        <v>1391</v>
      </c>
      <c r="C409" s="59" t="s">
        <v>516</v>
      </c>
      <c r="D409" s="59" t="s">
        <v>1392</v>
      </c>
      <c r="E409" s="62"/>
      <c r="F409" s="62"/>
      <c r="G409" s="60">
        <v>3.9484059095490413E-4</v>
      </c>
      <c r="H409" s="61">
        <v>1</v>
      </c>
      <c r="I409" s="59" t="s">
        <v>677</v>
      </c>
      <c r="J409" s="59" t="s">
        <v>1372</v>
      </c>
      <c r="K409" s="63"/>
      <c r="L409" s="63"/>
      <c r="M409" s="61">
        <v>3.9484059095490413E-4</v>
      </c>
      <c r="N409" s="108"/>
      <c r="R409">
        <f t="shared" si="22"/>
        <v>0</v>
      </c>
      <c r="S409">
        <f t="shared" si="23"/>
        <v>0</v>
      </c>
      <c r="T409">
        <f t="shared" si="24"/>
        <v>3.9484059095490413E-4</v>
      </c>
    </row>
    <row r="410" spans="1:20" ht="14.5" outlineLevel="2" x14ac:dyDescent="0.35">
      <c r="A410" s="59" t="s">
        <v>918</v>
      </c>
      <c r="B410" s="59" t="s">
        <v>1393</v>
      </c>
      <c r="C410" s="59" t="s">
        <v>516</v>
      </c>
      <c r="D410" s="59" t="s">
        <v>1394</v>
      </c>
      <c r="E410" s="62"/>
      <c r="F410" s="62"/>
      <c r="G410" s="60">
        <v>7.4412932968649865E-5</v>
      </c>
      <c r="H410" s="61">
        <v>1</v>
      </c>
      <c r="I410" s="59" t="s">
        <v>677</v>
      </c>
      <c r="J410" s="59" t="s">
        <v>1372</v>
      </c>
      <c r="K410" s="63"/>
      <c r="L410" s="63"/>
      <c r="M410" s="61">
        <v>7.4412932968649865E-5</v>
      </c>
      <c r="N410" s="108"/>
      <c r="R410">
        <f t="shared" si="22"/>
        <v>0</v>
      </c>
      <c r="S410">
        <f t="shared" si="23"/>
        <v>0</v>
      </c>
      <c r="T410">
        <f t="shared" si="24"/>
        <v>7.4412932968649865E-5</v>
      </c>
    </row>
    <row r="411" spans="1:20" ht="14.5" outlineLevel="2" x14ac:dyDescent="0.35">
      <c r="A411" s="59" t="s">
        <v>918</v>
      </c>
      <c r="B411" s="59" t="s">
        <v>1395</v>
      </c>
      <c r="C411" s="59" t="s">
        <v>516</v>
      </c>
      <c r="D411" s="59" t="s">
        <v>1396</v>
      </c>
      <c r="E411" s="62"/>
      <c r="F411" s="62"/>
      <c r="G411" s="60">
        <v>3.4727810894152875E-2</v>
      </c>
      <c r="H411" s="61">
        <v>1</v>
      </c>
      <c r="I411" s="59" t="s">
        <v>677</v>
      </c>
      <c r="J411" s="59" t="s">
        <v>1372</v>
      </c>
      <c r="K411" s="63"/>
      <c r="L411" s="63"/>
      <c r="M411" s="61">
        <v>3.4727810894152875E-2</v>
      </c>
      <c r="N411" s="108"/>
      <c r="R411">
        <f t="shared" si="22"/>
        <v>0</v>
      </c>
      <c r="S411">
        <f t="shared" si="23"/>
        <v>0</v>
      </c>
      <c r="T411">
        <f t="shared" si="24"/>
        <v>3.4727810894152875E-2</v>
      </c>
    </row>
    <row r="412" spans="1:20" ht="14.5" outlineLevel="2" x14ac:dyDescent="0.35">
      <c r="A412" s="59" t="s">
        <v>918</v>
      </c>
      <c r="B412" s="59" t="s">
        <v>1397</v>
      </c>
      <c r="C412" s="59" t="s">
        <v>516</v>
      </c>
      <c r="D412" s="59" t="s">
        <v>1398</v>
      </c>
      <c r="E412" s="62"/>
      <c r="F412" s="62"/>
      <c r="G412" s="60">
        <v>3.8485939694037259E-4</v>
      </c>
      <c r="H412" s="61">
        <v>1</v>
      </c>
      <c r="I412" s="59" t="s">
        <v>677</v>
      </c>
      <c r="J412" s="59" t="s">
        <v>1372</v>
      </c>
      <c r="K412" s="63"/>
      <c r="L412" s="63"/>
      <c r="M412" s="61">
        <v>3.8485939694037259E-4</v>
      </c>
      <c r="N412" s="108"/>
      <c r="R412">
        <f t="shared" si="22"/>
        <v>0</v>
      </c>
      <c r="S412">
        <f t="shared" si="23"/>
        <v>0</v>
      </c>
      <c r="T412">
        <f t="shared" si="24"/>
        <v>3.8485939694037259E-4</v>
      </c>
    </row>
    <row r="413" spans="1:20" ht="14.5" outlineLevel="2" x14ac:dyDescent="0.35">
      <c r="A413" s="59" t="s">
        <v>918</v>
      </c>
      <c r="B413" s="59" t="s">
        <v>1399</v>
      </c>
      <c r="C413" s="59" t="s">
        <v>516</v>
      </c>
      <c r="D413" s="59" t="s">
        <v>1400</v>
      </c>
      <c r="E413" s="62"/>
      <c r="F413" s="62"/>
      <c r="G413" s="60">
        <v>5.3202097566823012E-3</v>
      </c>
      <c r="H413" s="61">
        <v>1</v>
      </c>
      <c r="I413" s="59" t="s">
        <v>677</v>
      </c>
      <c r="J413" s="59" t="s">
        <v>1372</v>
      </c>
      <c r="K413" s="63"/>
      <c r="L413" s="63"/>
      <c r="M413" s="61">
        <v>5.3202097566823012E-3</v>
      </c>
      <c r="N413" s="108"/>
      <c r="R413">
        <f t="shared" si="22"/>
        <v>0</v>
      </c>
      <c r="S413">
        <f t="shared" si="23"/>
        <v>0</v>
      </c>
      <c r="T413">
        <f t="shared" si="24"/>
        <v>5.3202097566823012E-3</v>
      </c>
    </row>
    <row r="414" spans="1:20" ht="14.5" outlineLevel="2" x14ac:dyDescent="0.35">
      <c r="A414" s="59" t="s">
        <v>918</v>
      </c>
      <c r="B414" s="59" t="s">
        <v>1401</v>
      </c>
      <c r="C414" s="59" t="s">
        <v>516</v>
      </c>
      <c r="D414" s="59" t="s">
        <v>1402</v>
      </c>
      <c r="E414" s="62"/>
      <c r="F414" s="62"/>
      <c r="G414" s="60">
        <v>2.2878391836432328E-3</v>
      </c>
      <c r="H414" s="61">
        <v>1</v>
      </c>
      <c r="I414" s="59" t="s">
        <v>677</v>
      </c>
      <c r="J414" s="59" t="s">
        <v>1372</v>
      </c>
      <c r="K414" s="63"/>
      <c r="L414" s="63"/>
      <c r="M414" s="61">
        <v>2.2878391836432328E-3</v>
      </c>
      <c r="N414" s="108"/>
      <c r="R414">
        <f t="shared" si="22"/>
        <v>0</v>
      </c>
      <c r="S414">
        <f t="shared" si="23"/>
        <v>0</v>
      </c>
      <c r="T414">
        <f t="shared" si="24"/>
        <v>2.2878391836432328E-3</v>
      </c>
    </row>
    <row r="415" spans="1:20" ht="14.5" outlineLevel="2" x14ac:dyDescent="0.35">
      <c r="A415" s="59" t="s">
        <v>918</v>
      </c>
      <c r="B415" s="59" t="s">
        <v>1403</v>
      </c>
      <c r="C415" s="59" t="s">
        <v>516</v>
      </c>
      <c r="D415" s="59" t="s">
        <v>1404</v>
      </c>
      <c r="E415" s="62"/>
      <c r="F415" s="62"/>
      <c r="G415" s="60">
        <v>3.1187634679116164E-4</v>
      </c>
      <c r="H415" s="61">
        <v>1</v>
      </c>
      <c r="I415" s="59" t="s">
        <v>677</v>
      </c>
      <c r="J415" s="59" t="s">
        <v>1372</v>
      </c>
      <c r="K415" s="63"/>
      <c r="L415" s="63"/>
      <c r="M415" s="61">
        <v>3.1187634679116164E-4</v>
      </c>
      <c r="N415" s="108"/>
      <c r="R415">
        <f t="shared" si="22"/>
        <v>0</v>
      </c>
      <c r="S415">
        <f t="shared" si="23"/>
        <v>0</v>
      </c>
      <c r="T415">
        <f t="shared" si="24"/>
        <v>3.1187634679116164E-4</v>
      </c>
    </row>
    <row r="416" spans="1:20" ht="14.5" outlineLevel="2" x14ac:dyDescent="0.35">
      <c r="A416" s="59" t="s">
        <v>918</v>
      </c>
      <c r="B416" s="59" t="s">
        <v>1405</v>
      </c>
      <c r="C416" s="59" t="s">
        <v>516</v>
      </c>
      <c r="D416" s="59" t="s">
        <v>1406</v>
      </c>
      <c r="E416" s="60">
        <v>2.5904684931506851E-3</v>
      </c>
      <c r="F416" s="60">
        <v>1.1216438356164353E-5</v>
      </c>
      <c r="G416" s="60">
        <v>6.0442739726027095E-4</v>
      </c>
      <c r="H416" s="61">
        <v>1</v>
      </c>
      <c r="I416" s="59" t="s">
        <v>677</v>
      </c>
      <c r="J416" s="59" t="s">
        <v>1372</v>
      </c>
      <c r="K416" s="61">
        <v>2.5904684931506851E-3</v>
      </c>
      <c r="L416" s="61">
        <v>1.1216438356164353E-5</v>
      </c>
      <c r="M416" s="61">
        <v>6.0442739726027095E-4</v>
      </c>
      <c r="N416" s="108"/>
      <c r="R416">
        <f t="shared" si="22"/>
        <v>2.5904684931506851E-3</v>
      </c>
      <c r="S416">
        <f t="shared" si="23"/>
        <v>1.1216438356164353E-5</v>
      </c>
      <c r="T416">
        <f t="shared" si="24"/>
        <v>6.0442739726027095E-4</v>
      </c>
    </row>
    <row r="417" spans="1:21" ht="14.5" outlineLevel="2" x14ac:dyDescent="0.35">
      <c r="A417" s="59" t="s">
        <v>918</v>
      </c>
      <c r="B417" s="59" t="s">
        <v>1407</v>
      </c>
      <c r="C417" s="59" t="s">
        <v>516</v>
      </c>
      <c r="D417" s="59" t="s">
        <v>1408</v>
      </c>
      <c r="E417" s="60">
        <v>2.6587438356164356E-2</v>
      </c>
      <c r="F417" s="60">
        <v>6.4806301369863017E-4</v>
      </c>
      <c r="G417" s="60">
        <v>6.3524547945205479E-3</v>
      </c>
      <c r="H417" s="61">
        <v>1</v>
      </c>
      <c r="I417" s="59" t="s">
        <v>677</v>
      </c>
      <c r="J417" s="59" t="s">
        <v>1372</v>
      </c>
      <c r="K417" s="61">
        <v>2.6587438356164356E-2</v>
      </c>
      <c r="L417" s="61">
        <v>6.4806301369863017E-4</v>
      </c>
      <c r="M417" s="61">
        <v>6.3524547945205479E-3</v>
      </c>
      <c r="N417" s="108"/>
      <c r="R417">
        <f t="shared" si="22"/>
        <v>2.6587438356164356E-2</v>
      </c>
      <c r="S417">
        <f t="shared" si="23"/>
        <v>6.4806301369863017E-4</v>
      </c>
      <c r="T417">
        <f t="shared" si="24"/>
        <v>6.3524547945205479E-3</v>
      </c>
    </row>
    <row r="418" spans="1:21" ht="14.5" outlineLevel="2" x14ac:dyDescent="0.35">
      <c r="A418" s="59" t="s">
        <v>918</v>
      </c>
      <c r="B418" s="59" t="s">
        <v>911</v>
      </c>
      <c r="C418" s="59" t="s">
        <v>516</v>
      </c>
      <c r="D418" s="59" t="s">
        <v>1409</v>
      </c>
      <c r="E418" s="62"/>
      <c r="F418" s="62"/>
      <c r="G418" s="60">
        <v>2.8835068493150689E-3</v>
      </c>
      <c r="H418" s="61">
        <v>1.0406939895365666</v>
      </c>
      <c r="I418" s="59" t="s">
        <v>676</v>
      </c>
      <c r="J418" s="59" t="s">
        <v>1305</v>
      </c>
      <c r="K418" s="63"/>
      <c r="L418" s="63"/>
      <c r="M418" s="61">
        <v>3.0008482468697143E-3</v>
      </c>
      <c r="N418" s="108"/>
      <c r="R418">
        <f t="shared" si="22"/>
        <v>0</v>
      </c>
      <c r="S418">
        <f t="shared" si="23"/>
        <v>0</v>
      </c>
      <c r="T418">
        <f t="shared" si="24"/>
        <v>3.0008482468697143E-3</v>
      </c>
    </row>
    <row r="419" spans="1:21" ht="14.5" outlineLevel="2" x14ac:dyDescent="0.35">
      <c r="A419" s="59" t="s">
        <v>918</v>
      </c>
      <c r="B419" s="59" t="s">
        <v>912</v>
      </c>
      <c r="C419" s="59" t="s">
        <v>516</v>
      </c>
      <c r="D419" s="59" t="s">
        <v>1410</v>
      </c>
      <c r="E419" s="60">
        <v>3.2106164383561642E-3</v>
      </c>
      <c r="F419" s="60">
        <v>1.0273972602739725E-4</v>
      </c>
      <c r="G419" s="60">
        <v>8.2191780821917802E-4</v>
      </c>
      <c r="H419" s="61">
        <v>1.0406939895365666</v>
      </c>
      <c r="I419" s="59" t="s">
        <v>676</v>
      </c>
      <c r="J419" s="59" t="s">
        <v>1305</v>
      </c>
      <c r="K419" s="61">
        <v>3.3412692301045587E-3</v>
      </c>
      <c r="L419" s="61">
        <v>1.0692061536334588E-4</v>
      </c>
      <c r="M419" s="61">
        <v>8.5536492290676702E-4</v>
      </c>
      <c r="N419" s="108"/>
      <c r="R419">
        <f t="shared" si="22"/>
        <v>3.3412692301045587E-3</v>
      </c>
      <c r="S419">
        <f t="shared" si="23"/>
        <v>1.0692061536334588E-4</v>
      </c>
      <c r="T419">
        <f t="shared" si="24"/>
        <v>8.5536492290676702E-4</v>
      </c>
    </row>
    <row r="420" spans="1:21" ht="14.5" outlineLevel="2" x14ac:dyDescent="0.35">
      <c r="A420" s="59" t="s">
        <v>918</v>
      </c>
      <c r="B420" s="59" t="s">
        <v>913</v>
      </c>
      <c r="C420" s="59" t="s">
        <v>516</v>
      </c>
      <c r="D420" s="59" t="s">
        <v>678</v>
      </c>
      <c r="E420" s="60">
        <v>2.381626923076923E-3</v>
      </c>
      <c r="F420" s="60">
        <v>7.7192692307692299E-4</v>
      </c>
      <c r="G420" s="60">
        <v>7.0769230769230773E-7</v>
      </c>
      <c r="H420" s="61">
        <v>1.0406939895365666</v>
      </c>
      <c r="I420" s="59" t="s">
        <v>676</v>
      </c>
      <c r="J420" s="59" t="s">
        <v>1305</v>
      </c>
      <c r="K420" s="61">
        <v>2.4785448241646207E-3</v>
      </c>
      <c r="L420" s="61">
        <v>8.0333970920760933E-4</v>
      </c>
      <c r="M420" s="61">
        <v>7.364911310566471E-7</v>
      </c>
      <c r="N420" s="108"/>
      <c r="R420">
        <f t="shared" si="22"/>
        <v>2.4785448241646207E-3</v>
      </c>
      <c r="S420">
        <f t="shared" si="23"/>
        <v>8.0333970920760933E-4</v>
      </c>
      <c r="T420">
        <f t="shared" si="24"/>
        <v>7.364911310566471E-7</v>
      </c>
    </row>
    <row r="421" spans="1:21" ht="14.5" outlineLevel="2" x14ac:dyDescent="0.35">
      <c r="A421" s="59" t="s">
        <v>918</v>
      </c>
      <c r="B421" s="59" t="s">
        <v>1411</v>
      </c>
      <c r="C421" s="59" t="s">
        <v>516</v>
      </c>
      <c r="D421" s="59" t="s">
        <v>1412</v>
      </c>
      <c r="E421" s="60">
        <v>1.0961538461538461E-4</v>
      </c>
      <c r="F421" s="60">
        <v>3.4615384615384612E-5</v>
      </c>
      <c r="G421" s="62"/>
      <c r="H421" s="61">
        <v>1</v>
      </c>
      <c r="I421" s="59" t="s">
        <v>677</v>
      </c>
      <c r="J421" s="59" t="s">
        <v>1372</v>
      </c>
      <c r="K421" s="61">
        <v>1.0961538461538461E-4</v>
      </c>
      <c r="L421" s="61">
        <v>3.4615384615384612E-5</v>
      </c>
      <c r="M421" s="63"/>
      <c r="N421" s="110"/>
      <c r="R421">
        <f t="shared" si="22"/>
        <v>1.0961538461538461E-4</v>
      </c>
      <c r="S421">
        <f t="shared" si="23"/>
        <v>3.4615384615384612E-5</v>
      </c>
      <c r="T421">
        <f t="shared" si="24"/>
        <v>0</v>
      </c>
    </row>
    <row r="422" spans="1:21" ht="14.5" outlineLevel="2" x14ac:dyDescent="0.35">
      <c r="A422" s="59" t="s">
        <v>918</v>
      </c>
      <c r="B422" s="59" t="s">
        <v>1413</v>
      </c>
      <c r="C422" s="59" t="s">
        <v>516</v>
      </c>
      <c r="D422" s="59" t="s">
        <v>1414</v>
      </c>
      <c r="E422" s="60">
        <v>2.0618687186252114</v>
      </c>
      <c r="F422" s="60">
        <v>8.9099590670331675E-3</v>
      </c>
      <c r="G422" s="60">
        <v>0.48109082624774269</v>
      </c>
      <c r="H422" s="61">
        <v>1</v>
      </c>
      <c r="I422" s="59" t="s">
        <v>677</v>
      </c>
      <c r="J422" s="59" t="s">
        <v>1372</v>
      </c>
      <c r="K422" s="61">
        <v>2.0618687186252114</v>
      </c>
      <c r="L422" s="61">
        <v>8.9099590670331675E-3</v>
      </c>
      <c r="M422" s="61">
        <v>0.48109082624774269</v>
      </c>
      <c r="N422" s="108"/>
      <c r="R422">
        <f t="shared" si="22"/>
        <v>2.0618687186252114</v>
      </c>
      <c r="S422">
        <f t="shared" si="23"/>
        <v>8.9099590670331675E-3</v>
      </c>
      <c r="T422">
        <f t="shared" si="24"/>
        <v>0.48109082624774269</v>
      </c>
    </row>
    <row r="423" spans="1:21" ht="14.5" outlineLevel="2" x14ac:dyDescent="0.35">
      <c r="A423" s="59" t="s">
        <v>918</v>
      </c>
      <c r="B423" s="59" t="s">
        <v>1415</v>
      </c>
      <c r="C423" s="59" t="s">
        <v>516</v>
      </c>
      <c r="D423" s="59" t="s">
        <v>1416</v>
      </c>
      <c r="E423" s="60">
        <v>4.3939649181810152</v>
      </c>
      <c r="F423" s="60">
        <v>6.9842767389870788E-2</v>
      </c>
      <c r="G423" s="60">
        <v>1.0394330941680232</v>
      </c>
      <c r="H423" s="61">
        <v>1</v>
      </c>
      <c r="I423" s="59" t="s">
        <v>677</v>
      </c>
      <c r="J423" s="59" t="s">
        <v>1372</v>
      </c>
      <c r="K423" s="61">
        <v>4.3939649181810152</v>
      </c>
      <c r="L423" s="61">
        <v>6.9842767389870788E-2</v>
      </c>
      <c r="M423" s="61">
        <v>1.0394330941680232</v>
      </c>
      <c r="N423" s="108"/>
      <c r="R423">
        <f t="shared" si="22"/>
        <v>4.3939649181810152</v>
      </c>
      <c r="S423">
        <f t="shared" si="23"/>
        <v>6.9842767389870788E-2</v>
      </c>
      <c r="T423">
        <f t="shared" si="24"/>
        <v>1.0394330941680232</v>
      </c>
    </row>
    <row r="424" spans="1:21" ht="14.5" outlineLevel="2" x14ac:dyDescent="0.35">
      <c r="A424" s="59" t="s">
        <v>918</v>
      </c>
      <c r="B424" s="59" t="s">
        <v>493</v>
      </c>
      <c r="C424" s="59" t="s">
        <v>516</v>
      </c>
      <c r="D424" s="59" t="s">
        <v>1417</v>
      </c>
      <c r="E424" s="62"/>
      <c r="F424" s="62"/>
      <c r="G424" s="60">
        <v>3.7225320512820513E-3</v>
      </c>
      <c r="H424" s="61">
        <v>1</v>
      </c>
      <c r="I424" s="59" t="s">
        <v>677</v>
      </c>
      <c r="J424" s="59" t="s">
        <v>1372</v>
      </c>
      <c r="K424" s="63"/>
      <c r="L424" s="63"/>
      <c r="M424" s="61">
        <v>3.7225320512820513E-3</v>
      </c>
      <c r="N424" s="108"/>
      <c r="R424">
        <f t="shared" si="22"/>
        <v>0</v>
      </c>
      <c r="S424">
        <f t="shared" si="23"/>
        <v>0</v>
      </c>
      <c r="T424">
        <f t="shared" si="24"/>
        <v>3.7225320512820513E-3</v>
      </c>
    </row>
    <row r="425" spans="1:21" ht="14.5" outlineLevel="1" x14ac:dyDescent="0.35">
      <c r="A425" s="64" t="s">
        <v>503</v>
      </c>
      <c r="B425" s="59"/>
      <c r="C425" s="59"/>
      <c r="D425" s="59"/>
      <c r="E425" s="62">
        <f>SUBTOTAL(9,E321:E424)</f>
        <v>12.685052661738872</v>
      </c>
      <c r="F425" s="62">
        <f>SUBTOTAL(9,F321:F424)</f>
        <v>1.0066211839181527</v>
      </c>
      <c r="G425" s="60">
        <f>SUBTOTAL(9,G321:G424)</f>
        <v>9.1113849647697354</v>
      </c>
      <c r="H425" s="61"/>
      <c r="I425" s="59"/>
      <c r="J425" s="59"/>
      <c r="K425" s="63">
        <f>SUBTOTAL(9,K321:K424)</f>
        <v>13.070051977315952</v>
      </c>
      <c r="L425" s="63">
        <f>SUBTOTAL(9,L321:L424)</f>
        <v>1.0911406080338495</v>
      </c>
      <c r="M425" s="61">
        <f>SUBTOTAL(9,M321:M424)</f>
        <v>9.6531516414690035</v>
      </c>
      <c r="N425" s="108"/>
      <c r="Q425">
        <f>SUBTOTAL(9,Q321:Q424)</f>
        <v>0.19015825116711094</v>
      </c>
      <c r="R425">
        <f>SUBTOTAL(9,R321:R424)</f>
        <v>13.070051977315952</v>
      </c>
      <c r="S425">
        <f>SUBTOTAL(9,S321:S424)</f>
        <v>1.0911406080338495</v>
      </c>
      <c r="T425">
        <f>SUBTOTAL(9,T321:T424)</f>
        <v>9.4629933903018983</v>
      </c>
      <c r="U425">
        <f>SUBTOTAL(9,U321:U424)</f>
        <v>0</v>
      </c>
    </row>
    <row r="426" spans="1:21" ht="14.5" outlineLevel="2" x14ac:dyDescent="0.35">
      <c r="A426" s="59" t="s">
        <v>919</v>
      </c>
      <c r="B426" s="59" t="s">
        <v>1303</v>
      </c>
      <c r="C426" s="59" t="s">
        <v>516</v>
      </c>
      <c r="D426" s="59" t="s">
        <v>1304</v>
      </c>
      <c r="E426" s="60">
        <v>9.6944743589743589E-4</v>
      </c>
      <c r="F426" s="60">
        <v>3.8777916666666665E-3</v>
      </c>
      <c r="G426" s="60">
        <v>3.877791666666667E-5</v>
      </c>
      <c r="H426" s="61">
        <v>1.0999761961437753</v>
      </c>
      <c r="I426" s="59" t="s">
        <v>258</v>
      </c>
      <c r="J426" s="59" t="s">
        <v>1305</v>
      </c>
      <c r="K426" s="61">
        <v>1.066369102899798E-3</v>
      </c>
      <c r="L426" s="61">
        <v>4.2654785269380302E-3</v>
      </c>
      <c r="M426" s="61">
        <v>4.2654785269380312E-5</v>
      </c>
      <c r="N426" s="108"/>
      <c r="R426">
        <f t="shared" si="22"/>
        <v>1.066369102899798E-3</v>
      </c>
      <c r="S426">
        <f t="shared" si="23"/>
        <v>4.2654785269380302E-3</v>
      </c>
      <c r="T426">
        <f t="shared" si="24"/>
        <v>4.2654785269380312E-5</v>
      </c>
    </row>
    <row r="427" spans="1:21" ht="14.5" outlineLevel="2" x14ac:dyDescent="0.35">
      <c r="A427" s="59" t="s">
        <v>919</v>
      </c>
      <c r="B427" s="59" t="s">
        <v>1306</v>
      </c>
      <c r="C427" s="59" t="s">
        <v>516</v>
      </c>
      <c r="D427" s="59" t="s">
        <v>1304</v>
      </c>
      <c r="E427" s="60">
        <v>1.6803756410256412E-2</v>
      </c>
      <c r="F427" s="60">
        <v>7.8072852564102568E-2</v>
      </c>
      <c r="G427" s="60">
        <v>5.4289070512820508E-3</v>
      </c>
      <c r="H427" s="61">
        <v>1.0999761961437753</v>
      </c>
      <c r="I427" s="59" t="s">
        <v>258</v>
      </c>
      <c r="J427" s="59" t="s">
        <v>1305</v>
      </c>
      <c r="K427" s="61">
        <v>1.8483732057080426E-2</v>
      </c>
      <c r="L427" s="61">
        <v>8.5878279385555339E-2</v>
      </c>
      <c r="M427" s="61">
        <v>5.9716685274873501E-3</v>
      </c>
      <c r="N427" s="108"/>
      <c r="R427">
        <f t="shared" si="22"/>
        <v>1.8483732057080426E-2</v>
      </c>
      <c r="S427">
        <f t="shared" si="23"/>
        <v>8.5878279385555339E-2</v>
      </c>
      <c r="T427">
        <f t="shared" si="24"/>
        <v>5.9716685274873501E-3</v>
      </c>
    </row>
    <row r="428" spans="1:21" ht="14.5" outlineLevel="2" x14ac:dyDescent="0.35">
      <c r="A428" s="59" t="s">
        <v>919</v>
      </c>
      <c r="B428" s="59" t="s">
        <v>1307</v>
      </c>
      <c r="C428" s="59" t="s">
        <v>516</v>
      </c>
      <c r="D428" s="59" t="s">
        <v>1304</v>
      </c>
      <c r="E428" s="60">
        <v>8.574147435897436E-5</v>
      </c>
      <c r="F428" s="60">
        <v>9.4315608974358974E-4</v>
      </c>
      <c r="G428" s="60">
        <v>4.8015224358974355E-6</v>
      </c>
      <c r="H428" s="61">
        <v>1.0999761961437753</v>
      </c>
      <c r="I428" s="59" t="s">
        <v>258</v>
      </c>
      <c r="J428" s="59" t="s">
        <v>1305</v>
      </c>
      <c r="K428" s="61">
        <v>9.4313580817143665E-5</v>
      </c>
      <c r="L428" s="61">
        <v>1.037449247965991E-3</v>
      </c>
      <c r="M428" s="61">
        <v>5.2815603847374555E-6</v>
      </c>
      <c r="N428" s="108"/>
      <c r="R428">
        <f t="shared" si="22"/>
        <v>9.4313580817143665E-5</v>
      </c>
      <c r="S428">
        <f t="shared" si="23"/>
        <v>1.037449247965991E-3</v>
      </c>
      <c r="T428">
        <f t="shared" si="24"/>
        <v>5.2815603847374555E-6</v>
      </c>
    </row>
    <row r="429" spans="1:21" ht="14.5" outlineLevel="2" x14ac:dyDescent="0.35">
      <c r="A429" s="59" t="s">
        <v>919</v>
      </c>
      <c r="B429" s="59" t="s">
        <v>1308</v>
      </c>
      <c r="C429" s="59" t="s">
        <v>516</v>
      </c>
      <c r="D429" s="59" t="s">
        <v>1309</v>
      </c>
      <c r="E429" s="60">
        <v>0.12258608974358974</v>
      </c>
      <c r="F429" s="60">
        <v>0.14593583333333332</v>
      </c>
      <c r="G429" s="60">
        <v>8.0264711538461531E-3</v>
      </c>
      <c r="H429" s="61">
        <v>1.0999761961437753</v>
      </c>
      <c r="I429" s="59" t="s">
        <v>258</v>
      </c>
      <c r="J429" s="59" t="s">
        <v>1305</v>
      </c>
      <c r="K429" s="61">
        <v>0.1348417806962933</v>
      </c>
      <c r="L429" s="61">
        <v>0.16052594283107194</v>
      </c>
      <c r="M429" s="61">
        <v>8.8289272082654312E-3</v>
      </c>
      <c r="N429" s="108"/>
      <c r="R429">
        <f t="shared" si="22"/>
        <v>0.1348417806962933</v>
      </c>
      <c r="S429">
        <f t="shared" si="23"/>
        <v>0.16052594283107194</v>
      </c>
      <c r="T429">
        <f t="shared" si="24"/>
        <v>8.8289272082654312E-3</v>
      </c>
    </row>
    <row r="430" spans="1:21" ht="14.5" outlineLevel="2" x14ac:dyDescent="0.35">
      <c r="A430" s="59" t="s">
        <v>919</v>
      </c>
      <c r="B430" s="59" t="s">
        <v>1310</v>
      </c>
      <c r="C430" s="59" t="s">
        <v>516</v>
      </c>
      <c r="D430" s="59" t="s">
        <v>1311</v>
      </c>
      <c r="E430" s="60">
        <v>1.7768907051282052E-4</v>
      </c>
      <c r="F430" s="60">
        <v>3.1725410256410261E-4</v>
      </c>
      <c r="G430" s="60">
        <v>1.1593262820512821E-5</v>
      </c>
      <c r="H430" s="61">
        <v>1.0999761961437753</v>
      </c>
      <c r="I430" s="59" t="s">
        <v>258</v>
      </c>
      <c r="J430" s="59" t="s">
        <v>1305</v>
      </c>
      <c r="K430" s="61">
        <v>1.9545374787901539E-4</v>
      </c>
      <c r="L430" s="61">
        <v>3.4897196094946871E-4</v>
      </c>
      <c r="M430" s="61">
        <v>1.2752313138202748E-5</v>
      </c>
      <c r="N430" s="108"/>
      <c r="R430">
        <f t="shared" si="22"/>
        <v>1.9545374787901539E-4</v>
      </c>
      <c r="S430">
        <f t="shared" si="23"/>
        <v>3.4897196094946871E-4</v>
      </c>
      <c r="T430">
        <f t="shared" si="24"/>
        <v>1.2752313138202748E-5</v>
      </c>
    </row>
    <row r="431" spans="1:21" ht="14.5" outlineLevel="2" x14ac:dyDescent="0.35">
      <c r="A431" s="59" t="s">
        <v>919</v>
      </c>
      <c r="B431" s="59" t="s">
        <v>1312</v>
      </c>
      <c r="C431" s="59" t="s">
        <v>516</v>
      </c>
      <c r="D431" s="59" t="s">
        <v>1313</v>
      </c>
      <c r="E431" s="60">
        <v>0.49114679487179486</v>
      </c>
      <c r="F431" s="60">
        <v>0.18008721153846155</v>
      </c>
      <c r="G431" s="60">
        <v>1.3915830128205128E-2</v>
      </c>
      <c r="H431" s="61">
        <v>1.0999761961437753</v>
      </c>
      <c r="I431" s="59" t="s">
        <v>258</v>
      </c>
      <c r="J431" s="59" t="s">
        <v>1305</v>
      </c>
      <c r="K431" s="61">
        <v>0.54024978317128403</v>
      </c>
      <c r="L431" s="61">
        <v>0.19809164592221634</v>
      </c>
      <c r="M431" s="61">
        <v>1.5307081890606021E-2</v>
      </c>
      <c r="N431" s="108"/>
      <c r="R431">
        <f t="shared" si="22"/>
        <v>0.54024978317128403</v>
      </c>
      <c r="S431">
        <f t="shared" si="23"/>
        <v>0.19809164592221634</v>
      </c>
      <c r="T431">
        <f t="shared" si="24"/>
        <v>1.5307081890606021E-2</v>
      </c>
    </row>
    <row r="432" spans="1:21" ht="14.5" outlineLevel="2" x14ac:dyDescent="0.35">
      <c r="A432" s="59" t="s">
        <v>919</v>
      </c>
      <c r="B432" s="59" t="s">
        <v>1314</v>
      </c>
      <c r="C432" s="59" t="s">
        <v>516</v>
      </c>
      <c r="D432" s="59" t="s">
        <v>1304</v>
      </c>
      <c r="E432" s="60">
        <v>4.3295352564102565E-5</v>
      </c>
      <c r="F432" s="60">
        <v>1.7327124999999999E-4</v>
      </c>
      <c r="G432" s="60">
        <v>1.7066634615384614E-6</v>
      </c>
      <c r="H432" s="61">
        <v>1.0999761961437753</v>
      </c>
      <c r="I432" s="59" t="s">
        <v>258</v>
      </c>
      <c r="J432" s="59" t="s">
        <v>1305</v>
      </c>
      <c r="K432" s="61">
        <v>4.7623857224165188E-5</v>
      </c>
      <c r="L432" s="61">
        <v>1.9059425047607712E-4</v>
      </c>
      <c r="M432" s="61">
        <v>1.877289182520645E-6</v>
      </c>
      <c r="N432" s="108"/>
      <c r="R432">
        <f t="shared" si="22"/>
        <v>4.7623857224165188E-5</v>
      </c>
      <c r="S432">
        <f t="shared" si="23"/>
        <v>1.9059425047607712E-4</v>
      </c>
      <c r="T432">
        <f t="shared" si="24"/>
        <v>1.877289182520645E-6</v>
      </c>
    </row>
    <row r="433" spans="1:20" ht="14.5" outlineLevel="2" x14ac:dyDescent="0.35">
      <c r="A433" s="59" t="s">
        <v>919</v>
      </c>
      <c r="B433" s="59" t="s">
        <v>1315</v>
      </c>
      <c r="C433" s="59" t="s">
        <v>516</v>
      </c>
      <c r="D433" s="59" t="s">
        <v>1316</v>
      </c>
      <c r="E433" s="60">
        <v>2.9636303126993549E-4</v>
      </c>
      <c r="F433" s="60">
        <v>1.1854515898658065E-3</v>
      </c>
      <c r="G433" s="60">
        <v>2.0152686839974198E-5</v>
      </c>
      <c r="H433" s="61">
        <v>1.0999761961437753</v>
      </c>
      <c r="I433" s="59" t="s">
        <v>258</v>
      </c>
      <c r="J433" s="59" t="s">
        <v>1305</v>
      </c>
      <c r="K433" s="61">
        <v>3.2599227981394235E-4</v>
      </c>
      <c r="L433" s="61">
        <v>1.3039685305331807E-3</v>
      </c>
      <c r="M433" s="61">
        <v>2.2167475812311538E-5</v>
      </c>
      <c r="N433" s="108"/>
      <c r="R433">
        <f t="shared" si="22"/>
        <v>3.2599227981394235E-4</v>
      </c>
      <c r="S433">
        <f t="shared" si="23"/>
        <v>1.3039685305331807E-3</v>
      </c>
      <c r="T433">
        <f t="shared" si="24"/>
        <v>2.2167475812311538E-5</v>
      </c>
    </row>
    <row r="434" spans="1:20" ht="14.5" outlineLevel="2" x14ac:dyDescent="0.35">
      <c r="A434" s="59" t="s">
        <v>919</v>
      </c>
      <c r="B434" s="59" t="s">
        <v>1317</v>
      </c>
      <c r="C434" s="59" t="s">
        <v>516</v>
      </c>
      <c r="D434" s="59" t="s">
        <v>1316</v>
      </c>
      <c r="E434" s="60">
        <v>4.0554935017832254E-4</v>
      </c>
      <c r="F434" s="60">
        <v>1.8842447444980645E-3</v>
      </c>
      <c r="G434" s="60">
        <v>1.310236718923871E-4</v>
      </c>
      <c r="H434" s="61">
        <v>1.0999761961437753</v>
      </c>
      <c r="I434" s="59" t="s">
        <v>258</v>
      </c>
      <c r="J434" s="59" t="s">
        <v>1305</v>
      </c>
      <c r="K434" s="61">
        <v>4.4609463155773115E-4</v>
      </c>
      <c r="L434" s="61">
        <v>2.072624366656881E-3</v>
      </c>
      <c r="M434" s="61">
        <v>1.4412292021297806E-4</v>
      </c>
      <c r="N434" s="108"/>
      <c r="R434">
        <f t="shared" si="22"/>
        <v>4.4609463155773115E-4</v>
      </c>
      <c r="S434">
        <f t="shared" si="23"/>
        <v>2.072624366656881E-3</v>
      </c>
      <c r="T434">
        <f t="shared" si="24"/>
        <v>1.4412292021297806E-4</v>
      </c>
    </row>
    <row r="435" spans="1:20" ht="14.5" outlineLevel="2" x14ac:dyDescent="0.35">
      <c r="A435" s="59" t="s">
        <v>919</v>
      </c>
      <c r="B435" s="59" t="s">
        <v>890</v>
      </c>
      <c r="C435" s="59" t="s">
        <v>516</v>
      </c>
      <c r="D435" s="59" t="s">
        <v>1318</v>
      </c>
      <c r="E435" s="60">
        <v>4.4205004855509681E-6</v>
      </c>
      <c r="F435" s="60">
        <v>4.862550623308387E-5</v>
      </c>
      <c r="G435" s="60">
        <v>9.9903300804387099E-7</v>
      </c>
      <c r="H435" s="61">
        <v>1.0999761961437753</v>
      </c>
      <c r="I435" s="59" t="s">
        <v>258</v>
      </c>
      <c r="J435" s="59" t="s">
        <v>1305</v>
      </c>
      <c r="K435" s="61">
        <v>4.8624453091480658E-6</v>
      </c>
      <c r="L435" s="61">
        <v>5.3486899381833029E-5</v>
      </c>
      <c r="M435" s="61">
        <v>1.0989125280101709E-6</v>
      </c>
      <c r="N435" s="108"/>
      <c r="R435">
        <f t="shared" si="22"/>
        <v>4.8624453091480658E-6</v>
      </c>
      <c r="S435">
        <f t="shared" si="23"/>
        <v>5.3486899381833029E-5</v>
      </c>
      <c r="T435">
        <f t="shared" si="24"/>
        <v>1.0989125280101709E-6</v>
      </c>
    </row>
    <row r="436" spans="1:20" ht="14.5" outlineLevel="2" x14ac:dyDescent="0.35">
      <c r="A436" s="59" t="s">
        <v>919</v>
      </c>
      <c r="B436" s="59" t="s">
        <v>891</v>
      </c>
      <c r="C436" s="59" t="s">
        <v>516</v>
      </c>
      <c r="D436" s="59" t="s">
        <v>1319</v>
      </c>
      <c r="E436" s="60">
        <v>0.48398208314645158</v>
      </c>
      <c r="F436" s="60">
        <v>0.57616912729996128</v>
      </c>
      <c r="G436" s="60">
        <v>3.1689304028308392E-2</v>
      </c>
      <c r="H436" s="61">
        <v>1.0999761961437753</v>
      </c>
      <c r="I436" s="59" t="s">
        <v>258</v>
      </c>
      <c r="J436" s="59" t="s">
        <v>1305</v>
      </c>
      <c r="K436" s="61">
        <v>0.53236877082117418</v>
      </c>
      <c r="L436" s="61">
        <v>0.63377232498289005</v>
      </c>
      <c r="M436" s="61">
        <v>3.4857480103502279E-2</v>
      </c>
      <c r="N436" s="108"/>
      <c r="R436">
        <f t="shared" si="22"/>
        <v>0.53236877082117418</v>
      </c>
      <c r="S436">
        <f t="shared" si="23"/>
        <v>0.63377232498289005</v>
      </c>
      <c r="T436">
        <f t="shared" si="24"/>
        <v>3.4857480103502279E-2</v>
      </c>
    </row>
    <row r="437" spans="1:20" ht="14.5" outlineLevel="2" x14ac:dyDescent="0.35">
      <c r="A437" s="59" t="s">
        <v>919</v>
      </c>
      <c r="B437" s="59" t="s">
        <v>892</v>
      </c>
      <c r="C437" s="59" t="s">
        <v>516</v>
      </c>
      <c r="D437" s="59" t="s">
        <v>1320</v>
      </c>
      <c r="E437" s="60">
        <v>1.6270375455825031E-2</v>
      </c>
      <c r="F437" s="60">
        <v>2.9049869765574197E-2</v>
      </c>
      <c r="G437" s="60">
        <v>1.0615553847719871E-3</v>
      </c>
      <c r="H437" s="61">
        <v>1.0999761961437753</v>
      </c>
      <c r="I437" s="59" t="s">
        <v>258</v>
      </c>
      <c r="J437" s="59" t="s">
        <v>1305</v>
      </c>
      <c r="K437" s="61">
        <v>1.7897025703729461E-2</v>
      </c>
      <c r="L437" s="61">
        <v>3.195416524320837E-2</v>
      </c>
      <c r="M437" s="61">
        <v>1.1676856541374321E-3</v>
      </c>
      <c r="N437" s="108"/>
      <c r="R437">
        <f t="shared" si="22"/>
        <v>1.7897025703729461E-2</v>
      </c>
      <c r="S437">
        <f t="shared" si="23"/>
        <v>3.195416524320837E-2</v>
      </c>
      <c r="T437">
        <f t="shared" si="24"/>
        <v>1.1676856541374321E-3</v>
      </c>
    </row>
    <row r="438" spans="1:20" ht="14.5" outlineLevel="2" x14ac:dyDescent="0.35">
      <c r="A438" s="59" t="s">
        <v>919</v>
      </c>
      <c r="B438" s="59" t="s">
        <v>1321</v>
      </c>
      <c r="C438" s="59" t="s">
        <v>516</v>
      </c>
      <c r="D438" s="59" t="s">
        <v>1313</v>
      </c>
      <c r="E438" s="60">
        <v>5.3172309179200005E-3</v>
      </c>
      <c r="F438" s="60">
        <v>1.9496514555070968E-3</v>
      </c>
      <c r="G438" s="60">
        <v>1.5065487303432258E-4</v>
      </c>
      <c r="H438" s="61">
        <v>1.0999761961437753</v>
      </c>
      <c r="I438" s="59" t="s">
        <v>258</v>
      </c>
      <c r="J438" s="59" t="s">
        <v>1305</v>
      </c>
      <c r="K438" s="61">
        <v>5.8488274391117166E-3</v>
      </c>
      <c r="L438" s="61">
        <v>2.1445701918348715E-3</v>
      </c>
      <c r="M438" s="61">
        <v>1.6571677417081756E-4</v>
      </c>
      <c r="N438" s="108"/>
      <c r="R438">
        <f t="shared" si="22"/>
        <v>5.8488274391117166E-3</v>
      </c>
      <c r="S438">
        <f t="shared" si="23"/>
        <v>2.1445701918348715E-3</v>
      </c>
      <c r="T438">
        <f t="shared" si="24"/>
        <v>1.6571677417081756E-4</v>
      </c>
    </row>
    <row r="439" spans="1:20" ht="14.5" outlineLevel="2" x14ac:dyDescent="0.35">
      <c r="A439" s="59" t="s">
        <v>919</v>
      </c>
      <c r="B439" s="59" t="s">
        <v>893</v>
      </c>
      <c r="C439" s="59" t="s">
        <v>516</v>
      </c>
      <c r="D439" s="59" t="s">
        <v>1322</v>
      </c>
      <c r="E439" s="60">
        <v>1.0314500240929031E-5</v>
      </c>
      <c r="F439" s="60">
        <v>4.1258009883948386E-5</v>
      </c>
      <c r="G439" s="60">
        <v>7.0138608774503229E-7</v>
      </c>
      <c r="H439" s="61">
        <v>1.0999761961437753</v>
      </c>
      <c r="I439" s="59" t="s">
        <v>258</v>
      </c>
      <c r="J439" s="59" t="s">
        <v>1305</v>
      </c>
      <c r="K439" s="61">
        <v>1.1345704740141169E-5</v>
      </c>
      <c r="L439" s="61">
        <v>4.5382828772607827E-5</v>
      </c>
      <c r="M439" s="61">
        <v>7.7150800082594485E-7</v>
      </c>
      <c r="N439" s="108"/>
      <c r="R439">
        <f t="shared" si="22"/>
        <v>1.1345704740141169E-5</v>
      </c>
      <c r="S439">
        <f t="shared" si="23"/>
        <v>4.5382828772607827E-5</v>
      </c>
      <c r="T439">
        <f t="shared" si="24"/>
        <v>7.7150800082594485E-7</v>
      </c>
    </row>
    <row r="440" spans="1:20" ht="14.5" outlineLevel="2" x14ac:dyDescent="0.35">
      <c r="A440" s="59" t="s">
        <v>919</v>
      </c>
      <c r="B440" s="59" t="s">
        <v>894</v>
      </c>
      <c r="C440" s="59" t="s">
        <v>516</v>
      </c>
      <c r="D440" s="59" t="s">
        <v>1323</v>
      </c>
      <c r="E440" s="60">
        <v>4.1307498136483448E-4</v>
      </c>
      <c r="F440" s="60">
        <v>1.4870699329134044E-3</v>
      </c>
      <c r="G440" s="60">
        <v>5.8904492342625393E-5</v>
      </c>
      <c r="H440" s="61">
        <v>1.0938232271505168</v>
      </c>
      <c r="I440" s="59" t="s">
        <v>259</v>
      </c>
      <c r="J440" s="59" t="s">
        <v>1305</v>
      </c>
      <c r="K440" s="61">
        <v>4.5183100917162286E-4</v>
      </c>
      <c r="L440" s="61">
        <v>1.6265916330178427E-3</v>
      </c>
      <c r="M440" s="61">
        <v>6.4431101907873409E-5</v>
      </c>
      <c r="N440" s="108"/>
      <c r="R440">
        <f t="shared" si="22"/>
        <v>4.5183100917162286E-4</v>
      </c>
      <c r="S440">
        <f t="shared" si="23"/>
        <v>1.6265916330178427E-3</v>
      </c>
      <c r="T440">
        <f t="shared" si="24"/>
        <v>6.4431101907873409E-5</v>
      </c>
    </row>
    <row r="441" spans="1:20" ht="14.5" outlineLevel="2" x14ac:dyDescent="0.35">
      <c r="A441" s="59" t="s">
        <v>919</v>
      </c>
      <c r="B441" s="59" t="s">
        <v>895</v>
      </c>
      <c r="C441" s="59" t="s">
        <v>516</v>
      </c>
      <c r="D441" s="59" t="s">
        <v>1324</v>
      </c>
      <c r="E441" s="60">
        <v>0.13807121113506687</v>
      </c>
      <c r="F441" s="60">
        <v>0.32446734616740736</v>
      </c>
      <c r="G441" s="60">
        <v>1.8984791531071694E-2</v>
      </c>
      <c r="H441" s="61">
        <v>1.0938232271505168</v>
      </c>
      <c r="I441" s="59" t="s">
        <v>259</v>
      </c>
      <c r="J441" s="59" t="s">
        <v>1305</v>
      </c>
      <c r="K441" s="61">
        <v>0.15102549774033922</v>
      </c>
      <c r="L441" s="61">
        <v>0.3549099196897974</v>
      </c>
      <c r="M441" s="61">
        <v>2.0766005939296641E-2</v>
      </c>
      <c r="N441" s="108"/>
      <c r="R441">
        <f t="shared" si="22"/>
        <v>0.15102549774033922</v>
      </c>
      <c r="S441">
        <f t="shared" si="23"/>
        <v>0.3549099196897974</v>
      </c>
      <c r="T441">
        <f t="shared" si="24"/>
        <v>2.0766005939296641E-2</v>
      </c>
    </row>
    <row r="442" spans="1:20" ht="14.5" outlineLevel="2" x14ac:dyDescent="0.35">
      <c r="A442" s="59" t="s">
        <v>919</v>
      </c>
      <c r="B442" s="59" t="s">
        <v>896</v>
      </c>
      <c r="C442" s="59" t="s">
        <v>516</v>
      </c>
      <c r="D442" s="59" t="s">
        <v>1325</v>
      </c>
      <c r="E442" s="60">
        <v>7.931393277249791E-3</v>
      </c>
      <c r="F442" s="60">
        <v>2.7968597346091372E-2</v>
      </c>
      <c r="G442" s="60">
        <v>1.0888783920682528E-3</v>
      </c>
      <c r="H442" s="61">
        <v>1.0938232271505168</v>
      </c>
      <c r="I442" s="59" t="s">
        <v>259</v>
      </c>
      <c r="J442" s="59" t="s">
        <v>1305</v>
      </c>
      <c r="K442" s="61">
        <v>8.6755421903212809E-3</v>
      </c>
      <c r="L442" s="61">
        <v>3.0592701407975046E-2</v>
      </c>
      <c r="M442" s="61">
        <v>1.191040476786562E-3</v>
      </c>
      <c r="N442" s="108"/>
      <c r="R442">
        <f t="shared" si="22"/>
        <v>8.6755421903212809E-3</v>
      </c>
      <c r="S442">
        <f t="shared" si="23"/>
        <v>3.0592701407975046E-2</v>
      </c>
      <c r="T442">
        <f t="shared" si="24"/>
        <v>1.191040476786562E-3</v>
      </c>
    </row>
    <row r="443" spans="1:20" ht="14.5" outlineLevel="2" x14ac:dyDescent="0.35">
      <c r="A443" s="59" t="s">
        <v>919</v>
      </c>
      <c r="B443" s="59" t="s">
        <v>897</v>
      </c>
      <c r="C443" s="59" t="s">
        <v>516</v>
      </c>
      <c r="D443" s="59" t="s">
        <v>1326</v>
      </c>
      <c r="E443" s="60">
        <v>8.2140332063096039E-3</v>
      </c>
      <c r="F443" s="60">
        <v>1.4333212306312103E-4</v>
      </c>
      <c r="G443" s="60">
        <v>1.0419142791896051E-3</v>
      </c>
      <c r="H443" s="61">
        <v>1.0938232271505168</v>
      </c>
      <c r="I443" s="59" t="s">
        <v>259</v>
      </c>
      <c r="J443" s="59" t="s">
        <v>1305</v>
      </c>
      <c r="K443" s="61">
        <v>8.9847003096470771E-3</v>
      </c>
      <c r="L443" s="61">
        <v>1.5678000540323808E-4</v>
      </c>
      <c r="M443" s="61">
        <v>1.1396700392773784E-3</v>
      </c>
      <c r="N443" s="108"/>
      <c r="R443">
        <f t="shared" si="22"/>
        <v>8.9847003096470771E-3</v>
      </c>
      <c r="S443">
        <f t="shared" si="23"/>
        <v>1.5678000540323808E-4</v>
      </c>
      <c r="T443">
        <f t="shared" si="24"/>
        <v>1.1396700392773784E-3</v>
      </c>
    </row>
    <row r="444" spans="1:20" ht="14.5" outlineLevel="2" x14ac:dyDescent="0.35">
      <c r="A444" s="59" t="s">
        <v>919</v>
      </c>
      <c r="B444" s="59" t="s">
        <v>898</v>
      </c>
      <c r="C444" s="59" t="s">
        <v>516</v>
      </c>
      <c r="D444" s="59" t="s">
        <v>1327</v>
      </c>
      <c r="E444" s="60">
        <v>5.089392923533575E-3</v>
      </c>
      <c r="F444" s="60">
        <v>6.1743068396421198E-5</v>
      </c>
      <c r="G444" s="60">
        <v>1.1687080803608335E-3</v>
      </c>
      <c r="H444" s="61">
        <v>1.0938232271505168</v>
      </c>
      <c r="I444" s="59" t="s">
        <v>259</v>
      </c>
      <c r="J444" s="59" t="s">
        <v>1305</v>
      </c>
      <c r="K444" s="61">
        <v>5.5668961918564986E-3</v>
      </c>
      <c r="L444" s="61">
        <v>6.7536002327548526E-5</v>
      </c>
      <c r="M444" s="61">
        <v>1.2783600440571725E-3</v>
      </c>
      <c r="N444" s="108"/>
      <c r="R444">
        <f t="shared" si="22"/>
        <v>5.5668961918564986E-3</v>
      </c>
      <c r="S444">
        <f t="shared" si="23"/>
        <v>6.7536002327548526E-5</v>
      </c>
      <c r="T444">
        <f t="shared" si="24"/>
        <v>1.2783600440571725E-3</v>
      </c>
    </row>
    <row r="445" spans="1:20" ht="14.5" outlineLevel="2" x14ac:dyDescent="0.35">
      <c r="A445" s="59" t="s">
        <v>919</v>
      </c>
      <c r="B445" s="59" t="s">
        <v>899</v>
      </c>
      <c r="C445" s="59" t="s">
        <v>516</v>
      </c>
      <c r="D445" s="59" t="s">
        <v>1328</v>
      </c>
      <c r="E445" s="60">
        <v>2.0383649511842143E-3</v>
      </c>
      <c r="F445" s="60">
        <v>3.3007614266335223E-5</v>
      </c>
      <c r="G445" s="60">
        <v>1.7372428561229062E-4</v>
      </c>
      <c r="H445" s="61">
        <v>1.0938232271505168</v>
      </c>
      <c r="I445" s="59" t="s">
        <v>259</v>
      </c>
      <c r="J445" s="59" t="s">
        <v>1305</v>
      </c>
      <c r="K445" s="61">
        <v>2.2296109290148229E-3</v>
      </c>
      <c r="L445" s="61">
        <v>3.6104495157342231E-5</v>
      </c>
      <c r="M445" s="61">
        <v>1.9002365872285382E-4</v>
      </c>
      <c r="N445" s="108"/>
      <c r="R445">
        <f t="shared" si="22"/>
        <v>2.2296109290148229E-3</v>
      </c>
      <c r="S445">
        <f t="shared" si="23"/>
        <v>3.6104495157342231E-5</v>
      </c>
      <c r="T445">
        <f t="shared" si="24"/>
        <v>1.9002365872285382E-4</v>
      </c>
    </row>
    <row r="446" spans="1:20" ht="14.5" outlineLevel="2" x14ac:dyDescent="0.35">
      <c r="A446" s="59" t="s">
        <v>919</v>
      </c>
      <c r="B446" s="59" t="s">
        <v>900</v>
      </c>
      <c r="C446" s="59" t="s">
        <v>516</v>
      </c>
      <c r="D446" s="59" t="s">
        <v>1329</v>
      </c>
      <c r="E446" s="60">
        <v>4.404083214065228E-4</v>
      </c>
      <c r="F446" s="60">
        <v>8.43694102311346E-6</v>
      </c>
      <c r="G446" s="60">
        <v>6.3277057673350929E-5</v>
      </c>
      <c r="H446" s="61">
        <v>1.0938232271505168</v>
      </c>
      <c r="I446" s="59" t="s">
        <v>259</v>
      </c>
      <c r="J446" s="59" t="s">
        <v>1305</v>
      </c>
      <c r="K446" s="61">
        <v>4.8172885138482484E-4</v>
      </c>
      <c r="L446" s="61">
        <v>9.2285220571805481E-6</v>
      </c>
      <c r="M446" s="61">
        <v>6.9213915428854088E-5</v>
      </c>
      <c r="N446" s="108"/>
      <c r="R446">
        <f t="shared" si="22"/>
        <v>4.8172885138482484E-4</v>
      </c>
      <c r="S446">
        <f t="shared" si="23"/>
        <v>9.2285220571805481E-6</v>
      </c>
      <c r="T446">
        <f t="shared" si="24"/>
        <v>6.9213915428854088E-5</v>
      </c>
    </row>
    <row r="447" spans="1:20" ht="14.5" outlineLevel="2" x14ac:dyDescent="0.35">
      <c r="A447" s="59" t="s">
        <v>919</v>
      </c>
      <c r="B447" s="59" t="s">
        <v>901</v>
      </c>
      <c r="C447" s="59" t="s">
        <v>516</v>
      </c>
      <c r="D447" s="59" t="s">
        <v>1330</v>
      </c>
      <c r="E447" s="60">
        <v>1.6261840400216662E-2</v>
      </c>
      <c r="F447" s="60">
        <v>1.9728402565254234E-4</v>
      </c>
      <c r="G447" s="60">
        <v>3.7343047712802601E-3</v>
      </c>
      <c r="H447" s="61">
        <v>1.0938232271505168</v>
      </c>
      <c r="I447" s="59" t="s">
        <v>259</v>
      </c>
      <c r="J447" s="59" t="s">
        <v>1305</v>
      </c>
      <c r="K447" s="61">
        <v>1.778757874597164E-2</v>
      </c>
      <c r="L447" s="61">
        <v>2.1579384960450921E-4</v>
      </c>
      <c r="M447" s="61">
        <v>4.0846692960853463E-3</v>
      </c>
      <c r="N447" s="108"/>
      <c r="R447">
        <f t="shared" si="22"/>
        <v>1.778757874597164E-2</v>
      </c>
      <c r="S447">
        <f t="shared" si="23"/>
        <v>2.1579384960450921E-4</v>
      </c>
      <c r="T447">
        <f t="shared" si="24"/>
        <v>4.0846692960853463E-3</v>
      </c>
    </row>
    <row r="448" spans="1:20" ht="14.5" outlineLevel="2" x14ac:dyDescent="0.35">
      <c r="A448" s="59" t="s">
        <v>919</v>
      </c>
      <c r="B448" s="59" t="s">
        <v>902</v>
      </c>
      <c r="C448" s="59" t="s">
        <v>516</v>
      </c>
      <c r="D448" s="59" t="s">
        <v>1331</v>
      </c>
      <c r="E448" s="60">
        <v>1.2301927988252468E-2</v>
      </c>
      <c r="F448" s="60">
        <v>1.9920735662795115E-4</v>
      </c>
      <c r="G448" s="60">
        <v>1.0484597717260596E-3</v>
      </c>
      <c r="H448" s="61">
        <v>1.0938232271505168</v>
      </c>
      <c r="I448" s="59" t="s">
        <v>259</v>
      </c>
      <c r="J448" s="59" t="s">
        <v>1305</v>
      </c>
      <c r="K448" s="61">
        <v>1.345613457228358E-2</v>
      </c>
      <c r="L448" s="61">
        <v>2.1789763369890942E-4</v>
      </c>
      <c r="M448" s="61">
        <v>1.1468296510468929E-3</v>
      </c>
      <c r="N448" s="108"/>
      <c r="R448">
        <f t="shared" si="22"/>
        <v>1.345613457228358E-2</v>
      </c>
      <c r="S448">
        <f t="shared" si="23"/>
        <v>2.1789763369890942E-4</v>
      </c>
      <c r="T448">
        <f t="shared" si="24"/>
        <v>1.1468296510468929E-3</v>
      </c>
    </row>
    <row r="449" spans="1:20" ht="14.5" outlineLevel="2" x14ac:dyDescent="0.35">
      <c r="A449" s="59" t="s">
        <v>919</v>
      </c>
      <c r="B449" s="59" t="s">
        <v>903</v>
      </c>
      <c r="C449" s="59" t="s">
        <v>516</v>
      </c>
      <c r="D449" s="59" t="s">
        <v>1332</v>
      </c>
      <c r="E449" s="60">
        <v>6.0810658200381512E-3</v>
      </c>
      <c r="F449" s="60">
        <v>1.1649551379383422E-4</v>
      </c>
      <c r="G449" s="60">
        <v>8.7371635345375679E-4</v>
      </c>
      <c r="H449" s="61">
        <v>1.0938232271505168</v>
      </c>
      <c r="I449" s="59" t="s">
        <v>259</v>
      </c>
      <c r="J449" s="59" t="s">
        <v>1305</v>
      </c>
      <c r="K449" s="61">
        <v>6.6516110397888345E-3</v>
      </c>
      <c r="L449" s="61">
        <v>1.2742549884652929E-4</v>
      </c>
      <c r="M449" s="61">
        <v>9.5569124134896983E-4</v>
      </c>
      <c r="N449" s="108"/>
      <c r="R449">
        <f t="shared" si="22"/>
        <v>6.6516110397888345E-3</v>
      </c>
      <c r="S449">
        <f t="shared" si="23"/>
        <v>1.2742549884652929E-4</v>
      </c>
      <c r="T449">
        <f t="shared" si="24"/>
        <v>9.5569124134896983E-4</v>
      </c>
    </row>
    <row r="450" spans="1:20" ht="14.5" outlineLevel="2" x14ac:dyDescent="0.35">
      <c r="A450" s="59" t="s">
        <v>919</v>
      </c>
      <c r="B450" s="59" t="s">
        <v>904</v>
      </c>
      <c r="C450" s="59" t="s">
        <v>516</v>
      </c>
      <c r="D450" s="59" t="s">
        <v>1333</v>
      </c>
      <c r="E450" s="60">
        <v>4.7527112328485323E-4</v>
      </c>
      <c r="F450" s="60">
        <v>1.1358680933851837E-4</v>
      </c>
      <c r="G450" s="60">
        <v>6.5701001822648247E-5</v>
      </c>
      <c r="H450" s="61">
        <v>1.0938232271505168</v>
      </c>
      <c r="I450" s="59" t="s">
        <v>259</v>
      </c>
      <c r="J450" s="59" t="s">
        <v>1305</v>
      </c>
      <c r="K450" s="61">
        <v>5.1986259384288931E-4</v>
      </c>
      <c r="L450" s="61">
        <v>1.2424389035238861E-4</v>
      </c>
      <c r="M450" s="61">
        <v>7.1865281840671099E-5</v>
      </c>
      <c r="N450" s="108"/>
      <c r="R450">
        <f t="shared" si="22"/>
        <v>5.1986259384288931E-4</v>
      </c>
      <c r="S450">
        <f t="shared" si="23"/>
        <v>1.2424389035238861E-4</v>
      </c>
      <c r="T450">
        <f t="shared" si="24"/>
        <v>7.1865281840671099E-5</v>
      </c>
    </row>
    <row r="451" spans="1:20" ht="14.5" outlineLevel="2" x14ac:dyDescent="0.35">
      <c r="A451" s="59" t="s">
        <v>919</v>
      </c>
      <c r="B451" s="59" t="s">
        <v>905</v>
      </c>
      <c r="C451" s="59" t="s">
        <v>516</v>
      </c>
      <c r="D451" s="59" t="s">
        <v>1334</v>
      </c>
      <c r="E451" s="60">
        <v>4.4046881431372849E-4</v>
      </c>
      <c r="F451" s="60">
        <v>4.4174737445837405E-6</v>
      </c>
      <c r="G451" s="60">
        <v>2.8308997869836604E-5</v>
      </c>
      <c r="H451" s="61">
        <v>1.0938232271505168</v>
      </c>
      <c r="I451" s="59" t="s">
        <v>259</v>
      </c>
      <c r="J451" s="59" t="s">
        <v>1305</v>
      </c>
      <c r="K451" s="61">
        <v>4.8179501993180429E-4</v>
      </c>
      <c r="L451" s="61">
        <v>4.8319353871532647E-6</v>
      </c>
      <c r="M451" s="61">
        <v>3.0965039407381783E-5</v>
      </c>
      <c r="N451" s="108"/>
      <c r="R451">
        <f t="shared" ref="R451:R514" si="25">IF(AND(N451="CO",O451&gt;0),K451*(1-O451),K451)</f>
        <v>4.8179501993180429E-4</v>
      </c>
      <c r="S451">
        <f t="shared" ref="S451:S514" si="26">IF(AND(N451="NOX",O451&gt;0),L451*(1-O451),L451)</f>
        <v>4.8319353871532647E-6</v>
      </c>
      <c r="T451">
        <f t="shared" ref="T451:T514" si="27">IF(AND(N451="VOC",O451&gt;0),M451*(1-O451),M451)</f>
        <v>3.0965039407381783E-5</v>
      </c>
    </row>
    <row r="452" spans="1:20" ht="14.5" outlineLevel="2" x14ac:dyDescent="0.35">
      <c r="A452" s="59" t="s">
        <v>919</v>
      </c>
      <c r="B452" s="59" t="s">
        <v>916</v>
      </c>
      <c r="C452" s="59" t="s">
        <v>516</v>
      </c>
      <c r="D452" s="59" t="s">
        <v>1335</v>
      </c>
      <c r="E452" s="60">
        <v>5.4987474918017582E-3</v>
      </c>
      <c r="F452" s="60">
        <v>3.0548597176676395E-5</v>
      </c>
      <c r="G452" s="60">
        <v>1.0294877248539936E-3</v>
      </c>
      <c r="H452" s="61">
        <v>1.0938232271505168</v>
      </c>
      <c r="I452" s="59" t="s">
        <v>259</v>
      </c>
      <c r="J452" s="59" t="s">
        <v>1305</v>
      </c>
      <c r="K452" s="61">
        <v>6.014657726768409E-3</v>
      </c>
      <c r="L452" s="61">
        <v>3.3414765148713339E-5</v>
      </c>
      <c r="M452" s="61">
        <v>1.1260775855116386E-3</v>
      </c>
      <c r="N452" s="108"/>
      <c r="R452">
        <f t="shared" si="25"/>
        <v>6.014657726768409E-3</v>
      </c>
      <c r="S452">
        <f t="shared" si="26"/>
        <v>3.3414765148713339E-5</v>
      </c>
      <c r="T452">
        <f t="shared" si="27"/>
        <v>1.1260775855116386E-3</v>
      </c>
    </row>
    <row r="453" spans="1:20" ht="14.5" outlineLevel="2" x14ac:dyDescent="0.35">
      <c r="A453" s="59" t="s">
        <v>919</v>
      </c>
      <c r="B453" s="59" t="s">
        <v>1336</v>
      </c>
      <c r="C453" s="59" t="s">
        <v>516</v>
      </c>
      <c r="D453" s="59" t="s">
        <v>1337</v>
      </c>
      <c r="E453" s="60">
        <v>3.4686553061276104E-6</v>
      </c>
      <c r="F453" s="60">
        <v>6.0526871113636172E-8</v>
      </c>
      <c r="G453" s="60">
        <v>4.3998379386450877E-7</v>
      </c>
      <c r="H453" s="61">
        <v>1.0938232271505168</v>
      </c>
      <c r="I453" s="59" t="s">
        <v>259</v>
      </c>
      <c r="J453" s="59" t="s">
        <v>1305</v>
      </c>
      <c r="K453" s="61">
        <v>3.7940957408212667E-6</v>
      </c>
      <c r="L453" s="61">
        <v>6.6205697490840919E-8</v>
      </c>
      <c r="M453" s="61">
        <v>4.8126449329880474E-7</v>
      </c>
      <c r="N453" s="108"/>
      <c r="R453">
        <f t="shared" si="25"/>
        <v>3.7940957408212667E-6</v>
      </c>
      <c r="S453">
        <f t="shared" si="26"/>
        <v>6.6205697490840919E-8</v>
      </c>
      <c r="T453">
        <f t="shared" si="27"/>
        <v>4.8126449329880474E-7</v>
      </c>
    </row>
    <row r="454" spans="1:20" ht="14.5" outlineLevel="2" x14ac:dyDescent="0.35">
      <c r="A454" s="59" t="s">
        <v>919</v>
      </c>
      <c r="B454" s="59" t="s">
        <v>906</v>
      </c>
      <c r="C454" s="59" t="s">
        <v>516</v>
      </c>
      <c r="D454" s="59" t="s">
        <v>1338</v>
      </c>
      <c r="E454" s="60">
        <v>1.2784111613178633E-3</v>
      </c>
      <c r="F454" s="60">
        <v>7.8536227722789215E-5</v>
      </c>
      <c r="G454" s="60">
        <v>4.0433279134741547E-4</v>
      </c>
      <c r="H454" s="61">
        <v>1.0938232271505168</v>
      </c>
      <c r="I454" s="59" t="s">
        <v>259</v>
      </c>
      <c r="J454" s="59" t="s">
        <v>1305</v>
      </c>
      <c r="K454" s="61">
        <v>1.3983558220979453E-3</v>
      </c>
      <c r="L454" s="61">
        <v>8.590475005596918E-5</v>
      </c>
      <c r="M454" s="61">
        <v>4.4226859867440655E-4</v>
      </c>
      <c r="N454" s="108"/>
      <c r="R454">
        <f t="shared" si="25"/>
        <v>1.3983558220979453E-3</v>
      </c>
      <c r="S454">
        <f t="shared" si="26"/>
        <v>8.590475005596918E-5</v>
      </c>
      <c r="T454">
        <f t="shared" si="27"/>
        <v>4.4226859867440655E-4</v>
      </c>
    </row>
    <row r="455" spans="1:20" ht="14.5" outlineLevel="2" x14ac:dyDescent="0.35">
      <c r="A455" s="59" t="s">
        <v>919</v>
      </c>
      <c r="B455" s="59" t="s">
        <v>907</v>
      </c>
      <c r="C455" s="59" t="s">
        <v>516</v>
      </c>
      <c r="D455" s="59" t="s">
        <v>1339</v>
      </c>
      <c r="E455" s="60">
        <v>9.6782273799338168E-6</v>
      </c>
      <c r="F455" s="60">
        <v>3.4841618567761703E-5</v>
      </c>
      <c r="G455" s="60">
        <v>1.380115224378565E-6</v>
      </c>
      <c r="H455" s="61">
        <v>1.0938232271505168</v>
      </c>
      <c r="I455" s="59" t="s">
        <v>259</v>
      </c>
      <c r="J455" s="59" t="s">
        <v>1305</v>
      </c>
      <c r="K455" s="61">
        <v>1.0586269905815698E-5</v>
      </c>
      <c r="L455" s="61">
        <v>3.8110571660936476E-5</v>
      </c>
      <c r="M455" s="61">
        <v>1.5096020885693216E-6</v>
      </c>
      <c r="N455" s="108"/>
      <c r="R455">
        <f t="shared" si="25"/>
        <v>1.0586269905815698E-5</v>
      </c>
      <c r="S455">
        <f t="shared" si="26"/>
        <v>3.8110571660936476E-5</v>
      </c>
      <c r="T455">
        <f t="shared" si="27"/>
        <v>1.5096020885693216E-6</v>
      </c>
    </row>
    <row r="456" spans="1:20" ht="14.5" outlineLevel="2" x14ac:dyDescent="0.35">
      <c r="A456" s="59" t="s">
        <v>919</v>
      </c>
      <c r="B456" s="59" t="s">
        <v>1340</v>
      </c>
      <c r="C456" s="59" t="s">
        <v>516</v>
      </c>
      <c r="D456" s="59" t="s">
        <v>1341</v>
      </c>
      <c r="E456" s="62"/>
      <c r="F456" s="62"/>
      <c r="G456" s="60">
        <v>0.35931590004207348</v>
      </c>
      <c r="H456" s="61">
        <v>1.0491812175348789</v>
      </c>
      <c r="I456" s="59" t="s">
        <v>853</v>
      </c>
      <c r="J456" s="59" t="s">
        <v>1305</v>
      </c>
      <c r="K456" s="63"/>
      <c r="L456" s="63"/>
      <c r="M456" s="61">
        <v>0.37698749348578348</v>
      </c>
      <c r="N456" s="108"/>
      <c r="R456">
        <f t="shared" si="25"/>
        <v>0</v>
      </c>
      <c r="S456">
        <f t="shared" si="26"/>
        <v>0</v>
      </c>
      <c r="T456">
        <f t="shared" si="27"/>
        <v>0.37698749348578348</v>
      </c>
    </row>
    <row r="457" spans="1:20" ht="14.5" outlineLevel="2" x14ac:dyDescent="0.35">
      <c r="A457" s="59" t="s">
        <v>919</v>
      </c>
      <c r="B457" s="59" t="s">
        <v>922</v>
      </c>
      <c r="C457" s="59" t="s">
        <v>516</v>
      </c>
      <c r="D457" s="59" t="s">
        <v>1342</v>
      </c>
      <c r="E457" s="60">
        <v>6.3152221360403937E-2</v>
      </c>
      <c r="F457" s="62"/>
      <c r="G457" s="60">
        <v>1.8910874829628634E-2</v>
      </c>
      <c r="H457" s="61">
        <v>1.069058926737035</v>
      </c>
      <c r="I457" s="59" t="s">
        <v>676</v>
      </c>
      <c r="J457" s="59" t="s">
        <v>1305</v>
      </c>
      <c r="K457" s="61">
        <v>6.7513445988613086E-2</v>
      </c>
      <c r="L457" s="63"/>
      <c r="M457" s="61">
        <v>2.0216839549021197E-2</v>
      </c>
      <c r="N457" s="108"/>
      <c r="R457">
        <f t="shared" si="25"/>
        <v>6.7513445988613086E-2</v>
      </c>
      <c r="S457">
        <f t="shared" si="26"/>
        <v>0</v>
      </c>
      <c r="T457">
        <f t="shared" si="27"/>
        <v>2.0216839549021197E-2</v>
      </c>
    </row>
    <row r="458" spans="1:20" ht="14.5" outlineLevel="2" x14ac:dyDescent="0.35">
      <c r="A458" s="59" t="s">
        <v>919</v>
      </c>
      <c r="B458" s="59" t="s">
        <v>440</v>
      </c>
      <c r="C458" s="59" t="s">
        <v>516</v>
      </c>
      <c r="D458" s="59" t="s">
        <v>1343</v>
      </c>
      <c r="E458" s="60">
        <v>0.18355592732339165</v>
      </c>
      <c r="F458" s="62"/>
      <c r="G458" s="60">
        <v>5.6112984764540172E-2</v>
      </c>
      <c r="H458" s="61">
        <v>1.069058926737035</v>
      </c>
      <c r="I458" s="59" t="s">
        <v>676</v>
      </c>
      <c r="J458" s="59" t="s">
        <v>1305</v>
      </c>
      <c r="K458" s="61">
        <v>0.19623210266056626</v>
      </c>
      <c r="L458" s="63"/>
      <c r="M458" s="61">
        <v>5.9988087268390909E-2</v>
      </c>
      <c r="N458" s="108"/>
      <c r="R458">
        <f t="shared" si="25"/>
        <v>0.19623210266056626</v>
      </c>
      <c r="S458">
        <f t="shared" si="26"/>
        <v>0</v>
      </c>
      <c r="T458">
        <f t="shared" si="27"/>
        <v>5.9988087268390909E-2</v>
      </c>
    </row>
    <row r="459" spans="1:20" ht="14.5" outlineLevel="2" x14ac:dyDescent="0.35">
      <c r="A459" s="59" t="s">
        <v>919</v>
      </c>
      <c r="B459" s="59" t="s">
        <v>441</v>
      </c>
      <c r="C459" s="59" t="s">
        <v>516</v>
      </c>
      <c r="D459" s="59" t="s">
        <v>1344</v>
      </c>
      <c r="E459" s="62"/>
      <c r="F459" s="62"/>
      <c r="G459" s="60">
        <v>9.7672658760326984E-3</v>
      </c>
      <c r="H459" s="61">
        <v>1.069058926737035</v>
      </c>
      <c r="I459" s="59" t="s">
        <v>676</v>
      </c>
      <c r="J459" s="59" t="s">
        <v>1305</v>
      </c>
      <c r="K459" s="63"/>
      <c r="L459" s="63"/>
      <c r="M459" s="61">
        <v>1.0441782774586782E-2</v>
      </c>
      <c r="N459" s="108"/>
      <c r="R459">
        <f t="shared" si="25"/>
        <v>0</v>
      </c>
      <c r="S459">
        <f t="shared" si="26"/>
        <v>0</v>
      </c>
      <c r="T459">
        <f t="shared" si="27"/>
        <v>1.0441782774586782E-2</v>
      </c>
    </row>
    <row r="460" spans="1:20" ht="14.5" outlineLevel="2" x14ac:dyDescent="0.35">
      <c r="A460" s="59" t="s">
        <v>919</v>
      </c>
      <c r="B460" s="59" t="s">
        <v>442</v>
      </c>
      <c r="C460" s="59" t="s">
        <v>516</v>
      </c>
      <c r="D460" s="59" t="s">
        <v>1345</v>
      </c>
      <c r="E460" s="60">
        <v>1.4887716635097052E-2</v>
      </c>
      <c r="F460" s="62"/>
      <c r="G460" s="60">
        <v>7.2095587488293098E-3</v>
      </c>
      <c r="H460" s="61">
        <v>1.069058926737035</v>
      </c>
      <c r="I460" s="59" t="s">
        <v>676</v>
      </c>
      <c r="J460" s="59" t="s">
        <v>1305</v>
      </c>
      <c r="K460" s="61">
        <v>1.5915846367481955E-2</v>
      </c>
      <c r="L460" s="63"/>
      <c r="M460" s="61">
        <v>7.7074431382710626E-3</v>
      </c>
      <c r="N460" s="108"/>
      <c r="R460">
        <f t="shared" si="25"/>
        <v>1.5915846367481955E-2</v>
      </c>
      <c r="S460">
        <f t="shared" si="26"/>
        <v>0</v>
      </c>
      <c r="T460">
        <f t="shared" si="27"/>
        <v>7.7074431382710626E-3</v>
      </c>
    </row>
    <row r="461" spans="1:20" ht="14.5" outlineLevel="2" x14ac:dyDescent="0.35">
      <c r="A461" s="59" t="s">
        <v>919</v>
      </c>
      <c r="B461" s="59" t="s">
        <v>443</v>
      </c>
      <c r="C461" s="59" t="s">
        <v>516</v>
      </c>
      <c r="D461" s="59" t="s">
        <v>1346</v>
      </c>
      <c r="E461" s="62"/>
      <c r="F461" s="62"/>
      <c r="G461" s="60">
        <v>3.5306154631360514E-4</v>
      </c>
      <c r="H461" s="61">
        <v>1.069058926737035</v>
      </c>
      <c r="I461" s="59" t="s">
        <v>676</v>
      </c>
      <c r="J461" s="59" t="s">
        <v>1305</v>
      </c>
      <c r="K461" s="63"/>
      <c r="L461" s="63"/>
      <c r="M461" s="61">
        <v>3.7744359777414066E-4</v>
      </c>
      <c r="N461" s="108"/>
      <c r="R461">
        <f t="shared" si="25"/>
        <v>0</v>
      </c>
      <c r="S461">
        <f t="shared" si="26"/>
        <v>0</v>
      </c>
      <c r="T461">
        <f t="shared" si="27"/>
        <v>3.7744359777414066E-4</v>
      </c>
    </row>
    <row r="462" spans="1:20" ht="14.5" outlineLevel="2" x14ac:dyDescent="0.35">
      <c r="A462" s="59" t="s">
        <v>919</v>
      </c>
      <c r="B462" s="59" t="s">
        <v>444</v>
      </c>
      <c r="C462" s="59" t="s">
        <v>516</v>
      </c>
      <c r="D462" s="59" t="s">
        <v>1347</v>
      </c>
      <c r="E462" s="62"/>
      <c r="F462" s="62"/>
      <c r="G462" s="60">
        <v>5.1513846153846153E-2</v>
      </c>
      <c r="H462" s="61">
        <v>1.069058926737035</v>
      </c>
      <c r="I462" s="59" t="s">
        <v>676</v>
      </c>
      <c r="J462" s="59" t="s">
        <v>1305</v>
      </c>
      <c r="K462" s="63"/>
      <c r="L462" s="63"/>
      <c r="M462" s="61">
        <v>5.5071337081327505E-2</v>
      </c>
      <c r="N462" s="108"/>
      <c r="R462">
        <f t="shared" si="25"/>
        <v>0</v>
      </c>
      <c r="S462">
        <f t="shared" si="26"/>
        <v>0</v>
      </c>
      <c r="T462">
        <f t="shared" si="27"/>
        <v>5.5071337081327505E-2</v>
      </c>
    </row>
    <row r="463" spans="1:20" ht="14.5" outlineLevel="2" x14ac:dyDescent="0.35">
      <c r="A463" s="59" t="s">
        <v>919</v>
      </c>
      <c r="B463" s="59" t="s">
        <v>445</v>
      </c>
      <c r="C463" s="59" t="s">
        <v>516</v>
      </c>
      <c r="D463" s="59" t="s">
        <v>1348</v>
      </c>
      <c r="E463" s="62"/>
      <c r="F463" s="62"/>
      <c r="G463" s="60">
        <v>1.6484955900000001E-3</v>
      </c>
      <c r="H463" s="61">
        <v>1.069058926737035</v>
      </c>
      <c r="I463" s="59" t="s">
        <v>676</v>
      </c>
      <c r="J463" s="59" t="s">
        <v>1305</v>
      </c>
      <c r="K463" s="63"/>
      <c r="L463" s="63"/>
      <c r="M463" s="61">
        <v>1.7623389261761354E-3</v>
      </c>
      <c r="N463" s="108"/>
      <c r="R463">
        <f t="shared" si="25"/>
        <v>0</v>
      </c>
      <c r="S463">
        <f t="shared" si="26"/>
        <v>0</v>
      </c>
      <c r="T463">
        <f t="shared" si="27"/>
        <v>1.7623389261761354E-3</v>
      </c>
    </row>
    <row r="464" spans="1:20" ht="14.5" outlineLevel="2" x14ac:dyDescent="0.35">
      <c r="A464" s="59" t="s">
        <v>919</v>
      </c>
      <c r="B464" s="59" t="s">
        <v>1350</v>
      </c>
      <c r="C464" s="59" t="s">
        <v>516</v>
      </c>
      <c r="D464" s="59" t="s">
        <v>1351</v>
      </c>
      <c r="E464" s="62"/>
      <c r="F464" s="62"/>
      <c r="G464" s="60">
        <v>0.97485459437354005</v>
      </c>
      <c r="H464" s="61">
        <v>1.069058926737035</v>
      </c>
      <c r="I464" s="59" t="s">
        <v>676</v>
      </c>
      <c r="J464" s="59" t="s">
        <v>1305</v>
      </c>
      <c r="K464" s="63"/>
      <c r="L464" s="63"/>
      <c r="M464" s="61">
        <v>1.0421770063856444</v>
      </c>
      <c r="N464" s="108"/>
      <c r="R464">
        <f t="shared" si="25"/>
        <v>0</v>
      </c>
      <c r="S464">
        <f t="shared" si="26"/>
        <v>0</v>
      </c>
      <c r="T464">
        <f t="shared" si="27"/>
        <v>1.0421770063856444</v>
      </c>
    </row>
    <row r="465" spans="1:20" ht="14.5" outlineLevel="2" x14ac:dyDescent="0.35">
      <c r="A465" s="59" t="s">
        <v>919</v>
      </c>
      <c r="B465" s="59" t="s">
        <v>447</v>
      </c>
      <c r="C465" s="59" t="s">
        <v>516</v>
      </c>
      <c r="D465" s="59" t="s">
        <v>1352</v>
      </c>
      <c r="E465" s="62"/>
      <c r="F465" s="62"/>
      <c r="G465" s="60">
        <v>0.29590719188771614</v>
      </c>
      <c r="H465" s="61">
        <v>1.0999761961437753</v>
      </c>
      <c r="I465" s="59" t="s">
        <v>258</v>
      </c>
      <c r="J465" s="59" t="s">
        <v>1305</v>
      </c>
      <c r="K465" s="63"/>
      <c r="L465" s="63"/>
      <c r="M465" s="61">
        <v>0.32549086734423621</v>
      </c>
      <c r="N465" s="108"/>
      <c r="R465">
        <f t="shared" si="25"/>
        <v>0</v>
      </c>
      <c r="S465">
        <f t="shared" si="26"/>
        <v>0</v>
      </c>
      <c r="T465">
        <f t="shared" si="27"/>
        <v>0.32549086734423621</v>
      </c>
    </row>
    <row r="466" spans="1:20" ht="14.5" outlineLevel="2" x14ac:dyDescent="0.35">
      <c r="A466" s="59" t="s">
        <v>919</v>
      </c>
      <c r="B466" s="59" t="s">
        <v>448</v>
      </c>
      <c r="C466" s="59" t="s">
        <v>516</v>
      </c>
      <c r="D466" s="59" t="s">
        <v>1353</v>
      </c>
      <c r="E466" s="62"/>
      <c r="F466" s="62"/>
      <c r="G466" s="60">
        <v>5.3704832534869615E-2</v>
      </c>
      <c r="H466" s="61">
        <v>1.069058926737035</v>
      </c>
      <c r="I466" s="59" t="s">
        <v>676</v>
      </c>
      <c r="J466" s="59" t="s">
        <v>1305</v>
      </c>
      <c r="K466" s="63"/>
      <c r="L466" s="63"/>
      <c r="M466" s="61">
        <v>5.7413630630319908E-2</v>
      </c>
      <c r="N466" s="108"/>
      <c r="R466">
        <f t="shared" si="25"/>
        <v>0</v>
      </c>
      <c r="S466">
        <f t="shared" si="26"/>
        <v>0</v>
      </c>
      <c r="T466">
        <f t="shared" si="27"/>
        <v>5.7413630630319908E-2</v>
      </c>
    </row>
    <row r="467" spans="1:20" ht="14.5" outlineLevel="2" x14ac:dyDescent="0.35">
      <c r="A467" s="59" t="s">
        <v>919</v>
      </c>
      <c r="B467" s="59" t="s">
        <v>450</v>
      </c>
      <c r="C467" s="59" t="s">
        <v>516</v>
      </c>
      <c r="D467" s="59" t="s">
        <v>1354</v>
      </c>
      <c r="E467" s="62"/>
      <c r="F467" s="62"/>
      <c r="G467" s="60">
        <v>6.7065684655076549E-2</v>
      </c>
      <c r="H467" s="61">
        <v>1.0999761961437753</v>
      </c>
      <c r="I467" s="59" t="s">
        <v>258</v>
      </c>
      <c r="J467" s="59" t="s">
        <v>1305</v>
      </c>
      <c r="K467" s="63"/>
      <c r="L467" s="63"/>
      <c r="M467" s="61">
        <v>7.3770656698669057E-2</v>
      </c>
      <c r="N467" s="108"/>
      <c r="R467">
        <f t="shared" si="25"/>
        <v>0</v>
      </c>
      <c r="S467">
        <f t="shared" si="26"/>
        <v>0</v>
      </c>
      <c r="T467">
        <f t="shared" si="27"/>
        <v>7.3770656698669057E-2</v>
      </c>
    </row>
    <row r="468" spans="1:20" ht="14.5" outlineLevel="2" x14ac:dyDescent="0.35">
      <c r="A468" s="59" t="s">
        <v>919</v>
      </c>
      <c r="B468" s="59" t="s">
        <v>451</v>
      </c>
      <c r="C468" s="59" t="s">
        <v>516</v>
      </c>
      <c r="D468" s="59" t="s">
        <v>1355</v>
      </c>
      <c r="E468" s="62"/>
      <c r="F468" s="62"/>
      <c r="G468" s="60">
        <v>1.4846153846153846E-2</v>
      </c>
      <c r="H468" s="61">
        <v>1.0999761961437753</v>
      </c>
      <c r="I468" s="59" t="s">
        <v>258</v>
      </c>
      <c r="J468" s="59" t="s">
        <v>1305</v>
      </c>
      <c r="K468" s="63"/>
      <c r="L468" s="63"/>
      <c r="M468" s="61">
        <v>1.6330415835057586E-2</v>
      </c>
      <c r="N468" s="108"/>
      <c r="R468">
        <f t="shared" si="25"/>
        <v>0</v>
      </c>
      <c r="S468">
        <f t="shared" si="26"/>
        <v>0</v>
      </c>
      <c r="T468">
        <f t="shared" si="27"/>
        <v>1.6330415835057586E-2</v>
      </c>
    </row>
    <row r="469" spans="1:20" ht="14.5" outlineLevel="2" x14ac:dyDescent="0.35">
      <c r="A469" s="59" t="s">
        <v>919</v>
      </c>
      <c r="B469" s="59" t="s">
        <v>453</v>
      </c>
      <c r="C469" s="59" t="s">
        <v>516</v>
      </c>
      <c r="D469" s="59" t="s">
        <v>1356</v>
      </c>
      <c r="E469" s="62"/>
      <c r="F469" s="62"/>
      <c r="G469" s="60">
        <v>9.5E-4</v>
      </c>
      <c r="H469" s="61">
        <v>1.0999761961437753</v>
      </c>
      <c r="I469" s="59" t="s">
        <v>258</v>
      </c>
      <c r="J469" s="59" t="s">
        <v>1305</v>
      </c>
      <c r="K469" s="63"/>
      <c r="L469" s="63"/>
      <c r="M469" s="61">
        <v>1.0449773863365865E-3</v>
      </c>
      <c r="N469" s="108"/>
      <c r="R469">
        <f t="shared" si="25"/>
        <v>0</v>
      </c>
      <c r="S469">
        <f t="shared" si="26"/>
        <v>0</v>
      </c>
      <c r="T469">
        <f t="shared" si="27"/>
        <v>1.0449773863365865E-3</v>
      </c>
    </row>
    <row r="470" spans="1:20" ht="14.5" outlineLevel="2" x14ac:dyDescent="0.35">
      <c r="A470" s="59" t="s">
        <v>919</v>
      </c>
      <c r="B470" s="59" t="s">
        <v>456</v>
      </c>
      <c r="C470" s="59" t="s">
        <v>516</v>
      </c>
      <c r="D470" s="59" t="s">
        <v>1359</v>
      </c>
      <c r="E470" s="62"/>
      <c r="F470" s="62"/>
      <c r="G470" s="60">
        <v>4.0451282051281921E-2</v>
      </c>
      <c r="H470" s="61">
        <v>1.0999761961437753</v>
      </c>
      <c r="I470" s="59" t="s">
        <v>258</v>
      </c>
      <c r="J470" s="59" t="s">
        <v>1305</v>
      </c>
      <c r="K470" s="63"/>
      <c r="L470" s="63"/>
      <c r="M470" s="61">
        <v>4.4495447359908062E-2</v>
      </c>
      <c r="N470" s="108"/>
      <c r="R470">
        <f t="shared" si="25"/>
        <v>0</v>
      </c>
      <c r="S470">
        <f t="shared" si="26"/>
        <v>0</v>
      </c>
      <c r="T470">
        <f t="shared" si="27"/>
        <v>4.4495447359908062E-2</v>
      </c>
    </row>
    <row r="471" spans="1:20" ht="14.5" outlineLevel="2" x14ac:dyDescent="0.35">
      <c r="A471" s="59" t="s">
        <v>919</v>
      </c>
      <c r="B471" s="59" t="s">
        <v>457</v>
      </c>
      <c r="C471" s="59" t="s">
        <v>516</v>
      </c>
      <c r="D471" s="59" t="s">
        <v>1360</v>
      </c>
      <c r="E471" s="62"/>
      <c r="F471" s="62"/>
      <c r="G471" s="60">
        <v>0.35561331249230776</v>
      </c>
      <c r="H471" s="61">
        <v>1.0999761961437753</v>
      </c>
      <c r="I471" s="59" t="s">
        <v>258</v>
      </c>
      <c r="J471" s="59" t="s">
        <v>1305</v>
      </c>
      <c r="K471" s="63"/>
      <c r="L471" s="63"/>
      <c r="M471" s="61">
        <v>0.39116617877337639</v>
      </c>
      <c r="N471" s="108"/>
      <c r="R471">
        <f t="shared" si="25"/>
        <v>0</v>
      </c>
      <c r="S471">
        <f t="shared" si="26"/>
        <v>0</v>
      </c>
      <c r="T471">
        <f t="shared" si="27"/>
        <v>0.39116617877337639</v>
      </c>
    </row>
    <row r="472" spans="1:20" ht="14.5" outlineLevel="2" x14ac:dyDescent="0.35">
      <c r="A472" s="59" t="s">
        <v>919</v>
      </c>
      <c r="B472" s="59" t="s">
        <v>458</v>
      </c>
      <c r="C472" s="59" t="s">
        <v>516</v>
      </c>
      <c r="D472" s="59" t="s">
        <v>1361</v>
      </c>
      <c r="E472" s="62"/>
      <c r="F472" s="62"/>
      <c r="G472" s="60">
        <v>0.35561331249230776</v>
      </c>
      <c r="H472" s="61">
        <v>1.0999761961437753</v>
      </c>
      <c r="I472" s="59" t="s">
        <v>258</v>
      </c>
      <c r="J472" s="59" t="s">
        <v>1305</v>
      </c>
      <c r="K472" s="63"/>
      <c r="L472" s="63"/>
      <c r="M472" s="61">
        <v>0.39116617877337639</v>
      </c>
      <c r="N472" s="108"/>
      <c r="R472">
        <f t="shared" si="25"/>
        <v>0</v>
      </c>
      <c r="S472">
        <f t="shared" si="26"/>
        <v>0</v>
      </c>
      <c r="T472">
        <f t="shared" si="27"/>
        <v>0.39116617877337639</v>
      </c>
    </row>
    <row r="473" spans="1:20" ht="14.5" outlineLevel="2" x14ac:dyDescent="0.35">
      <c r="A473" s="59" t="s">
        <v>919</v>
      </c>
      <c r="B473" s="59" t="s">
        <v>1285</v>
      </c>
      <c r="C473" s="59" t="s">
        <v>516</v>
      </c>
      <c r="D473" s="59" t="s">
        <v>1362</v>
      </c>
      <c r="E473" s="62"/>
      <c r="F473" s="62"/>
      <c r="G473" s="60">
        <v>0.5607289629629616</v>
      </c>
      <c r="H473" s="61">
        <v>1.0999761961437753</v>
      </c>
      <c r="I473" s="59" t="s">
        <v>258</v>
      </c>
      <c r="J473" s="59" t="s">
        <v>1305</v>
      </c>
      <c r="K473" s="63"/>
      <c r="L473" s="63"/>
      <c r="M473" s="61">
        <v>0.61678851174764238</v>
      </c>
      <c r="N473" s="108"/>
      <c r="R473">
        <f t="shared" si="25"/>
        <v>0</v>
      </c>
      <c r="S473">
        <f t="shared" si="26"/>
        <v>0</v>
      </c>
      <c r="T473">
        <f t="shared" si="27"/>
        <v>0.61678851174764238</v>
      </c>
    </row>
    <row r="474" spans="1:20" ht="14.5" outlineLevel="2" x14ac:dyDescent="0.35">
      <c r="A474" s="59" t="s">
        <v>919</v>
      </c>
      <c r="B474" s="59" t="s">
        <v>459</v>
      </c>
      <c r="C474" s="59" t="s">
        <v>516</v>
      </c>
      <c r="D474" s="59" t="s">
        <v>679</v>
      </c>
      <c r="E474" s="62"/>
      <c r="F474" s="62"/>
      <c r="G474" s="60">
        <v>0.28537421442936156</v>
      </c>
      <c r="H474" s="61">
        <v>1.069058926737035</v>
      </c>
      <c r="I474" s="59" t="s">
        <v>676</v>
      </c>
      <c r="J474" s="59" t="s">
        <v>1305</v>
      </c>
      <c r="K474" s="63"/>
      <c r="L474" s="63"/>
      <c r="M474" s="61">
        <v>0.30508185139627775</v>
      </c>
      <c r="N474" s="108"/>
      <c r="R474">
        <f t="shared" si="25"/>
        <v>0</v>
      </c>
      <c r="S474">
        <f t="shared" si="26"/>
        <v>0</v>
      </c>
      <c r="T474">
        <f t="shared" si="27"/>
        <v>0.30508185139627775</v>
      </c>
    </row>
    <row r="475" spans="1:20" ht="14.5" outlineLevel="2" x14ac:dyDescent="0.35">
      <c r="A475" s="59" t="s">
        <v>919</v>
      </c>
      <c r="B475" s="59" t="s">
        <v>460</v>
      </c>
      <c r="C475" s="59" t="s">
        <v>516</v>
      </c>
      <c r="D475" s="59" t="s">
        <v>1363</v>
      </c>
      <c r="E475" s="62"/>
      <c r="F475" s="62"/>
      <c r="G475" s="60">
        <v>3.4261163999999997E-2</v>
      </c>
      <c r="H475" s="61">
        <v>1.069058926737035</v>
      </c>
      <c r="I475" s="59" t="s">
        <v>676</v>
      </c>
      <c r="J475" s="59" t="s">
        <v>1305</v>
      </c>
      <c r="K475" s="63"/>
      <c r="L475" s="63"/>
      <c r="M475" s="61">
        <v>3.6627203214601535E-2</v>
      </c>
      <c r="N475" s="108"/>
      <c r="R475">
        <f t="shared" si="25"/>
        <v>0</v>
      </c>
      <c r="S475">
        <f t="shared" si="26"/>
        <v>0</v>
      </c>
      <c r="T475">
        <f t="shared" si="27"/>
        <v>3.6627203214601535E-2</v>
      </c>
    </row>
    <row r="476" spans="1:20" ht="14.5" outlineLevel="2" x14ac:dyDescent="0.35">
      <c r="A476" s="59" t="s">
        <v>919</v>
      </c>
      <c r="B476" s="59" t="s">
        <v>461</v>
      </c>
      <c r="C476" s="59" t="s">
        <v>516</v>
      </c>
      <c r="D476" s="59" t="s">
        <v>680</v>
      </c>
      <c r="E476" s="62"/>
      <c r="F476" s="62"/>
      <c r="G476" s="60">
        <v>0.14909951000000002</v>
      </c>
      <c r="H476" s="61">
        <v>1.069058926737035</v>
      </c>
      <c r="I476" s="59" t="s">
        <v>676</v>
      </c>
      <c r="J476" s="59" t="s">
        <v>1305</v>
      </c>
      <c r="K476" s="63"/>
      <c r="L476" s="63"/>
      <c r="M476" s="61">
        <v>0.15939616213761784</v>
      </c>
      <c r="N476" s="108"/>
      <c r="R476">
        <f t="shared" si="25"/>
        <v>0</v>
      </c>
      <c r="S476">
        <f t="shared" si="26"/>
        <v>0</v>
      </c>
      <c r="T476">
        <f t="shared" si="27"/>
        <v>0.15939616213761784</v>
      </c>
    </row>
    <row r="477" spans="1:20" ht="14.5" outlineLevel="2" x14ac:dyDescent="0.35">
      <c r="A477" s="59" t="s">
        <v>919</v>
      </c>
      <c r="B477" s="59" t="s">
        <v>462</v>
      </c>
      <c r="C477" s="59" t="s">
        <v>516</v>
      </c>
      <c r="D477" s="59" t="s">
        <v>681</v>
      </c>
      <c r="E477" s="62"/>
      <c r="F477" s="62"/>
      <c r="G477" s="60">
        <v>6.3446600000000006E-2</v>
      </c>
      <c r="H477" s="61">
        <v>1.069058926737035</v>
      </c>
      <c r="I477" s="59" t="s">
        <v>676</v>
      </c>
      <c r="J477" s="59" t="s">
        <v>1305</v>
      </c>
      <c r="K477" s="63"/>
      <c r="L477" s="63"/>
      <c r="M477" s="61">
        <v>6.7828154101113966E-2</v>
      </c>
      <c r="N477" s="108"/>
      <c r="R477">
        <f t="shared" si="25"/>
        <v>0</v>
      </c>
      <c r="S477">
        <f t="shared" si="26"/>
        <v>0</v>
      </c>
      <c r="T477">
        <f t="shared" si="27"/>
        <v>6.7828154101113966E-2</v>
      </c>
    </row>
    <row r="478" spans="1:20" ht="14.5" outlineLevel="2" x14ac:dyDescent="0.35">
      <c r="A478" s="59" t="s">
        <v>919</v>
      </c>
      <c r="B478" s="59" t="s">
        <v>463</v>
      </c>
      <c r="C478" s="59" t="s">
        <v>516</v>
      </c>
      <c r="D478" s="59" t="s">
        <v>682</v>
      </c>
      <c r="E478" s="62"/>
      <c r="F478" s="62"/>
      <c r="G478" s="60">
        <v>7.0806405599999997E-2</v>
      </c>
      <c r="H478" s="61">
        <v>1.069058926737035</v>
      </c>
      <c r="I478" s="59" t="s">
        <v>676</v>
      </c>
      <c r="J478" s="59" t="s">
        <v>1305</v>
      </c>
      <c r="K478" s="63"/>
      <c r="L478" s="63"/>
      <c r="M478" s="61">
        <v>7.5696219976843185E-2</v>
      </c>
      <c r="N478" s="108"/>
      <c r="R478">
        <f t="shared" si="25"/>
        <v>0</v>
      </c>
      <c r="S478">
        <f t="shared" si="26"/>
        <v>0</v>
      </c>
      <c r="T478">
        <f t="shared" si="27"/>
        <v>7.5696219976843185E-2</v>
      </c>
    </row>
    <row r="479" spans="1:20" ht="14.5" outlineLevel="2" x14ac:dyDescent="0.35">
      <c r="A479" s="59" t="s">
        <v>919</v>
      </c>
      <c r="B479" s="59" t="s">
        <v>464</v>
      </c>
      <c r="C479" s="59" t="s">
        <v>516</v>
      </c>
      <c r="D479" s="59" t="s">
        <v>683</v>
      </c>
      <c r="E479" s="62"/>
      <c r="F479" s="62"/>
      <c r="G479" s="60">
        <v>8.1084754800000006E-2</v>
      </c>
      <c r="H479" s="61">
        <v>1.069058926737035</v>
      </c>
      <c r="I479" s="59" t="s">
        <v>676</v>
      </c>
      <c r="J479" s="59" t="s">
        <v>1305</v>
      </c>
      <c r="K479" s="63"/>
      <c r="L479" s="63"/>
      <c r="M479" s="61">
        <v>8.6684380941223646E-2</v>
      </c>
      <c r="N479" s="108"/>
      <c r="R479">
        <f t="shared" si="25"/>
        <v>0</v>
      </c>
      <c r="S479">
        <f t="shared" si="26"/>
        <v>0</v>
      </c>
      <c r="T479">
        <f t="shared" si="27"/>
        <v>8.6684380941223646E-2</v>
      </c>
    </row>
    <row r="480" spans="1:20" ht="14.5" outlineLevel="2" x14ac:dyDescent="0.35">
      <c r="A480" s="59" t="s">
        <v>919</v>
      </c>
      <c r="B480" s="59" t="s">
        <v>1364</v>
      </c>
      <c r="C480" s="59" t="s">
        <v>516</v>
      </c>
      <c r="D480" s="59" t="s">
        <v>1365</v>
      </c>
      <c r="E480" s="62"/>
      <c r="F480" s="62"/>
      <c r="G480" s="60">
        <v>0.19059706292602743</v>
      </c>
      <c r="H480" s="61">
        <v>1.069058926737035</v>
      </c>
      <c r="I480" s="59" t="s">
        <v>676</v>
      </c>
      <c r="J480" s="59" t="s">
        <v>1305</v>
      </c>
      <c r="K480" s="63"/>
      <c r="L480" s="63"/>
      <c r="M480" s="61">
        <v>0.20375949153093001</v>
      </c>
      <c r="N480" s="108"/>
      <c r="R480">
        <f t="shared" si="25"/>
        <v>0</v>
      </c>
      <c r="S480">
        <f t="shared" si="26"/>
        <v>0</v>
      </c>
      <c r="T480">
        <f t="shared" si="27"/>
        <v>0.20375949153093001</v>
      </c>
    </row>
    <row r="481" spans="1:20" ht="14.5" outlineLevel="2" x14ac:dyDescent="0.35">
      <c r="A481" s="59" t="s">
        <v>919</v>
      </c>
      <c r="B481" s="59" t="s">
        <v>465</v>
      </c>
      <c r="C481" s="59" t="s">
        <v>516</v>
      </c>
      <c r="D481" s="59" t="s">
        <v>684</v>
      </c>
      <c r="E481" s="62"/>
      <c r="F481" s="62"/>
      <c r="G481" s="60">
        <v>0.66213430342232327</v>
      </c>
      <c r="H481" s="61">
        <v>1.069058926737035</v>
      </c>
      <c r="I481" s="59" t="s">
        <v>676</v>
      </c>
      <c r="J481" s="59" t="s">
        <v>1305</v>
      </c>
      <c r="K481" s="63"/>
      <c r="L481" s="63"/>
      <c r="M481" s="61">
        <v>0.70786058777244321</v>
      </c>
      <c r="N481" s="109" t="s">
        <v>514</v>
      </c>
      <c r="O481" s="55">
        <v>0.10299999999999999</v>
      </c>
      <c r="P481" s="107" t="s">
        <v>2269</v>
      </c>
      <c r="Q481">
        <f t="shared" ref="Q481:Q487" si="28">M481*O481</f>
        <v>7.2909640540561649E-2</v>
      </c>
      <c r="R481">
        <f t="shared" si="25"/>
        <v>0</v>
      </c>
      <c r="S481">
        <f t="shared" si="26"/>
        <v>0</v>
      </c>
      <c r="T481">
        <f t="shared" si="27"/>
        <v>0.63495094723188161</v>
      </c>
    </row>
    <row r="482" spans="1:20" ht="14.5" outlineLevel="2" x14ac:dyDescent="0.35">
      <c r="A482" s="59" t="s">
        <v>919</v>
      </c>
      <c r="B482" s="59" t="s">
        <v>466</v>
      </c>
      <c r="C482" s="59" t="s">
        <v>516</v>
      </c>
      <c r="D482" s="59" t="s">
        <v>685</v>
      </c>
      <c r="E482" s="62"/>
      <c r="F482" s="62"/>
      <c r="G482" s="60">
        <v>0.19898608180738986</v>
      </c>
      <c r="H482" s="61">
        <v>1.069058926737035</v>
      </c>
      <c r="I482" s="59" t="s">
        <v>676</v>
      </c>
      <c r="J482" s="59" t="s">
        <v>1305</v>
      </c>
      <c r="K482" s="63"/>
      <c r="L482" s="63"/>
      <c r="M482" s="61">
        <v>0.21272784705261605</v>
      </c>
      <c r="N482" s="109" t="s">
        <v>514</v>
      </c>
      <c r="O482" s="55">
        <v>0.10299999999999999</v>
      </c>
      <c r="P482" s="107" t="s">
        <v>2269</v>
      </c>
      <c r="Q482">
        <f t="shared" si="28"/>
        <v>2.191096824641945E-2</v>
      </c>
      <c r="R482">
        <f t="shared" si="25"/>
        <v>0</v>
      </c>
      <c r="S482">
        <f t="shared" si="26"/>
        <v>0</v>
      </c>
      <c r="T482">
        <f t="shared" si="27"/>
        <v>0.1908168788061966</v>
      </c>
    </row>
    <row r="483" spans="1:20" ht="14.5" outlineLevel="2" x14ac:dyDescent="0.35">
      <c r="A483" s="59" t="s">
        <v>919</v>
      </c>
      <c r="B483" s="59" t="s">
        <v>467</v>
      </c>
      <c r="C483" s="59" t="s">
        <v>516</v>
      </c>
      <c r="D483" s="59" t="s">
        <v>686</v>
      </c>
      <c r="E483" s="62"/>
      <c r="F483" s="62"/>
      <c r="G483" s="60">
        <v>0.36151741835780549</v>
      </c>
      <c r="H483" s="61">
        <v>1.069058926737035</v>
      </c>
      <c r="I483" s="59" t="s">
        <v>676</v>
      </c>
      <c r="J483" s="59" t="s">
        <v>1305</v>
      </c>
      <c r="K483" s="63"/>
      <c r="L483" s="63"/>
      <c r="M483" s="61">
        <v>0.38648342326633917</v>
      </c>
      <c r="N483" s="109" t="s">
        <v>514</v>
      </c>
      <c r="O483" s="55">
        <v>0.10299999999999999</v>
      </c>
      <c r="P483" s="107" t="s">
        <v>2269</v>
      </c>
      <c r="Q483">
        <f t="shared" si="28"/>
        <v>3.9807792596432932E-2</v>
      </c>
      <c r="R483">
        <f t="shared" si="25"/>
        <v>0</v>
      </c>
      <c r="S483">
        <f t="shared" si="26"/>
        <v>0</v>
      </c>
      <c r="T483">
        <f t="shared" si="27"/>
        <v>0.34667563066990625</v>
      </c>
    </row>
    <row r="484" spans="1:20" ht="14.5" outlineLevel="2" x14ac:dyDescent="0.35">
      <c r="A484" s="59" t="s">
        <v>919</v>
      </c>
      <c r="B484" s="59" t="s">
        <v>468</v>
      </c>
      <c r="C484" s="59" t="s">
        <v>516</v>
      </c>
      <c r="D484" s="59" t="s">
        <v>687</v>
      </c>
      <c r="E484" s="62"/>
      <c r="F484" s="62"/>
      <c r="G484" s="60">
        <v>0.30395498625429312</v>
      </c>
      <c r="H484" s="61">
        <v>1.069058926737035</v>
      </c>
      <c r="I484" s="59" t="s">
        <v>676</v>
      </c>
      <c r="J484" s="59" t="s">
        <v>1305</v>
      </c>
      <c r="K484" s="63"/>
      <c r="L484" s="63"/>
      <c r="M484" s="61">
        <v>0.3249457913813848</v>
      </c>
      <c r="N484" s="109" t="s">
        <v>514</v>
      </c>
      <c r="O484" s="55">
        <v>0.10299999999999999</v>
      </c>
      <c r="P484" s="107" t="s">
        <v>2269</v>
      </c>
      <c r="Q484">
        <f t="shared" si="28"/>
        <v>3.3469416512282635E-2</v>
      </c>
      <c r="R484">
        <f t="shared" si="25"/>
        <v>0</v>
      </c>
      <c r="S484">
        <f t="shared" si="26"/>
        <v>0</v>
      </c>
      <c r="T484">
        <f t="shared" si="27"/>
        <v>0.29147637486910216</v>
      </c>
    </row>
    <row r="485" spans="1:20" ht="14.5" outlineLevel="2" x14ac:dyDescent="0.35">
      <c r="A485" s="59" t="s">
        <v>919</v>
      </c>
      <c r="B485" s="59" t="s">
        <v>469</v>
      </c>
      <c r="C485" s="59" t="s">
        <v>516</v>
      </c>
      <c r="D485" s="59" t="s">
        <v>688</v>
      </c>
      <c r="E485" s="62"/>
      <c r="F485" s="62"/>
      <c r="G485" s="60">
        <v>0.16127524845729205</v>
      </c>
      <c r="H485" s="61">
        <v>1.069058926737035</v>
      </c>
      <c r="I485" s="59" t="s">
        <v>676</v>
      </c>
      <c r="J485" s="59" t="s">
        <v>1305</v>
      </c>
      <c r="K485" s="63"/>
      <c r="L485" s="63"/>
      <c r="M485" s="61">
        <v>0.17241274402500129</v>
      </c>
      <c r="N485" s="109" t="s">
        <v>514</v>
      </c>
      <c r="O485" s="55">
        <v>0.10299999999999999</v>
      </c>
      <c r="P485" s="107" t="s">
        <v>2269</v>
      </c>
      <c r="Q485">
        <f t="shared" si="28"/>
        <v>1.7758512634575133E-2</v>
      </c>
      <c r="R485">
        <f t="shared" si="25"/>
        <v>0</v>
      </c>
      <c r="S485">
        <f t="shared" si="26"/>
        <v>0</v>
      </c>
      <c r="T485">
        <f t="shared" si="27"/>
        <v>0.15465423139042617</v>
      </c>
    </row>
    <row r="486" spans="1:20" ht="14.5" outlineLevel="2" x14ac:dyDescent="0.35">
      <c r="A486" s="59" t="s">
        <v>919</v>
      </c>
      <c r="B486" s="59" t="s">
        <v>470</v>
      </c>
      <c r="C486" s="59" t="s">
        <v>516</v>
      </c>
      <c r="D486" s="59" t="s">
        <v>689</v>
      </c>
      <c r="E486" s="62"/>
      <c r="F486" s="62"/>
      <c r="G486" s="60">
        <v>0.53201855231719186</v>
      </c>
      <c r="H486" s="61">
        <v>1.069058926737035</v>
      </c>
      <c r="I486" s="59" t="s">
        <v>676</v>
      </c>
      <c r="J486" s="59" t="s">
        <v>1305</v>
      </c>
      <c r="K486" s="63"/>
      <c r="L486" s="63"/>
      <c r="M486" s="61">
        <v>0.56875918254440816</v>
      </c>
      <c r="N486" s="109" t="s">
        <v>514</v>
      </c>
      <c r="O486" s="55">
        <v>0.10299999999999999</v>
      </c>
      <c r="P486" s="107" t="s">
        <v>2269</v>
      </c>
      <c r="Q486">
        <f t="shared" si="28"/>
        <v>5.8582195802074036E-2</v>
      </c>
      <c r="R486">
        <f t="shared" si="25"/>
        <v>0</v>
      </c>
      <c r="S486">
        <f t="shared" si="26"/>
        <v>0</v>
      </c>
      <c r="T486">
        <f t="shared" si="27"/>
        <v>0.51017698674233414</v>
      </c>
    </row>
    <row r="487" spans="1:20" ht="14.5" outlineLevel="2" x14ac:dyDescent="0.35">
      <c r="A487" s="59" t="s">
        <v>919</v>
      </c>
      <c r="B487" s="59" t="s">
        <v>471</v>
      </c>
      <c r="C487" s="59" t="s">
        <v>516</v>
      </c>
      <c r="D487" s="59" t="s">
        <v>1366</v>
      </c>
      <c r="E487" s="62"/>
      <c r="F487" s="62"/>
      <c r="G487" s="60">
        <v>2.1951147957258079E-2</v>
      </c>
      <c r="H487" s="61">
        <v>1.069058926737035</v>
      </c>
      <c r="I487" s="59" t="s">
        <v>676</v>
      </c>
      <c r="J487" s="59" t="s">
        <v>1305</v>
      </c>
      <c r="K487" s="63"/>
      <c r="L487" s="63"/>
      <c r="M487" s="61">
        <v>2.3467070675832178E-2</v>
      </c>
      <c r="N487" s="109" t="s">
        <v>514</v>
      </c>
      <c r="O487" s="55">
        <v>0.10299999999999999</v>
      </c>
      <c r="P487" s="107" t="s">
        <v>2269</v>
      </c>
      <c r="Q487">
        <f t="shared" si="28"/>
        <v>2.4171082796107142E-3</v>
      </c>
      <c r="R487">
        <f t="shared" si="25"/>
        <v>0</v>
      </c>
      <c r="S487">
        <f t="shared" si="26"/>
        <v>0</v>
      </c>
      <c r="T487">
        <f t="shared" si="27"/>
        <v>2.1049962396221464E-2</v>
      </c>
    </row>
    <row r="488" spans="1:20" ht="14.5" outlineLevel="2" x14ac:dyDescent="0.35">
      <c r="A488" s="59" t="s">
        <v>919</v>
      </c>
      <c r="B488" s="59" t="s">
        <v>472</v>
      </c>
      <c r="C488" s="59" t="s">
        <v>516</v>
      </c>
      <c r="D488" s="59" t="s">
        <v>1367</v>
      </c>
      <c r="E488" s="62"/>
      <c r="F488" s="62"/>
      <c r="G488" s="60">
        <v>5.9135472942310363E-2</v>
      </c>
      <c r="H488" s="61">
        <v>1.069058926737035</v>
      </c>
      <c r="I488" s="59" t="s">
        <v>676</v>
      </c>
      <c r="J488" s="59" t="s">
        <v>1305</v>
      </c>
      <c r="K488" s="63"/>
      <c r="L488" s="63"/>
      <c r="M488" s="61">
        <v>6.3219305235793291E-2</v>
      </c>
      <c r="N488" s="108"/>
      <c r="R488">
        <f t="shared" si="25"/>
        <v>0</v>
      </c>
      <c r="S488">
        <f t="shared" si="26"/>
        <v>0</v>
      </c>
      <c r="T488">
        <f t="shared" si="27"/>
        <v>6.3219305235793291E-2</v>
      </c>
    </row>
    <row r="489" spans="1:20" ht="14.5" outlineLevel="2" x14ac:dyDescent="0.35">
      <c r="A489" s="59" t="s">
        <v>919</v>
      </c>
      <c r="B489" s="59" t="s">
        <v>473</v>
      </c>
      <c r="C489" s="59" t="s">
        <v>516</v>
      </c>
      <c r="D489" s="59" t="s">
        <v>1293</v>
      </c>
      <c r="E489" s="62"/>
      <c r="F489" s="62"/>
      <c r="G489" s="60">
        <v>2.7044398960946393E-2</v>
      </c>
      <c r="H489" s="61">
        <v>1.069058926737035</v>
      </c>
      <c r="I489" s="59" t="s">
        <v>676</v>
      </c>
      <c r="J489" s="59" t="s">
        <v>1305</v>
      </c>
      <c r="K489" s="63"/>
      <c r="L489" s="63"/>
      <c r="M489" s="61">
        <v>2.8912056127437535E-2</v>
      </c>
      <c r="N489" s="108"/>
      <c r="R489">
        <f t="shared" si="25"/>
        <v>0</v>
      </c>
      <c r="S489">
        <f t="shared" si="26"/>
        <v>0</v>
      </c>
      <c r="T489">
        <f t="shared" si="27"/>
        <v>2.8912056127437535E-2</v>
      </c>
    </row>
    <row r="490" spans="1:20" ht="14.5" outlineLevel="2" x14ac:dyDescent="0.35">
      <c r="A490" s="59" t="s">
        <v>919</v>
      </c>
      <c r="B490" s="59" t="s">
        <v>474</v>
      </c>
      <c r="C490" s="59" t="s">
        <v>516</v>
      </c>
      <c r="D490" s="59" t="s">
        <v>1368</v>
      </c>
      <c r="E490" s="62"/>
      <c r="F490" s="62"/>
      <c r="G490" s="60">
        <v>4.5107597968779452E-2</v>
      </c>
      <c r="H490" s="61">
        <v>1.069058926737035</v>
      </c>
      <c r="I490" s="59" t="s">
        <v>676</v>
      </c>
      <c r="J490" s="59" t="s">
        <v>1305</v>
      </c>
      <c r="K490" s="63"/>
      <c r="L490" s="63"/>
      <c r="M490" s="61">
        <v>4.8222680272189018E-2</v>
      </c>
      <c r="N490" s="108"/>
      <c r="R490">
        <f t="shared" si="25"/>
        <v>0</v>
      </c>
      <c r="S490">
        <f t="shared" si="26"/>
        <v>0</v>
      </c>
      <c r="T490">
        <f t="shared" si="27"/>
        <v>4.8222680272189018E-2</v>
      </c>
    </row>
    <row r="491" spans="1:20" ht="14.5" outlineLevel="2" x14ac:dyDescent="0.35">
      <c r="A491" s="59" t="s">
        <v>919</v>
      </c>
      <c r="B491" s="59" t="s">
        <v>475</v>
      </c>
      <c r="C491" s="59" t="s">
        <v>516</v>
      </c>
      <c r="D491" s="59" t="s">
        <v>1369</v>
      </c>
      <c r="E491" s="62"/>
      <c r="F491" s="62"/>
      <c r="G491" s="60">
        <v>7.818179918780932E-2</v>
      </c>
      <c r="H491" s="61">
        <v>1.069058926737035</v>
      </c>
      <c r="I491" s="59" t="s">
        <v>676</v>
      </c>
      <c r="J491" s="59" t="s">
        <v>1305</v>
      </c>
      <c r="K491" s="63"/>
      <c r="L491" s="63"/>
      <c r="M491" s="61">
        <v>8.3580950330089818E-2</v>
      </c>
      <c r="N491" s="108"/>
      <c r="R491">
        <f t="shared" si="25"/>
        <v>0</v>
      </c>
      <c r="S491">
        <f t="shared" si="26"/>
        <v>0</v>
      </c>
      <c r="T491">
        <f t="shared" si="27"/>
        <v>8.3580950330089818E-2</v>
      </c>
    </row>
    <row r="492" spans="1:20" ht="14.5" outlineLevel="2" x14ac:dyDescent="0.35">
      <c r="A492" s="59" t="s">
        <v>919</v>
      </c>
      <c r="B492" s="59" t="s">
        <v>1370</v>
      </c>
      <c r="C492" s="59" t="s">
        <v>516</v>
      </c>
      <c r="D492" s="59" t="s">
        <v>1371</v>
      </c>
      <c r="E492" s="62"/>
      <c r="F492" s="62"/>
      <c r="G492" s="60">
        <v>8.3239330124214111E-2</v>
      </c>
      <c r="H492" s="61">
        <v>1</v>
      </c>
      <c r="I492" s="59" t="s">
        <v>677</v>
      </c>
      <c r="J492" s="59" t="s">
        <v>1372</v>
      </c>
      <c r="K492" s="63"/>
      <c r="L492" s="63"/>
      <c r="M492" s="61">
        <v>8.3239330124214111E-2</v>
      </c>
      <c r="N492" s="108"/>
      <c r="R492">
        <f t="shared" si="25"/>
        <v>0</v>
      </c>
      <c r="S492">
        <f t="shared" si="26"/>
        <v>0</v>
      </c>
      <c r="T492">
        <f t="shared" si="27"/>
        <v>8.3239330124214111E-2</v>
      </c>
    </row>
    <row r="493" spans="1:20" ht="14.5" outlineLevel="2" x14ac:dyDescent="0.35">
      <c r="A493" s="59" t="s">
        <v>919</v>
      </c>
      <c r="B493" s="59" t="s">
        <v>1373</v>
      </c>
      <c r="C493" s="59" t="s">
        <v>516</v>
      </c>
      <c r="D493" s="59" t="s">
        <v>1374</v>
      </c>
      <c r="E493" s="62"/>
      <c r="F493" s="62"/>
      <c r="G493" s="60">
        <v>5.3631718441716027E-2</v>
      </c>
      <c r="H493" s="61">
        <v>1</v>
      </c>
      <c r="I493" s="59" t="s">
        <v>677</v>
      </c>
      <c r="J493" s="59" t="s">
        <v>1372</v>
      </c>
      <c r="K493" s="63"/>
      <c r="L493" s="63"/>
      <c r="M493" s="61">
        <v>5.3631718441716027E-2</v>
      </c>
      <c r="N493" s="108"/>
      <c r="R493">
        <f t="shared" si="25"/>
        <v>0</v>
      </c>
      <c r="S493">
        <f t="shared" si="26"/>
        <v>0</v>
      </c>
      <c r="T493">
        <f t="shared" si="27"/>
        <v>5.3631718441716027E-2</v>
      </c>
    </row>
    <row r="494" spans="1:20" ht="14.5" outlineLevel="2" x14ac:dyDescent="0.35">
      <c r="A494" s="59" t="s">
        <v>919</v>
      </c>
      <c r="B494" s="59" t="s">
        <v>476</v>
      </c>
      <c r="C494" s="59" t="s">
        <v>516</v>
      </c>
      <c r="D494" s="59" t="s">
        <v>690</v>
      </c>
      <c r="E494" s="62"/>
      <c r="F494" s="62"/>
      <c r="G494" s="60">
        <v>9.2263519360269216E-3</v>
      </c>
      <c r="H494" s="61">
        <v>1.069058926737035</v>
      </c>
      <c r="I494" s="59" t="s">
        <v>676</v>
      </c>
      <c r="J494" s="59" t="s">
        <v>1305</v>
      </c>
      <c r="K494" s="63"/>
      <c r="L494" s="63"/>
      <c r="M494" s="61">
        <v>9.8635138984271061E-3</v>
      </c>
      <c r="N494" s="108"/>
      <c r="R494">
        <f t="shared" si="25"/>
        <v>0</v>
      </c>
      <c r="S494">
        <f t="shared" si="26"/>
        <v>0</v>
      </c>
      <c r="T494">
        <f t="shared" si="27"/>
        <v>9.8635138984271061E-3</v>
      </c>
    </row>
    <row r="495" spans="1:20" ht="14.5" outlineLevel="2" x14ac:dyDescent="0.35">
      <c r="A495" s="59" t="s">
        <v>919</v>
      </c>
      <c r="B495" s="59" t="s">
        <v>477</v>
      </c>
      <c r="C495" s="59" t="s">
        <v>516</v>
      </c>
      <c r="D495" s="59" t="s">
        <v>1375</v>
      </c>
      <c r="E495" s="62"/>
      <c r="F495" s="62"/>
      <c r="G495" s="60">
        <v>7.9673864135053132E-2</v>
      </c>
      <c r="H495" s="61">
        <v>1.069058926737035</v>
      </c>
      <c r="I495" s="59" t="s">
        <v>676</v>
      </c>
      <c r="J495" s="59" t="s">
        <v>1305</v>
      </c>
      <c r="K495" s="63"/>
      <c r="L495" s="63"/>
      <c r="M495" s="61">
        <v>8.517605568121224E-2</v>
      </c>
      <c r="N495" s="108"/>
      <c r="R495">
        <f t="shared" si="25"/>
        <v>0</v>
      </c>
      <c r="S495">
        <f t="shared" si="26"/>
        <v>0</v>
      </c>
      <c r="T495">
        <f t="shared" si="27"/>
        <v>8.517605568121224E-2</v>
      </c>
    </row>
    <row r="496" spans="1:20" ht="14.5" outlineLevel="2" x14ac:dyDescent="0.35">
      <c r="A496" s="59" t="s">
        <v>919</v>
      </c>
      <c r="B496" s="59" t="s">
        <v>478</v>
      </c>
      <c r="C496" s="59" t="s">
        <v>516</v>
      </c>
      <c r="D496" s="59" t="s">
        <v>691</v>
      </c>
      <c r="E496" s="62"/>
      <c r="F496" s="62"/>
      <c r="G496" s="60">
        <v>4.3725827463434999E-3</v>
      </c>
      <c r="H496" s="61">
        <v>1.069058926737035</v>
      </c>
      <c r="I496" s="59" t="s">
        <v>676</v>
      </c>
      <c r="J496" s="59" t="s">
        <v>1305</v>
      </c>
      <c r="K496" s="63"/>
      <c r="L496" s="63"/>
      <c r="M496" s="61">
        <v>4.6745486178748586E-3</v>
      </c>
      <c r="N496" s="108"/>
      <c r="R496">
        <f t="shared" si="25"/>
        <v>0</v>
      </c>
      <c r="S496">
        <f t="shared" si="26"/>
        <v>0</v>
      </c>
      <c r="T496">
        <f t="shared" si="27"/>
        <v>4.6745486178748586E-3</v>
      </c>
    </row>
    <row r="497" spans="1:20" ht="14.5" outlineLevel="2" x14ac:dyDescent="0.35">
      <c r="A497" s="59" t="s">
        <v>919</v>
      </c>
      <c r="B497" s="59" t="s">
        <v>479</v>
      </c>
      <c r="C497" s="59" t="s">
        <v>516</v>
      </c>
      <c r="D497" s="59" t="s">
        <v>692</v>
      </c>
      <c r="E497" s="62"/>
      <c r="F497" s="62"/>
      <c r="G497" s="60">
        <v>1.625819934227505E-3</v>
      </c>
      <c r="H497" s="61">
        <v>1.069058926737035</v>
      </c>
      <c r="I497" s="59" t="s">
        <v>676</v>
      </c>
      <c r="J497" s="59" t="s">
        <v>1305</v>
      </c>
      <c r="K497" s="63"/>
      <c r="L497" s="63"/>
      <c r="M497" s="61">
        <v>1.7380973139529332E-3</v>
      </c>
      <c r="N497" s="108"/>
      <c r="R497">
        <f t="shared" si="25"/>
        <v>0</v>
      </c>
      <c r="S497">
        <f t="shared" si="26"/>
        <v>0</v>
      </c>
      <c r="T497">
        <f t="shared" si="27"/>
        <v>1.7380973139529332E-3</v>
      </c>
    </row>
    <row r="498" spans="1:20" ht="14.5" outlineLevel="2" x14ac:dyDescent="0.35">
      <c r="A498" s="59" t="s">
        <v>919</v>
      </c>
      <c r="B498" s="59" t="s">
        <v>480</v>
      </c>
      <c r="C498" s="59" t="s">
        <v>516</v>
      </c>
      <c r="D498" s="59" t="s">
        <v>1376</v>
      </c>
      <c r="E498" s="62"/>
      <c r="F498" s="62"/>
      <c r="G498" s="60">
        <v>2.1352879956963357E-2</v>
      </c>
      <c r="H498" s="61">
        <v>1.069058926737035</v>
      </c>
      <c r="I498" s="59" t="s">
        <v>676</v>
      </c>
      <c r="J498" s="59" t="s">
        <v>1305</v>
      </c>
      <c r="K498" s="63"/>
      <c r="L498" s="63"/>
      <c r="M498" s="61">
        <v>2.2827486929535991E-2</v>
      </c>
      <c r="N498" s="108"/>
      <c r="R498">
        <f t="shared" si="25"/>
        <v>0</v>
      </c>
      <c r="S498">
        <f t="shared" si="26"/>
        <v>0</v>
      </c>
      <c r="T498">
        <f t="shared" si="27"/>
        <v>2.2827486929535991E-2</v>
      </c>
    </row>
    <row r="499" spans="1:20" ht="14.5" outlineLevel="2" x14ac:dyDescent="0.35">
      <c r="A499" s="59" t="s">
        <v>919</v>
      </c>
      <c r="B499" s="59" t="s">
        <v>481</v>
      </c>
      <c r="C499" s="59" t="s">
        <v>516</v>
      </c>
      <c r="D499" s="59" t="s">
        <v>693</v>
      </c>
      <c r="E499" s="62"/>
      <c r="F499" s="62"/>
      <c r="G499" s="60">
        <v>0.32407061671523146</v>
      </c>
      <c r="H499" s="61">
        <v>1.069058926737035</v>
      </c>
      <c r="I499" s="59" t="s">
        <v>676</v>
      </c>
      <c r="J499" s="59" t="s">
        <v>1305</v>
      </c>
      <c r="K499" s="63"/>
      <c r="L499" s="63"/>
      <c r="M499" s="61">
        <v>0.34645058569259435</v>
      </c>
      <c r="N499" s="108"/>
      <c r="R499">
        <f t="shared" si="25"/>
        <v>0</v>
      </c>
      <c r="S499">
        <f t="shared" si="26"/>
        <v>0</v>
      </c>
      <c r="T499">
        <f t="shared" si="27"/>
        <v>0.34645058569259435</v>
      </c>
    </row>
    <row r="500" spans="1:20" ht="14.5" outlineLevel="2" x14ac:dyDescent="0.35">
      <c r="A500" s="59" t="s">
        <v>919</v>
      </c>
      <c r="B500" s="59" t="s">
        <v>482</v>
      </c>
      <c r="C500" s="59" t="s">
        <v>516</v>
      </c>
      <c r="D500" s="59" t="s">
        <v>1377</v>
      </c>
      <c r="E500" s="62"/>
      <c r="F500" s="62"/>
      <c r="G500" s="60">
        <v>0.1533738113568989</v>
      </c>
      <c r="H500" s="61">
        <v>1.0491812175348789</v>
      </c>
      <c r="I500" s="59" t="s">
        <v>853</v>
      </c>
      <c r="J500" s="59" t="s">
        <v>1305</v>
      </c>
      <c r="K500" s="63"/>
      <c r="L500" s="63"/>
      <c r="M500" s="61">
        <v>0.16091692213739603</v>
      </c>
      <c r="N500" s="108"/>
      <c r="R500">
        <f t="shared" si="25"/>
        <v>0</v>
      </c>
      <c r="S500">
        <f t="shared" si="26"/>
        <v>0</v>
      </c>
      <c r="T500">
        <f t="shared" si="27"/>
        <v>0.16091692213739603</v>
      </c>
    </row>
    <row r="501" spans="1:20" ht="14.5" outlineLevel="2" x14ac:dyDescent="0.35">
      <c r="A501" s="59" t="s">
        <v>919</v>
      </c>
      <c r="B501" s="59" t="s">
        <v>483</v>
      </c>
      <c r="C501" s="59" t="s">
        <v>516</v>
      </c>
      <c r="D501" s="59" t="s">
        <v>1378</v>
      </c>
      <c r="E501" s="62"/>
      <c r="F501" s="62"/>
      <c r="G501" s="60">
        <v>6.373067047250143E-2</v>
      </c>
      <c r="H501" s="61">
        <v>1.0491812175348789</v>
      </c>
      <c r="I501" s="59" t="s">
        <v>853</v>
      </c>
      <c r="J501" s="59" t="s">
        <v>1305</v>
      </c>
      <c r="K501" s="63"/>
      <c r="L501" s="63"/>
      <c r="M501" s="61">
        <v>6.6865022440653205E-2</v>
      </c>
      <c r="N501" s="108"/>
      <c r="R501">
        <f t="shared" si="25"/>
        <v>0</v>
      </c>
      <c r="S501">
        <f t="shared" si="26"/>
        <v>0</v>
      </c>
      <c r="T501">
        <f t="shared" si="27"/>
        <v>6.6865022440653205E-2</v>
      </c>
    </row>
    <row r="502" spans="1:20" ht="14.5" outlineLevel="2" x14ac:dyDescent="0.35">
      <c r="A502" s="59" t="s">
        <v>919</v>
      </c>
      <c r="B502" s="59" t="s">
        <v>484</v>
      </c>
      <c r="C502" s="59" t="s">
        <v>516</v>
      </c>
      <c r="D502" s="59" t="s">
        <v>1379</v>
      </c>
      <c r="E502" s="62"/>
      <c r="F502" s="62"/>
      <c r="G502" s="60">
        <v>0.23344567938645169</v>
      </c>
      <c r="H502" s="61">
        <v>1.0491812175348789</v>
      </c>
      <c r="I502" s="59" t="s">
        <v>853</v>
      </c>
      <c r="J502" s="59" t="s">
        <v>1305</v>
      </c>
      <c r="K502" s="63"/>
      <c r="L502" s="63"/>
      <c r="M502" s="61">
        <v>0.24492682212693437</v>
      </c>
      <c r="N502" s="108"/>
      <c r="R502">
        <f t="shared" si="25"/>
        <v>0</v>
      </c>
      <c r="S502">
        <f t="shared" si="26"/>
        <v>0</v>
      </c>
      <c r="T502">
        <f t="shared" si="27"/>
        <v>0.24492682212693437</v>
      </c>
    </row>
    <row r="503" spans="1:20" ht="14.5" outlineLevel="2" x14ac:dyDescent="0.35">
      <c r="A503" s="59" t="s">
        <v>919</v>
      </c>
      <c r="B503" s="59" t="s">
        <v>485</v>
      </c>
      <c r="C503" s="59" t="s">
        <v>516</v>
      </c>
      <c r="D503" s="59" t="s">
        <v>1380</v>
      </c>
      <c r="E503" s="62"/>
      <c r="F503" s="62"/>
      <c r="G503" s="60">
        <v>4.0509351139316806E-6</v>
      </c>
      <c r="H503" s="61">
        <v>1.0999761961437753</v>
      </c>
      <c r="I503" s="59" t="s">
        <v>258</v>
      </c>
      <c r="J503" s="59" t="s">
        <v>1305</v>
      </c>
      <c r="K503" s="63"/>
      <c r="L503" s="63"/>
      <c r="M503" s="61">
        <v>4.455932197447821E-6</v>
      </c>
      <c r="N503" s="108"/>
      <c r="R503">
        <f t="shared" si="25"/>
        <v>0</v>
      </c>
      <c r="S503">
        <f t="shared" si="26"/>
        <v>0</v>
      </c>
      <c r="T503">
        <f t="shared" si="27"/>
        <v>4.455932197447821E-6</v>
      </c>
    </row>
    <row r="504" spans="1:20" ht="14.5" outlineLevel="2" x14ac:dyDescent="0.35">
      <c r="A504" s="59" t="s">
        <v>919</v>
      </c>
      <c r="B504" s="59" t="s">
        <v>486</v>
      </c>
      <c r="C504" s="59" t="s">
        <v>516</v>
      </c>
      <c r="D504" s="59" t="s">
        <v>1381</v>
      </c>
      <c r="E504" s="62"/>
      <c r="F504" s="62"/>
      <c r="G504" s="60">
        <v>2.2370596877123455E-6</v>
      </c>
      <c r="H504" s="61">
        <v>1.0999761961437753</v>
      </c>
      <c r="I504" s="59" t="s">
        <v>258</v>
      </c>
      <c r="J504" s="59" t="s">
        <v>1305</v>
      </c>
      <c r="K504" s="63"/>
      <c r="L504" s="63"/>
      <c r="M504" s="61">
        <v>2.4607124058364078E-6</v>
      </c>
      <c r="N504" s="108"/>
      <c r="R504">
        <f t="shared" si="25"/>
        <v>0</v>
      </c>
      <c r="S504">
        <f t="shared" si="26"/>
        <v>0</v>
      </c>
      <c r="T504">
        <f t="shared" si="27"/>
        <v>2.4607124058364078E-6</v>
      </c>
    </row>
    <row r="505" spans="1:20" ht="14.5" outlineLevel="2" x14ac:dyDescent="0.35">
      <c r="A505" s="59" t="s">
        <v>919</v>
      </c>
      <c r="B505" s="59" t="s">
        <v>489</v>
      </c>
      <c r="C505" s="59" t="s">
        <v>516</v>
      </c>
      <c r="D505" s="59" t="s">
        <v>1383</v>
      </c>
      <c r="E505" s="62"/>
      <c r="F505" s="62"/>
      <c r="G505" s="60">
        <v>1.711170605952653E-2</v>
      </c>
      <c r="H505" s="61">
        <v>1.0491812175348789</v>
      </c>
      <c r="I505" s="59" t="s">
        <v>853</v>
      </c>
      <c r="J505" s="59" t="s">
        <v>1305</v>
      </c>
      <c r="K505" s="63"/>
      <c r="L505" s="63"/>
      <c r="M505" s="61">
        <v>1.7953280597633011E-2</v>
      </c>
      <c r="N505" s="108"/>
      <c r="R505">
        <f t="shared" si="25"/>
        <v>0</v>
      </c>
      <c r="S505">
        <f t="shared" si="26"/>
        <v>0</v>
      </c>
      <c r="T505">
        <f t="shared" si="27"/>
        <v>1.7953280597633011E-2</v>
      </c>
    </row>
    <row r="506" spans="1:20" ht="14.5" outlineLevel="2" x14ac:dyDescent="0.35">
      <c r="A506" s="59" t="s">
        <v>919</v>
      </c>
      <c r="B506" s="59" t="s">
        <v>490</v>
      </c>
      <c r="C506" s="59" t="s">
        <v>516</v>
      </c>
      <c r="D506" s="59" t="s">
        <v>1384</v>
      </c>
      <c r="E506" s="62"/>
      <c r="F506" s="62"/>
      <c r="G506" s="60">
        <v>1.5366030002659563E-2</v>
      </c>
      <c r="H506" s="61">
        <v>1.069058926737035</v>
      </c>
      <c r="I506" s="59" t="s">
        <v>676</v>
      </c>
      <c r="J506" s="59" t="s">
        <v>1305</v>
      </c>
      <c r="K506" s="63"/>
      <c r="L506" s="63"/>
      <c r="M506" s="61">
        <v>1.6427191542852309E-2</v>
      </c>
      <c r="N506" s="108"/>
      <c r="R506">
        <f t="shared" si="25"/>
        <v>0</v>
      </c>
      <c r="S506">
        <f t="shared" si="26"/>
        <v>0</v>
      </c>
      <c r="T506">
        <f t="shared" si="27"/>
        <v>1.6427191542852309E-2</v>
      </c>
    </row>
    <row r="507" spans="1:20" ht="14.5" outlineLevel="2" x14ac:dyDescent="0.35">
      <c r="A507" s="59" t="s">
        <v>919</v>
      </c>
      <c r="B507" s="59" t="s">
        <v>491</v>
      </c>
      <c r="C507" s="59" t="s">
        <v>516</v>
      </c>
      <c r="D507" s="59" t="s">
        <v>1385</v>
      </c>
      <c r="E507" s="62"/>
      <c r="F507" s="62"/>
      <c r="G507" s="60">
        <v>1.0220730684931506E-2</v>
      </c>
      <c r="H507" s="61">
        <v>1.0938232271505168</v>
      </c>
      <c r="I507" s="59" t="s">
        <v>259</v>
      </c>
      <c r="J507" s="59" t="s">
        <v>1305</v>
      </c>
      <c r="K507" s="63"/>
      <c r="L507" s="63"/>
      <c r="M507" s="61">
        <v>1.1179672621628093E-2</v>
      </c>
      <c r="N507" s="108"/>
      <c r="R507">
        <f t="shared" si="25"/>
        <v>0</v>
      </c>
      <c r="S507">
        <f t="shared" si="26"/>
        <v>0</v>
      </c>
      <c r="T507">
        <f t="shared" si="27"/>
        <v>1.1179672621628093E-2</v>
      </c>
    </row>
    <row r="508" spans="1:20" ht="14.5" outlineLevel="2" x14ac:dyDescent="0.35">
      <c r="A508" s="59" t="s">
        <v>919</v>
      </c>
      <c r="B508" s="59" t="s">
        <v>492</v>
      </c>
      <c r="C508" s="59" t="s">
        <v>516</v>
      </c>
      <c r="D508" s="59" t="s">
        <v>1386</v>
      </c>
      <c r="E508" s="62"/>
      <c r="F508" s="62"/>
      <c r="G508" s="60">
        <v>9.2054794520547937E-3</v>
      </c>
      <c r="H508" s="61">
        <v>1</v>
      </c>
      <c r="I508" s="59" t="s">
        <v>677</v>
      </c>
      <c r="J508" s="59" t="s">
        <v>1372</v>
      </c>
      <c r="K508" s="63"/>
      <c r="L508" s="63"/>
      <c r="M508" s="61">
        <v>9.2054794520547937E-3</v>
      </c>
      <c r="N508" s="108"/>
      <c r="R508">
        <f t="shared" si="25"/>
        <v>0</v>
      </c>
      <c r="S508">
        <f t="shared" si="26"/>
        <v>0</v>
      </c>
      <c r="T508">
        <f t="shared" si="27"/>
        <v>9.2054794520547937E-3</v>
      </c>
    </row>
    <row r="509" spans="1:20" ht="14.5" outlineLevel="2" x14ac:dyDescent="0.35">
      <c r="A509" s="59" t="s">
        <v>919</v>
      </c>
      <c r="B509" s="59" t="s">
        <v>1387</v>
      </c>
      <c r="C509" s="59" t="s">
        <v>516</v>
      </c>
      <c r="D509" s="59" t="s">
        <v>1388</v>
      </c>
      <c r="E509" s="62"/>
      <c r="F509" s="62"/>
      <c r="G509" s="60">
        <v>1.9337314700234275E-3</v>
      </c>
      <c r="H509" s="61">
        <v>1</v>
      </c>
      <c r="I509" s="59" t="s">
        <v>677</v>
      </c>
      <c r="J509" s="59" t="s">
        <v>1372</v>
      </c>
      <c r="K509" s="63"/>
      <c r="L509" s="63"/>
      <c r="M509" s="61">
        <v>1.9337314700234275E-3</v>
      </c>
      <c r="N509" s="108"/>
      <c r="R509">
        <f t="shared" si="25"/>
        <v>0</v>
      </c>
      <c r="S509">
        <f t="shared" si="26"/>
        <v>0</v>
      </c>
      <c r="T509">
        <f t="shared" si="27"/>
        <v>1.9337314700234275E-3</v>
      </c>
    </row>
    <row r="510" spans="1:20" ht="14.5" outlineLevel="2" x14ac:dyDescent="0.35">
      <c r="A510" s="59" t="s">
        <v>919</v>
      </c>
      <c r="B510" s="59" t="s">
        <v>1389</v>
      </c>
      <c r="C510" s="59" t="s">
        <v>516</v>
      </c>
      <c r="D510" s="59" t="s">
        <v>1390</v>
      </c>
      <c r="E510" s="62"/>
      <c r="F510" s="62"/>
      <c r="G510" s="60">
        <v>9.2791778077364108E-5</v>
      </c>
      <c r="H510" s="61">
        <v>1</v>
      </c>
      <c r="I510" s="59" t="s">
        <v>677</v>
      </c>
      <c r="J510" s="59" t="s">
        <v>1372</v>
      </c>
      <c r="K510" s="63"/>
      <c r="L510" s="63"/>
      <c r="M510" s="61">
        <v>9.2791778077364108E-5</v>
      </c>
      <c r="N510" s="108"/>
      <c r="R510">
        <f t="shared" si="25"/>
        <v>0</v>
      </c>
      <c r="S510">
        <f t="shared" si="26"/>
        <v>0</v>
      </c>
      <c r="T510">
        <f t="shared" si="27"/>
        <v>9.2791778077364108E-5</v>
      </c>
    </row>
    <row r="511" spans="1:20" ht="14.5" outlineLevel="2" x14ac:dyDescent="0.35">
      <c r="A511" s="59" t="s">
        <v>919</v>
      </c>
      <c r="B511" s="59" t="s">
        <v>1391</v>
      </c>
      <c r="C511" s="59" t="s">
        <v>516</v>
      </c>
      <c r="D511" s="59" t="s">
        <v>1392</v>
      </c>
      <c r="E511" s="62"/>
      <c r="F511" s="62"/>
      <c r="G511" s="60">
        <v>3.9484059095490413E-4</v>
      </c>
      <c r="H511" s="61">
        <v>1</v>
      </c>
      <c r="I511" s="59" t="s">
        <v>677</v>
      </c>
      <c r="J511" s="59" t="s">
        <v>1372</v>
      </c>
      <c r="K511" s="63"/>
      <c r="L511" s="63"/>
      <c r="M511" s="61">
        <v>3.9484059095490413E-4</v>
      </c>
      <c r="N511" s="108"/>
      <c r="R511">
        <f t="shared" si="25"/>
        <v>0</v>
      </c>
      <c r="S511">
        <f t="shared" si="26"/>
        <v>0</v>
      </c>
      <c r="T511">
        <f t="shared" si="27"/>
        <v>3.9484059095490413E-4</v>
      </c>
    </row>
    <row r="512" spans="1:20" ht="14.5" outlineLevel="2" x14ac:dyDescent="0.35">
      <c r="A512" s="59" t="s">
        <v>919</v>
      </c>
      <c r="B512" s="59" t="s">
        <v>1393</v>
      </c>
      <c r="C512" s="59" t="s">
        <v>516</v>
      </c>
      <c r="D512" s="59" t="s">
        <v>1394</v>
      </c>
      <c r="E512" s="62"/>
      <c r="F512" s="62"/>
      <c r="G512" s="60">
        <v>2.1092276949099919E-3</v>
      </c>
      <c r="H512" s="61">
        <v>1</v>
      </c>
      <c r="I512" s="59" t="s">
        <v>677</v>
      </c>
      <c r="J512" s="59" t="s">
        <v>1372</v>
      </c>
      <c r="K512" s="63"/>
      <c r="L512" s="63"/>
      <c r="M512" s="61">
        <v>2.1092276949099919E-3</v>
      </c>
      <c r="N512" s="108"/>
      <c r="R512">
        <f t="shared" si="25"/>
        <v>0</v>
      </c>
      <c r="S512">
        <f t="shared" si="26"/>
        <v>0</v>
      </c>
      <c r="T512">
        <f t="shared" si="27"/>
        <v>2.1092276949099919E-3</v>
      </c>
    </row>
    <row r="513" spans="1:21" ht="14.5" outlineLevel="2" x14ac:dyDescent="0.35">
      <c r="A513" s="59" t="s">
        <v>919</v>
      </c>
      <c r="B513" s="59" t="s">
        <v>1395</v>
      </c>
      <c r="C513" s="59" t="s">
        <v>516</v>
      </c>
      <c r="D513" s="59" t="s">
        <v>1396</v>
      </c>
      <c r="E513" s="62"/>
      <c r="F513" s="62"/>
      <c r="G513" s="60">
        <v>8.0502149277992055E-3</v>
      </c>
      <c r="H513" s="61">
        <v>1</v>
      </c>
      <c r="I513" s="59" t="s">
        <v>677</v>
      </c>
      <c r="J513" s="59" t="s">
        <v>1372</v>
      </c>
      <c r="K513" s="63"/>
      <c r="L513" s="63"/>
      <c r="M513" s="61">
        <v>8.0502149277992055E-3</v>
      </c>
      <c r="N513" s="108"/>
      <c r="R513">
        <f t="shared" si="25"/>
        <v>0</v>
      </c>
      <c r="S513">
        <f t="shared" si="26"/>
        <v>0</v>
      </c>
      <c r="T513">
        <f t="shared" si="27"/>
        <v>8.0502149277992055E-3</v>
      </c>
    </row>
    <row r="514" spans="1:21" ht="14.5" outlineLevel="2" x14ac:dyDescent="0.35">
      <c r="A514" s="59" t="s">
        <v>919</v>
      </c>
      <c r="B514" s="59" t="s">
        <v>1397</v>
      </c>
      <c r="C514" s="59" t="s">
        <v>516</v>
      </c>
      <c r="D514" s="59" t="s">
        <v>1398</v>
      </c>
      <c r="E514" s="62"/>
      <c r="F514" s="62"/>
      <c r="G514" s="60">
        <v>3.6327849617736165E-4</v>
      </c>
      <c r="H514" s="61">
        <v>1</v>
      </c>
      <c r="I514" s="59" t="s">
        <v>677</v>
      </c>
      <c r="J514" s="59" t="s">
        <v>1372</v>
      </c>
      <c r="K514" s="63"/>
      <c r="L514" s="63"/>
      <c r="M514" s="61">
        <v>3.6327849617736165E-4</v>
      </c>
      <c r="N514" s="108"/>
      <c r="R514">
        <f t="shared" si="25"/>
        <v>0</v>
      </c>
      <c r="S514">
        <f t="shared" si="26"/>
        <v>0</v>
      </c>
      <c r="T514">
        <f t="shared" si="27"/>
        <v>3.6327849617736165E-4</v>
      </c>
    </row>
    <row r="515" spans="1:21" ht="14.5" outlineLevel="2" x14ac:dyDescent="0.35">
      <c r="A515" s="59" t="s">
        <v>919</v>
      </c>
      <c r="B515" s="59" t="s">
        <v>1399</v>
      </c>
      <c r="C515" s="59" t="s">
        <v>516</v>
      </c>
      <c r="D515" s="59" t="s">
        <v>1400</v>
      </c>
      <c r="E515" s="62"/>
      <c r="F515" s="62"/>
      <c r="G515" s="60">
        <v>3.973919991576055E-3</v>
      </c>
      <c r="H515" s="61">
        <v>1</v>
      </c>
      <c r="I515" s="59" t="s">
        <v>677</v>
      </c>
      <c r="J515" s="59" t="s">
        <v>1372</v>
      </c>
      <c r="K515" s="63"/>
      <c r="L515" s="63"/>
      <c r="M515" s="61">
        <v>3.973919991576055E-3</v>
      </c>
      <c r="N515" s="108"/>
      <c r="R515">
        <f t="shared" ref="R515:R578" si="29">IF(AND(N515="CO",O515&gt;0),K515*(1-O515),K515)</f>
        <v>0</v>
      </c>
      <c r="S515">
        <f t="shared" ref="S515:S578" si="30">IF(AND(N515="NOX",O515&gt;0),L515*(1-O515),L515)</f>
        <v>0</v>
      </c>
      <c r="T515">
        <f t="shared" ref="T515:T578" si="31">IF(AND(N515="VOC",O515&gt;0),M515*(1-O515),M515)</f>
        <v>3.973919991576055E-3</v>
      </c>
    </row>
    <row r="516" spans="1:21" ht="14.5" outlineLevel="2" x14ac:dyDescent="0.35">
      <c r="A516" s="59" t="s">
        <v>919</v>
      </c>
      <c r="B516" s="59" t="s">
        <v>1401</v>
      </c>
      <c r="C516" s="59" t="s">
        <v>516</v>
      </c>
      <c r="D516" s="59" t="s">
        <v>1402</v>
      </c>
      <c r="E516" s="62"/>
      <c r="F516" s="62"/>
      <c r="G516" s="60">
        <v>7.2810673077986843E-4</v>
      </c>
      <c r="H516" s="61">
        <v>1</v>
      </c>
      <c r="I516" s="59" t="s">
        <v>677</v>
      </c>
      <c r="J516" s="59" t="s">
        <v>1372</v>
      </c>
      <c r="K516" s="63"/>
      <c r="L516" s="63"/>
      <c r="M516" s="61">
        <v>7.2810673077986843E-4</v>
      </c>
      <c r="N516" s="108"/>
      <c r="R516">
        <f t="shared" si="29"/>
        <v>0</v>
      </c>
      <c r="S516">
        <f t="shared" si="30"/>
        <v>0</v>
      </c>
      <c r="T516">
        <f t="shared" si="31"/>
        <v>7.2810673077986843E-4</v>
      </c>
    </row>
    <row r="517" spans="1:21" ht="14.5" outlineLevel="2" x14ac:dyDescent="0.35">
      <c r="A517" s="59" t="s">
        <v>919</v>
      </c>
      <c r="B517" s="59" t="s">
        <v>1403</v>
      </c>
      <c r="C517" s="59" t="s">
        <v>516</v>
      </c>
      <c r="D517" s="59" t="s">
        <v>1404</v>
      </c>
      <c r="E517" s="62"/>
      <c r="F517" s="62"/>
      <c r="G517" s="60">
        <v>2.2745868901310191E-4</v>
      </c>
      <c r="H517" s="61">
        <v>1</v>
      </c>
      <c r="I517" s="59" t="s">
        <v>677</v>
      </c>
      <c r="J517" s="59" t="s">
        <v>1372</v>
      </c>
      <c r="K517" s="63"/>
      <c r="L517" s="63"/>
      <c r="M517" s="61">
        <v>2.2745868901310191E-4</v>
      </c>
      <c r="N517" s="108"/>
      <c r="R517">
        <f t="shared" si="29"/>
        <v>0</v>
      </c>
      <c r="S517">
        <f t="shared" si="30"/>
        <v>0</v>
      </c>
      <c r="T517">
        <f t="shared" si="31"/>
        <v>2.2745868901310191E-4</v>
      </c>
    </row>
    <row r="518" spans="1:21" ht="14.5" outlineLevel="2" x14ac:dyDescent="0.35">
      <c r="A518" s="59" t="s">
        <v>919</v>
      </c>
      <c r="B518" s="59" t="s">
        <v>1405</v>
      </c>
      <c r="C518" s="59" t="s">
        <v>516</v>
      </c>
      <c r="D518" s="59" t="s">
        <v>1406</v>
      </c>
      <c r="E518" s="60">
        <v>1.2363232876712329E-3</v>
      </c>
      <c r="F518" s="60">
        <v>5.3397260273972326E-6</v>
      </c>
      <c r="G518" s="60">
        <v>2.8845205479452056E-4</v>
      </c>
      <c r="H518" s="61">
        <v>1</v>
      </c>
      <c r="I518" s="59" t="s">
        <v>677</v>
      </c>
      <c r="J518" s="59" t="s">
        <v>1372</v>
      </c>
      <c r="K518" s="61">
        <v>1.2363232876712329E-3</v>
      </c>
      <c r="L518" s="61">
        <v>5.3397260273972326E-6</v>
      </c>
      <c r="M518" s="61">
        <v>2.8845205479452056E-4</v>
      </c>
      <c r="N518" s="108"/>
      <c r="R518">
        <f t="shared" si="29"/>
        <v>1.2363232876712329E-3</v>
      </c>
      <c r="S518">
        <f t="shared" si="30"/>
        <v>5.3397260273972326E-6</v>
      </c>
      <c r="T518">
        <f t="shared" si="31"/>
        <v>2.8845205479452056E-4</v>
      </c>
    </row>
    <row r="519" spans="1:21" ht="14.5" outlineLevel="2" x14ac:dyDescent="0.35">
      <c r="A519" s="59" t="s">
        <v>919</v>
      </c>
      <c r="B519" s="59" t="s">
        <v>1407</v>
      </c>
      <c r="C519" s="59" t="s">
        <v>516</v>
      </c>
      <c r="D519" s="59" t="s">
        <v>1408</v>
      </c>
      <c r="E519" s="60">
        <v>5.1079589041095894E-3</v>
      </c>
      <c r="F519" s="60">
        <v>1.0864109589041096E-4</v>
      </c>
      <c r="G519" s="60">
        <v>1.2160273972602741E-3</v>
      </c>
      <c r="H519" s="61">
        <v>1</v>
      </c>
      <c r="I519" s="59" t="s">
        <v>677</v>
      </c>
      <c r="J519" s="59" t="s">
        <v>1372</v>
      </c>
      <c r="K519" s="61">
        <v>5.1079589041095894E-3</v>
      </c>
      <c r="L519" s="61">
        <v>1.0864109589041096E-4</v>
      </c>
      <c r="M519" s="61">
        <v>1.2160273972602741E-3</v>
      </c>
      <c r="N519" s="108"/>
      <c r="R519">
        <f t="shared" si="29"/>
        <v>5.1079589041095894E-3</v>
      </c>
      <c r="S519">
        <f t="shared" si="30"/>
        <v>1.0864109589041096E-4</v>
      </c>
      <c r="T519">
        <f t="shared" si="31"/>
        <v>1.2160273972602741E-3</v>
      </c>
    </row>
    <row r="520" spans="1:21" ht="14.5" outlineLevel="2" x14ac:dyDescent="0.35">
      <c r="A520" s="59" t="s">
        <v>919</v>
      </c>
      <c r="B520" s="59" t="s">
        <v>911</v>
      </c>
      <c r="C520" s="59" t="s">
        <v>516</v>
      </c>
      <c r="D520" s="59" t="s">
        <v>1409</v>
      </c>
      <c r="E520" s="62"/>
      <c r="F520" s="62"/>
      <c r="G520" s="60">
        <v>3.2855342465753427E-3</v>
      </c>
      <c r="H520" s="61">
        <v>1.069058926737035</v>
      </c>
      <c r="I520" s="59" t="s">
        <v>676</v>
      </c>
      <c r="J520" s="59" t="s">
        <v>1305</v>
      </c>
      <c r="K520" s="63"/>
      <c r="L520" s="63"/>
      <c r="M520" s="61">
        <v>3.5124297154016087E-3</v>
      </c>
      <c r="N520" s="108"/>
      <c r="R520">
        <f t="shared" si="29"/>
        <v>0</v>
      </c>
      <c r="S520">
        <f t="shared" si="30"/>
        <v>0</v>
      </c>
      <c r="T520">
        <f t="shared" si="31"/>
        <v>3.5124297154016087E-3</v>
      </c>
    </row>
    <row r="521" spans="1:21" ht="14.5" outlineLevel="2" x14ac:dyDescent="0.35">
      <c r="A521" s="59" t="s">
        <v>919</v>
      </c>
      <c r="B521" s="59" t="s">
        <v>912</v>
      </c>
      <c r="C521" s="59" t="s">
        <v>516</v>
      </c>
      <c r="D521" s="59" t="s">
        <v>1410</v>
      </c>
      <c r="E521" s="60">
        <v>6.2500000000000003E-3</v>
      </c>
      <c r="F521" s="60">
        <v>1.9999999999999998E-4</v>
      </c>
      <c r="G521" s="60">
        <v>1.5999999999999999E-3</v>
      </c>
      <c r="H521" s="61">
        <v>1.069058926737035</v>
      </c>
      <c r="I521" s="59" t="s">
        <v>676</v>
      </c>
      <c r="J521" s="59" t="s">
        <v>1305</v>
      </c>
      <c r="K521" s="61">
        <v>6.6816182921064686E-3</v>
      </c>
      <c r="L521" s="61">
        <v>2.1381178534740698E-4</v>
      </c>
      <c r="M521" s="61">
        <v>1.7104942827792559E-3</v>
      </c>
      <c r="N521" s="108"/>
      <c r="R521">
        <f t="shared" si="29"/>
        <v>6.6816182921064686E-3</v>
      </c>
      <c r="S521">
        <f t="shared" si="30"/>
        <v>2.1381178534740698E-4</v>
      </c>
      <c r="T521">
        <f t="shared" si="31"/>
        <v>1.7104942827792559E-3</v>
      </c>
    </row>
    <row r="522" spans="1:21" ht="14.5" outlineLevel="2" x14ac:dyDescent="0.35">
      <c r="A522" s="59" t="s">
        <v>919</v>
      </c>
      <c r="B522" s="59" t="s">
        <v>493</v>
      </c>
      <c r="C522" s="59" t="s">
        <v>516</v>
      </c>
      <c r="D522" s="59" t="s">
        <v>1417</v>
      </c>
      <c r="E522" s="62"/>
      <c r="F522" s="62"/>
      <c r="G522" s="60">
        <v>3.0655448717948713E-4</v>
      </c>
      <c r="H522" s="61">
        <v>1</v>
      </c>
      <c r="I522" s="59" t="s">
        <v>677</v>
      </c>
      <c r="J522" s="59" t="s">
        <v>1372</v>
      </c>
      <c r="K522" s="63"/>
      <c r="L522" s="63"/>
      <c r="M522" s="61">
        <v>3.0655448717948713E-4</v>
      </c>
      <c r="N522" s="108"/>
      <c r="R522">
        <f t="shared" si="29"/>
        <v>0</v>
      </c>
      <c r="S522">
        <f t="shared" si="30"/>
        <v>0</v>
      </c>
      <c r="T522">
        <f t="shared" si="31"/>
        <v>3.0655448717948713E-4</v>
      </c>
    </row>
    <row r="523" spans="1:21" ht="14.5" outlineLevel="1" x14ac:dyDescent="0.35">
      <c r="A523" s="64" t="s">
        <v>504</v>
      </c>
      <c r="B523" s="59"/>
      <c r="C523" s="59"/>
      <c r="D523" s="59"/>
      <c r="E523" s="62">
        <f>SUBTOTAL(9,E426:E522)</f>
        <v>1.6168380572500463</v>
      </c>
      <c r="F523" s="62">
        <f>SUBTOTAL(9,F426:F522)</f>
        <v>1.3749940910809699</v>
      </c>
      <c r="G523" s="60">
        <f>SUBTOTAL(9,G426:G522)</f>
        <v>7.7450165405833413</v>
      </c>
      <c r="H523" s="61"/>
      <c r="I523" s="59"/>
      <c r="J523" s="59"/>
      <c r="K523" s="63">
        <f>SUBTOTAL(9,K426:K522)</f>
        <v>1.7683094538475299</v>
      </c>
      <c r="L523" s="63">
        <f>SUBTOTAL(9,L426:L522)</f>
        <v>1.5102592286319036</v>
      </c>
      <c r="M523" s="61">
        <f>SUBTOTAL(9,M426:M522)</f>
        <v>8.307140300966724</v>
      </c>
      <c r="N523" s="108"/>
      <c r="Q523">
        <f>SUBTOTAL(9,Q426:Q522)</f>
        <v>0.24685563461195653</v>
      </c>
      <c r="R523">
        <f>SUBTOTAL(9,R426:R522)</f>
        <v>1.7683094538475299</v>
      </c>
      <c r="S523">
        <f>SUBTOTAL(9,S426:S522)</f>
        <v>1.5102592286319036</v>
      </c>
      <c r="T523">
        <f>SUBTOTAL(9,T426:T522)</f>
        <v>8.0602846663547663</v>
      </c>
      <c r="U523">
        <f>SUBTOTAL(9,U426:U522)</f>
        <v>0</v>
      </c>
    </row>
    <row r="524" spans="1:21" ht="14.5" outlineLevel="2" x14ac:dyDescent="0.35">
      <c r="A524" s="59" t="s">
        <v>920</v>
      </c>
      <c r="B524" s="59" t="s">
        <v>1303</v>
      </c>
      <c r="C524" s="59" t="s">
        <v>516</v>
      </c>
      <c r="D524" s="59" t="s">
        <v>1304</v>
      </c>
      <c r="E524" s="60">
        <v>1.0892076923076923E-3</v>
      </c>
      <c r="F524" s="60">
        <v>4.3568301282051287E-3</v>
      </c>
      <c r="G524" s="60">
        <v>4.3568301282051282E-5</v>
      </c>
      <c r="H524" s="61">
        <v>1.0606346230621</v>
      </c>
      <c r="I524" s="59" t="s">
        <v>258</v>
      </c>
      <c r="J524" s="59" t="s">
        <v>1305</v>
      </c>
      <c r="K524" s="61">
        <v>1.1552513901671091E-3</v>
      </c>
      <c r="L524" s="61">
        <v>4.621004880774447E-3</v>
      </c>
      <c r="M524" s="61">
        <v>4.6210048807744467E-5</v>
      </c>
      <c r="N524" s="108"/>
      <c r="R524">
        <f t="shared" si="29"/>
        <v>1.1552513901671091E-3</v>
      </c>
      <c r="S524">
        <f t="shared" si="30"/>
        <v>4.621004880774447E-3</v>
      </c>
      <c r="T524">
        <f t="shared" si="31"/>
        <v>4.6210048807744467E-5</v>
      </c>
    </row>
    <row r="525" spans="1:21" ht="14.5" outlineLevel="2" x14ac:dyDescent="0.35">
      <c r="A525" s="59" t="s">
        <v>920</v>
      </c>
      <c r="B525" s="59" t="s">
        <v>1306</v>
      </c>
      <c r="C525" s="59" t="s">
        <v>516</v>
      </c>
      <c r="D525" s="59" t="s">
        <v>1304</v>
      </c>
      <c r="E525" s="60">
        <v>1.8879599358974358E-2</v>
      </c>
      <c r="F525" s="60">
        <v>8.7717532051282049E-2</v>
      </c>
      <c r="G525" s="60">
        <v>6.0995641025641031E-3</v>
      </c>
      <c r="H525" s="61">
        <v>1.0606346230621</v>
      </c>
      <c r="I525" s="59" t="s">
        <v>258</v>
      </c>
      <c r="J525" s="59" t="s">
        <v>1305</v>
      </c>
      <c r="K525" s="61">
        <v>2.0024356749669233E-2</v>
      </c>
      <c r="L525" s="61">
        <v>9.3036251543149207E-2</v>
      </c>
      <c r="M525" s="61">
        <v>6.4694088727661938E-3</v>
      </c>
      <c r="N525" s="108"/>
      <c r="R525">
        <f t="shared" si="29"/>
        <v>2.0024356749669233E-2</v>
      </c>
      <c r="S525">
        <f t="shared" si="30"/>
        <v>9.3036251543149207E-2</v>
      </c>
      <c r="T525">
        <f t="shared" si="31"/>
        <v>6.4694088727661938E-3</v>
      </c>
    </row>
    <row r="526" spans="1:21" ht="14.5" outlineLevel="2" x14ac:dyDescent="0.35">
      <c r="A526" s="59" t="s">
        <v>920</v>
      </c>
      <c r="B526" s="59" t="s">
        <v>1307</v>
      </c>
      <c r="C526" s="59" t="s">
        <v>516</v>
      </c>
      <c r="D526" s="59" t="s">
        <v>1304</v>
      </c>
      <c r="E526" s="60">
        <v>9.6333493589743596E-5</v>
      </c>
      <c r="F526" s="60">
        <v>1.0596682692307691E-3</v>
      </c>
      <c r="G526" s="60">
        <v>5.3946762820512823E-6</v>
      </c>
      <c r="H526" s="61">
        <v>1.0606346230621</v>
      </c>
      <c r="I526" s="59" t="s">
        <v>258</v>
      </c>
      <c r="J526" s="59" t="s">
        <v>1305</v>
      </c>
      <c r="K526" s="61">
        <v>1.0217463866181293E-4</v>
      </c>
      <c r="L526" s="61">
        <v>1.1239208553064446E-3</v>
      </c>
      <c r="M526" s="61">
        <v>5.7217804449555131E-6</v>
      </c>
      <c r="N526" s="108"/>
      <c r="R526">
        <f t="shared" si="29"/>
        <v>1.0217463866181293E-4</v>
      </c>
      <c r="S526">
        <f t="shared" si="30"/>
        <v>1.1239208553064446E-3</v>
      </c>
      <c r="T526">
        <f t="shared" si="31"/>
        <v>5.7217804449555131E-6</v>
      </c>
    </row>
    <row r="527" spans="1:21" ht="14.5" outlineLevel="2" x14ac:dyDescent="0.35">
      <c r="A527" s="59" t="s">
        <v>920</v>
      </c>
      <c r="B527" s="59" t="s">
        <v>1308</v>
      </c>
      <c r="C527" s="59" t="s">
        <v>516</v>
      </c>
      <c r="D527" s="59" t="s">
        <v>1309</v>
      </c>
      <c r="E527" s="60">
        <v>0.13772971153846156</v>
      </c>
      <c r="F527" s="60">
        <v>0.16396394230769232</v>
      </c>
      <c r="G527" s="60">
        <v>9.018016025641026E-3</v>
      </c>
      <c r="H527" s="61">
        <v>1.0606346230621</v>
      </c>
      <c r="I527" s="59" t="s">
        <v>258</v>
      </c>
      <c r="J527" s="59" t="s">
        <v>1305</v>
      </c>
      <c r="K527" s="61">
        <v>0.14608090068204793</v>
      </c>
      <c r="L527" s="61">
        <v>0.17390583414529515</v>
      </c>
      <c r="M527" s="61">
        <v>9.5648200281237463E-3</v>
      </c>
      <c r="N527" s="108"/>
      <c r="R527">
        <f t="shared" si="29"/>
        <v>0.14608090068204793</v>
      </c>
      <c r="S527">
        <f t="shared" si="30"/>
        <v>0.17390583414529515</v>
      </c>
      <c r="T527">
        <f t="shared" si="31"/>
        <v>9.5648200281237463E-3</v>
      </c>
    </row>
    <row r="528" spans="1:21" ht="14.5" outlineLevel="2" x14ac:dyDescent="0.35">
      <c r="A528" s="59" t="s">
        <v>920</v>
      </c>
      <c r="B528" s="59" t="s">
        <v>1310</v>
      </c>
      <c r="C528" s="59" t="s">
        <v>516</v>
      </c>
      <c r="D528" s="59" t="s">
        <v>1311</v>
      </c>
      <c r="E528" s="60">
        <v>1.9963977564102565E-4</v>
      </c>
      <c r="F528" s="60">
        <v>3.5644583333333332E-4</v>
      </c>
      <c r="G528" s="60">
        <v>1.3025432692307693E-5</v>
      </c>
      <c r="H528" s="61">
        <v>1.0606346230621</v>
      </c>
      <c r="I528" s="59" t="s">
        <v>258</v>
      </c>
      <c r="J528" s="59" t="s">
        <v>1305</v>
      </c>
      <c r="K528" s="61">
        <v>2.1174485818522146E-4</v>
      </c>
      <c r="L528" s="61">
        <v>3.780587920795561E-4</v>
      </c>
      <c r="M528" s="61">
        <v>1.3815224893826525E-5</v>
      </c>
      <c r="N528" s="108"/>
      <c r="R528">
        <f t="shared" si="29"/>
        <v>2.1174485818522146E-4</v>
      </c>
      <c r="S528">
        <f t="shared" si="30"/>
        <v>3.780587920795561E-4</v>
      </c>
      <c r="T528">
        <f t="shared" si="31"/>
        <v>1.3815224893826525E-5</v>
      </c>
    </row>
    <row r="529" spans="1:20" ht="14.5" outlineLevel="2" x14ac:dyDescent="0.35">
      <c r="A529" s="59" t="s">
        <v>920</v>
      </c>
      <c r="B529" s="59" t="s">
        <v>1312</v>
      </c>
      <c r="C529" s="59" t="s">
        <v>516</v>
      </c>
      <c r="D529" s="59" t="s">
        <v>1313</v>
      </c>
      <c r="E529" s="60">
        <v>0.55182051282051281</v>
      </c>
      <c r="F529" s="60">
        <v>0.20233419871794872</v>
      </c>
      <c r="G529" s="60">
        <v>1.5634913461538461E-2</v>
      </c>
      <c r="H529" s="61">
        <v>1.0606346230621</v>
      </c>
      <c r="I529" s="59" t="s">
        <v>258</v>
      </c>
      <c r="J529" s="59" t="s">
        <v>1305</v>
      </c>
      <c r="K529" s="61">
        <v>0.58527994161331931</v>
      </c>
      <c r="L529" s="61">
        <v>0.21460265658978359</v>
      </c>
      <c r="M529" s="61">
        <v>1.6582930545887397E-2</v>
      </c>
      <c r="N529" s="108"/>
      <c r="R529">
        <f t="shared" si="29"/>
        <v>0.58527994161331931</v>
      </c>
      <c r="S529">
        <f t="shared" si="30"/>
        <v>0.21460265658978359</v>
      </c>
      <c r="T529">
        <f t="shared" si="31"/>
        <v>1.6582930545887397E-2</v>
      </c>
    </row>
    <row r="530" spans="1:20" ht="14.5" outlineLevel="2" x14ac:dyDescent="0.35">
      <c r="A530" s="59" t="s">
        <v>920</v>
      </c>
      <c r="B530" s="59" t="s">
        <v>1314</v>
      </c>
      <c r="C530" s="59" t="s">
        <v>516</v>
      </c>
      <c r="D530" s="59" t="s">
        <v>1304</v>
      </c>
      <c r="E530" s="60">
        <v>4.8643814102564104E-5</v>
      </c>
      <c r="F530" s="60">
        <v>1.9467621794871793E-4</v>
      </c>
      <c r="G530" s="60">
        <v>1.9174951923076925E-6</v>
      </c>
      <c r="H530" s="61">
        <v>1.0606346230621</v>
      </c>
      <c r="I530" s="59" t="s">
        <v>258</v>
      </c>
      <c r="J530" s="59" t="s">
        <v>1305</v>
      </c>
      <c r="K530" s="61">
        <v>5.1593313434975943E-5</v>
      </c>
      <c r="L530" s="61">
        <v>2.0648033704319366E-4</v>
      </c>
      <c r="M530" s="61">
        <v>2.0337617905166583E-6</v>
      </c>
      <c r="N530" s="108"/>
      <c r="R530">
        <f t="shared" si="29"/>
        <v>5.1593313434975943E-5</v>
      </c>
      <c r="S530">
        <f t="shared" si="30"/>
        <v>2.0648033704319366E-4</v>
      </c>
      <c r="T530">
        <f t="shared" si="31"/>
        <v>2.0337617905166583E-6</v>
      </c>
    </row>
    <row r="531" spans="1:20" ht="14.5" outlineLevel="2" x14ac:dyDescent="0.35">
      <c r="A531" s="59" t="s">
        <v>920</v>
      </c>
      <c r="B531" s="59" t="s">
        <v>1315</v>
      </c>
      <c r="C531" s="59" t="s">
        <v>516</v>
      </c>
      <c r="D531" s="59" t="s">
        <v>1316</v>
      </c>
      <c r="E531" s="60">
        <v>5.111673085765161E-4</v>
      </c>
      <c r="F531" s="60">
        <v>2.0446688774967744E-3</v>
      </c>
      <c r="G531" s="60">
        <v>3.4759370917445159E-5</v>
      </c>
      <c r="H531" s="61">
        <v>1.0606346230621</v>
      </c>
      <c r="I531" s="59" t="s">
        <v>258</v>
      </c>
      <c r="J531" s="59" t="s">
        <v>1305</v>
      </c>
      <c r="K531" s="61">
        <v>5.4216174565372127E-4</v>
      </c>
      <c r="L531" s="61">
        <v>2.1686466041705983E-3</v>
      </c>
      <c r="M531" s="61">
        <v>3.6866992270900167E-5</v>
      </c>
      <c r="N531" s="108"/>
      <c r="R531">
        <f t="shared" si="29"/>
        <v>5.4216174565372127E-4</v>
      </c>
      <c r="S531">
        <f t="shared" si="30"/>
        <v>2.1686466041705983E-3</v>
      </c>
      <c r="T531">
        <f t="shared" si="31"/>
        <v>3.6866992270900167E-5</v>
      </c>
    </row>
    <row r="532" spans="1:20" ht="14.5" outlineLevel="2" x14ac:dyDescent="0.35">
      <c r="A532" s="59" t="s">
        <v>920</v>
      </c>
      <c r="B532" s="59" t="s">
        <v>1317</v>
      </c>
      <c r="C532" s="59" t="s">
        <v>516</v>
      </c>
      <c r="D532" s="59" t="s">
        <v>1316</v>
      </c>
      <c r="E532" s="60">
        <v>6.9949205482967738E-4</v>
      </c>
      <c r="F532" s="60">
        <v>3.2499474676025803E-3</v>
      </c>
      <c r="G532" s="60">
        <v>2.2598971334425807E-4</v>
      </c>
      <c r="H532" s="61">
        <v>1.0606346230621</v>
      </c>
      <c r="I532" s="59" t="s">
        <v>258</v>
      </c>
      <c r="J532" s="59" t="s">
        <v>1305</v>
      </c>
      <c r="K532" s="61">
        <v>7.4190549190920863E-4</v>
      </c>
      <c r="L532" s="61">
        <v>3.4470068072722892E-3</v>
      </c>
      <c r="M532" s="61">
        <v>2.3969251442879918E-4</v>
      </c>
      <c r="N532" s="108"/>
      <c r="R532">
        <f t="shared" si="29"/>
        <v>7.4190549190920863E-4</v>
      </c>
      <c r="S532">
        <f t="shared" si="30"/>
        <v>3.4470068072722892E-3</v>
      </c>
      <c r="T532">
        <f t="shared" si="31"/>
        <v>2.3969251442879918E-4</v>
      </c>
    </row>
    <row r="533" spans="1:20" ht="14.5" outlineLevel="2" x14ac:dyDescent="0.35">
      <c r="A533" s="59" t="s">
        <v>920</v>
      </c>
      <c r="B533" s="59" t="s">
        <v>890</v>
      </c>
      <c r="C533" s="59" t="s">
        <v>516</v>
      </c>
      <c r="D533" s="59" t="s">
        <v>1318</v>
      </c>
      <c r="E533" s="60">
        <v>7.6244855644206452E-6</v>
      </c>
      <c r="F533" s="60">
        <v>8.3869334964464511E-5</v>
      </c>
      <c r="G533" s="60">
        <v>1.723133753615484E-6</v>
      </c>
      <c r="H533" s="61">
        <v>1.0606346230621</v>
      </c>
      <c r="I533" s="59" t="s">
        <v>258</v>
      </c>
      <c r="J533" s="59" t="s">
        <v>1305</v>
      </c>
      <c r="K533" s="61">
        <v>8.0867933726617143E-6</v>
      </c>
      <c r="L533" s="61">
        <v>8.8954720476503818E-5</v>
      </c>
      <c r="M533" s="61">
        <v>1.8276153192515403E-6</v>
      </c>
      <c r="N533" s="108"/>
      <c r="R533">
        <f t="shared" si="29"/>
        <v>8.0867933726617143E-6</v>
      </c>
      <c r="S533">
        <f t="shared" si="30"/>
        <v>8.8954720476503818E-5</v>
      </c>
      <c r="T533">
        <f t="shared" si="31"/>
        <v>1.8276153192515403E-6</v>
      </c>
    </row>
    <row r="534" spans="1:20" ht="14.5" outlineLevel="2" x14ac:dyDescent="0.35">
      <c r="A534" s="59" t="s">
        <v>920</v>
      </c>
      <c r="B534" s="59" t="s">
        <v>891</v>
      </c>
      <c r="C534" s="59" t="s">
        <v>516</v>
      </c>
      <c r="D534" s="59" t="s">
        <v>1319</v>
      </c>
      <c r="E534" s="60">
        <v>0.83477292126863867</v>
      </c>
      <c r="F534" s="60">
        <v>0.993777422345271</v>
      </c>
      <c r="G534" s="60">
        <v>5.4657749108342576E-2</v>
      </c>
      <c r="H534" s="61">
        <v>1.0606346230621</v>
      </c>
      <c r="I534" s="59" t="s">
        <v>258</v>
      </c>
      <c r="J534" s="59" t="s">
        <v>1305</v>
      </c>
      <c r="K534" s="61">
        <v>0.88538906269221063</v>
      </c>
      <c r="L534" s="61">
        <v>1.0540347417568019</v>
      </c>
      <c r="M534" s="61">
        <v>5.7971901122949761E-2</v>
      </c>
      <c r="N534" s="108"/>
      <c r="R534">
        <f t="shared" si="29"/>
        <v>0.88538906269221063</v>
      </c>
      <c r="S534">
        <f t="shared" si="30"/>
        <v>1.0540347417568019</v>
      </c>
      <c r="T534">
        <f t="shared" si="31"/>
        <v>5.7971901122949761E-2</v>
      </c>
    </row>
    <row r="535" spans="1:20" ht="14.5" outlineLevel="2" x14ac:dyDescent="0.35">
      <c r="A535" s="59" t="s">
        <v>920</v>
      </c>
      <c r="B535" s="59" t="s">
        <v>892</v>
      </c>
      <c r="C535" s="59" t="s">
        <v>516</v>
      </c>
      <c r="D535" s="59" t="s">
        <v>1320</v>
      </c>
      <c r="E535" s="60">
        <v>2.8063157602007095E-2</v>
      </c>
      <c r="F535" s="60">
        <v>5.0105248935644511E-2</v>
      </c>
      <c r="G535" s="60">
        <v>1.8309719768185807E-3</v>
      </c>
      <c r="H535" s="61">
        <v>1.0606346230621</v>
      </c>
      <c r="I535" s="59" t="s">
        <v>258</v>
      </c>
      <c r="J535" s="59" t="s">
        <v>1305</v>
      </c>
      <c r="K535" s="61">
        <v>2.9764756585137102E-2</v>
      </c>
      <c r="L535" s="61">
        <v>5.3143361818290005E-2</v>
      </c>
      <c r="M535" s="61">
        <v>1.9419922724702434E-3</v>
      </c>
      <c r="N535" s="108"/>
      <c r="R535">
        <f t="shared" si="29"/>
        <v>2.9764756585137102E-2</v>
      </c>
      <c r="S535">
        <f t="shared" si="30"/>
        <v>5.3143361818290005E-2</v>
      </c>
      <c r="T535">
        <f t="shared" si="31"/>
        <v>1.9419922724702434E-3</v>
      </c>
    </row>
    <row r="536" spans="1:20" ht="14.5" outlineLevel="2" x14ac:dyDescent="0.35">
      <c r="A536" s="59" t="s">
        <v>920</v>
      </c>
      <c r="B536" s="59" t="s">
        <v>1321</v>
      </c>
      <c r="C536" s="59" t="s">
        <v>516</v>
      </c>
      <c r="D536" s="59" t="s">
        <v>1313</v>
      </c>
      <c r="E536" s="60">
        <v>9.1711673117161295E-3</v>
      </c>
      <c r="F536" s="60">
        <v>3.3627607529470968E-3</v>
      </c>
      <c r="G536" s="60">
        <v>2.5984975536567738E-4</v>
      </c>
      <c r="H536" s="61">
        <v>1.0606346230621</v>
      </c>
      <c r="I536" s="59" t="s">
        <v>258</v>
      </c>
      <c r="J536" s="59" t="s">
        <v>1305</v>
      </c>
      <c r="K536" s="61">
        <v>9.7272575847014899E-3</v>
      </c>
      <c r="L536" s="61">
        <v>3.5666604836500676E-3</v>
      </c>
      <c r="M536" s="61">
        <v>2.7560564733505411E-4</v>
      </c>
      <c r="N536" s="108"/>
      <c r="R536">
        <f t="shared" si="29"/>
        <v>9.7272575847014899E-3</v>
      </c>
      <c r="S536">
        <f t="shared" si="30"/>
        <v>3.5666604836500676E-3</v>
      </c>
      <c r="T536">
        <f t="shared" si="31"/>
        <v>2.7560564733505411E-4</v>
      </c>
    </row>
    <row r="537" spans="1:20" ht="14.5" outlineLevel="2" x14ac:dyDescent="0.35">
      <c r="A537" s="59" t="s">
        <v>920</v>
      </c>
      <c r="B537" s="59" t="s">
        <v>893</v>
      </c>
      <c r="C537" s="59" t="s">
        <v>516</v>
      </c>
      <c r="D537" s="59" t="s">
        <v>1322</v>
      </c>
      <c r="E537" s="60">
        <v>1.779046661432258E-5</v>
      </c>
      <c r="F537" s="60">
        <v>7.1161866457290321E-5</v>
      </c>
      <c r="G537" s="60">
        <v>1.2097520865832259E-6</v>
      </c>
      <c r="H537" s="61">
        <v>1.0606346230621</v>
      </c>
      <c r="I537" s="59" t="s">
        <v>258</v>
      </c>
      <c r="J537" s="59" t="s">
        <v>1305</v>
      </c>
      <c r="K537" s="61">
        <v>1.8869184851580903E-5</v>
      </c>
      <c r="L537" s="61">
        <v>7.5476739406323611E-5</v>
      </c>
      <c r="M537" s="61">
        <v>1.2831049483517887E-6</v>
      </c>
      <c r="N537" s="108"/>
      <c r="R537">
        <f t="shared" si="29"/>
        <v>1.8869184851580903E-5</v>
      </c>
      <c r="S537">
        <f t="shared" si="30"/>
        <v>7.5476739406323611E-5</v>
      </c>
      <c r="T537">
        <f t="shared" si="31"/>
        <v>1.2831049483517887E-6</v>
      </c>
    </row>
    <row r="538" spans="1:20" ht="14.5" outlineLevel="2" x14ac:dyDescent="0.35">
      <c r="A538" s="59" t="s">
        <v>920</v>
      </c>
      <c r="B538" s="59" t="s">
        <v>894</v>
      </c>
      <c r="C538" s="59" t="s">
        <v>516</v>
      </c>
      <c r="D538" s="59" t="s">
        <v>1323</v>
      </c>
      <c r="E538" s="60">
        <v>9.5987000639503016E-4</v>
      </c>
      <c r="F538" s="60">
        <v>3.4555320230221249E-3</v>
      </c>
      <c r="G538" s="60">
        <v>1.3687746291193162E-4</v>
      </c>
      <c r="H538" s="61">
        <v>1.0265088177029194</v>
      </c>
      <c r="I538" s="59" t="s">
        <v>259</v>
      </c>
      <c r="J538" s="59" t="s">
        <v>1305</v>
      </c>
      <c r="K538" s="61">
        <v>9.8531502541305605E-4</v>
      </c>
      <c r="L538" s="61">
        <v>3.5471340914870184E-3</v>
      </c>
      <c r="M538" s="61">
        <v>1.4050592262390211E-4</v>
      </c>
      <c r="N538" s="108"/>
      <c r="R538">
        <f t="shared" si="29"/>
        <v>9.8531502541305605E-4</v>
      </c>
      <c r="S538">
        <f t="shared" si="30"/>
        <v>3.5471340914870184E-3</v>
      </c>
      <c r="T538">
        <f t="shared" si="31"/>
        <v>1.4050592262390211E-4</v>
      </c>
    </row>
    <row r="539" spans="1:20" ht="14.5" outlineLevel="2" x14ac:dyDescent="0.35">
      <c r="A539" s="59" t="s">
        <v>920</v>
      </c>
      <c r="B539" s="59" t="s">
        <v>895</v>
      </c>
      <c r="C539" s="59" t="s">
        <v>516</v>
      </c>
      <c r="D539" s="59" t="s">
        <v>1324</v>
      </c>
      <c r="E539" s="60">
        <v>0.43224849104023311</v>
      </c>
      <c r="F539" s="60">
        <v>1.0157839539445483</v>
      </c>
      <c r="G539" s="60">
        <v>5.9434167518031981E-2</v>
      </c>
      <c r="H539" s="61">
        <v>1.0265088177029194</v>
      </c>
      <c r="I539" s="59" t="s">
        <v>259</v>
      </c>
      <c r="J539" s="59" t="s">
        <v>1305</v>
      </c>
      <c r="K539" s="61">
        <v>0.4437068874915806</v>
      </c>
      <c r="L539" s="61">
        <v>1.0427111856052149</v>
      </c>
      <c r="M539" s="61">
        <v>6.1009697030092264E-2</v>
      </c>
      <c r="N539" s="108"/>
      <c r="R539">
        <f t="shared" si="29"/>
        <v>0.4437068874915806</v>
      </c>
      <c r="S539">
        <f t="shared" si="30"/>
        <v>1.0427111856052149</v>
      </c>
      <c r="T539">
        <f t="shared" si="31"/>
        <v>6.1009697030092264E-2</v>
      </c>
    </row>
    <row r="540" spans="1:20" ht="14.5" outlineLevel="2" x14ac:dyDescent="0.35">
      <c r="A540" s="59" t="s">
        <v>920</v>
      </c>
      <c r="B540" s="59" t="s">
        <v>896</v>
      </c>
      <c r="C540" s="59" t="s">
        <v>516</v>
      </c>
      <c r="D540" s="59" t="s">
        <v>1325</v>
      </c>
      <c r="E540" s="60">
        <v>7.6266948160749028E-3</v>
      </c>
      <c r="F540" s="60">
        <v>2.6894134351422072E-2</v>
      </c>
      <c r="G540" s="60">
        <v>1.047047208205329E-3</v>
      </c>
      <c r="H540" s="61">
        <v>1.0265088177029194</v>
      </c>
      <c r="I540" s="59" t="s">
        <v>259</v>
      </c>
      <c r="J540" s="59" t="s">
        <v>1305</v>
      </c>
      <c r="K540" s="61">
        <v>7.8288694786300319E-3</v>
      </c>
      <c r="L540" s="61">
        <v>2.7607066056221742E-2</v>
      </c>
      <c r="M540" s="61">
        <v>1.0748031917739947E-3</v>
      </c>
      <c r="N540" s="108"/>
      <c r="R540">
        <f t="shared" si="29"/>
        <v>7.8288694786300319E-3</v>
      </c>
      <c r="S540">
        <f t="shared" si="30"/>
        <v>2.7607066056221742E-2</v>
      </c>
      <c r="T540">
        <f t="shared" si="31"/>
        <v>1.0748031917739947E-3</v>
      </c>
    </row>
    <row r="541" spans="1:20" ht="14.5" outlineLevel="2" x14ac:dyDescent="0.35">
      <c r="A541" s="59" t="s">
        <v>920</v>
      </c>
      <c r="B541" s="59" t="s">
        <v>897</v>
      </c>
      <c r="C541" s="59" t="s">
        <v>516</v>
      </c>
      <c r="D541" s="59" t="s">
        <v>1326</v>
      </c>
      <c r="E541" s="60">
        <v>8.3422824418164995E-3</v>
      </c>
      <c r="F541" s="60">
        <v>1.4557002918606009E-4</v>
      </c>
      <c r="G541" s="60">
        <v>1.05818213523713E-3</v>
      </c>
      <c r="H541" s="61">
        <v>1.0265088177029194</v>
      </c>
      <c r="I541" s="59" t="s">
        <v>259</v>
      </c>
      <c r="J541" s="59" t="s">
        <v>1305</v>
      </c>
      <c r="K541" s="61">
        <v>8.5634264862928782E-3</v>
      </c>
      <c r="L541" s="61">
        <v>1.4942891855276202E-4</v>
      </c>
      <c r="M541" s="61">
        <v>1.086233292556617E-3</v>
      </c>
      <c r="N541" s="108"/>
      <c r="R541">
        <f t="shared" si="29"/>
        <v>8.5634264862928782E-3</v>
      </c>
      <c r="S541">
        <f t="shared" si="30"/>
        <v>1.4942891855276202E-4</v>
      </c>
      <c r="T541">
        <f t="shared" si="31"/>
        <v>1.086233292556617E-3</v>
      </c>
    </row>
    <row r="542" spans="1:20" ht="14.5" outlineLevel="2" x14ac:dyDescent="0.35">
      <c r="A542" s="59" t="s">
        <v>920</v>
      </c>
      <c r="B542" s="59" t="s">
        <v>898</v>
      </c>
      <c r="C542" s="59" t="s">
        <v>516</v>
      </c>
      <c r="D542" s="59" t="s">
        <v>1327</v>
      </c>
      <c r="E542" s="60">
        <v>5.1688558055603953E-3</v>
      </c>
      <c r="F542" s="60">
        <v>6.2707089495533401E-5</v>
      </c>
      <c r="G542" s="60">
        <v>1.1869556225940279E-3</v>
      </c>
      <c r="H542" s="61">
        <v>1.0265088177029194</v>
      </c>
      <c r="I542" s="59" t="s">
        <v>259</v>
      </c>
      <c r="J542" s="59" t="s">
        <v>1305</v>
      </c>
      <c r="K542" s="61">
        <v>5.3058760618426718E-3</v>
      </c>
      <c r="L542" s="61">
        <v>6.4369380299651152E-5</v>
      </c>
      <c r="M542" s="61">
        <v>1.2184204128148281E-3</v>
      </c>
      <c r="N542" s="108"/>
      <c r="R542">
        <f t="shared" si="29"/>
        <v>5.3058760618426718E-3</v>
      </c>
      <c r="S542">
        <f t="shared" si="30"/>
        <v>6.4369380299651152E-5</v>
      </c>
      <c r="T542">
        <f t="shared" si="31"/>
        <v>1.2184204128148281E-3</v>
      </c>
    </row>
    <row r="543" spans="1:20" ht="14.5" outlineLevel="2" x14ac:dyDescent="0.35">
      <c r="A543" s="59" t="s">
        <v>920</v>
      </c>
      <c r="B543" s="59" t="s">
        <v>899</v>
      </c>
      <c r="C543" s="59" t="s">
        <v>516</v>
      </c>
      <c r="D543" s="59" t="s">
        <v>1328</v>
      </c>
      <c r="E543" s="60">
        <v>2.0701908204140314E-3</v>
      </c>
      <c r="F543" s="60">
        <v>3.3522976353295381E-5</v>
      </c>
      <c r="G543" s="60">
        <v>1.7643671764892344E-4</v>
      </c>
      <c r="H543" s="61">
        <v>1.0265088177029194</v>
      </c>
      <c r="I543" s="59" t="s">
        <v>259</v>
      </c>
      <c r="J543" s="59" t="s">
        <v>1305</v>
      </c>
      <c r="K543" s="61">
        <v>2.125069131482644E-3</v>
      </c>
      <c r="L543" s="61">
        <v>3.4411630822304162E-5</v>
      </c>
      <c r="M543" s="61">
        <v>1.8111384643318022E-4</v>
      </c>
      <c r="N543" s="108"/>
      <c r="R543">
        <f t="shared" si="29"/>
        <v>2.125069131482644E-3</v>
      </c>
      <c r="S543">
        <f t="shared" si="30"/>
        <v>3.4411630822304162E-5</v>
      </c>
      <c r="T543">
        <f t="shared" si="31"/>
        <v>1.8111384643318022E-4</v>
      </c>
    </row>
    <row r="544" spans="1:20" ht="14.5" outlineLevel="2" x14ac:dyDescent="0.35">
      <c r="A544" s="59" t="s">
        <v>920</v>
      </c>
      <c r="B544" s="59" t="s">
        <v>900</v>
      </c>
      <c r="C544" s="59" t="s">
        <v>516</v>
      </c>
      <c r="D544" s="59" t="s">
        <v>1329</v>
      </c>
      <c r="E544" s="60">
        <v>4.4728460606627653E-4</v>
      </c>
      <c r="F544" s="60">
        <v>8.5686706142964939E-6</v>
      </c>
      <c r="G544" s="60">
        <v>6.4265029607223651E-5</v>
      </c>
      <c r="H544" s="61">
        <v>1.0265088177029194</v>
      </c>
      <c r="I544" s="59" t="s">
        <v>259</v>
      </c>
      <c r="J544" s="59" t="s">
        <v>1305</v>
      </c>
      <c r="K544" s="61">
        <v>4.5914159214980953E-4</v>
      </c>
      <c r="L544" s="61">
        <v>8.7958159415672409E-6</v>
      </c>
      <c r="M544" s="61">
        <v>6.5968619561754252E-5</v>
      </c>
      <c r="N544" s="108"/>
      <c r="R544">
        <f t="shared" si="29"/>
        <v>4.5914159214980953E-4</v>
      </c>
      <c r="S544">
        <f t="shared" si="30"/>
        <v>8.7958159415672409E-6</v>
      </c>
      <c r="T544">
        <f t="shared" si="31"/>
        <v>6.5968619561754252E-5</v>
      </c>
    </row>
    <row r="545" spans="1:20" ht="14.5" outlineLevel="2" x14ac:dyDescent="0.35">
      <c r="A545" s="59" t="s">
        <v>920</v>
      </c>
      <c r="B545" s="59" t="s">
        <v>901</v>
      </c>
      <c r="C545" s="59" t="s">
        <v>516</v>
      </c>
      <c r="D545" s="59" t="s">
        <v>1330</v>
      </c>
      <c r="E545" s="60">
        <v>9.2137659091835779E-3</v>
      </c>
      <c r="F545" s="60">
        <v>1.1177878919286786E-4</v>
      </c>
      <c r="G545" s="60">
        <v>2.1158127954364289E-3</v>
      </c>
      <c r="H545" s="61">
        <v>1.0265088177029194</v>
      </c>
      <c r="I545" s="59" t="s">
        <v>259</v>
      </c>
      <c r="J545" s="59" t="s">
        <v>1305</v>
      </c>
      <c r="K545" s="61">
        <v>9.4580119500274982E-3</v>
      </c>
      <c r="L545" s="61">
        <v>1.1474191273863465E-4</v>
      </c>
      <c r="M545" s="61">
        <v>2.1719004911241574E-3</v>
      </c>
      <c r="N545" s="108"/>
      <c r="R545">
        <f t="shared" si="29"/>
        <v>9.4580119500274982E-3</v>
      </c>
      <c r="S545">
        <f t="shared" si="30"/>
        <v>1.1474191273863465E-4</v>
      </c>
      <c r="T545">
        <f t="shared" si="31"/>
        <v>2.1719004911241574E-3</v>
      </c>
    </row>
    <row r="546" spans="1:20" ht="14.5" outlineLevel="2" x14ac:dyDescent="0.35">
      <c r="A546" s="59" t="s">
        <v>920</v>
      </c>
      <c r="B546" s="59" t="s">
        <v>902</v>
      </c>
      <c r="C546" s="59" t="s">
        <v>516</v>
      </c>
      <c r="D546" s="59" t="s">
        <v>1331</v>
      </c>
      <c r="E546" s="60">
        <v>6.9701265001888028E-3</v>
      </c>
      <c r="F546" s="60">
        <v>1.1286852571328435E-4</v>
      </c>
      <c r="G546" s="60">
        <v>5.9404487217518218E-4</v>
      </c>
      <c r="H546" s="61">
        <v>1.0265088177029194</v>
      </c>
      <c r="I546" s="59" t="s">
        <v>259</v>
      </c>
      <c r="J546" s="59" t="s">
        <v>1305</v>
      </c>
      <c r="K546" s="61">
        <v>7.154896312948595E-3</v>
      </c>
      <c r="L546" s="61">
        <v>1.1586053688581507E-4</v>
      </c>
      <c r="M546" s="61">
        <v>6.0979229939902809E-4</v>
      </c>
      <c r="N546" s="108"/>
      <c r="R546">
        <f t="shared" si="29"/>
        <v>7.154896312948595E-3</v>
      </c>
      <c r="S546">
        <f t="shared" si="30"/>
        <v>1.1586053688581507E-4</v>
      </c>
      <c r="T546">
        <f t="shared" si="31"/>
        <v>6.0979229939902809E-4</v>
      </c>
    </row>
    <row r="547" spans="1:20" ht="14.5" outlineLevel="2" x14ac:dyDescent="0.35">
      <c r="A547" s="59" t="s">
        <v>920</v>
      </c>
      <c r="B547" s="59" t="s">
        <v>903</v>
      </c>
      <c r="C547" s="59" t="s">
        <v>516</v>
      </c>
      <c r="D547" s="59" t="s">
        <v>1332</v>
      </c>
      <c r="E547" s="60">
        <v>3.4454597736319082E-3</v>
      </c>
      <c r="F547" s="60">
        <v>6.6004976506358427E-5</v>
      </c>
      <c r="G547" s="60">
        <v>4.9503732379768846E-4</v>
      </c>
      <c r="H547" s="61">
        <v>1.0265088177029194</v>
      </c>
      <c r="I547" s="59" t="s">
        <v>259</v>
      </c>
      <c r="J547" s="59" t="s">
        <v>1305</v>
      </c>
      <c r="K547" s="61">
        <v>3.5367948386738584E-3</v>
      </c>
      <c r="L547" s="61">
        <v>6.7754690396050959E-5</v>
      </c>
      <c r="M547" s="61">
        <v>5.0816017797038248E-4</v>
      </c>
      <c r="N547" s="108"/>
      <c r="R547">
        <f t="shared" si="29"/>
        <v>3.5367948386738584E-3</v>
      </c>
      <c r="S547">
        <f t="shared" si="30"/>
        <v>6.7754690396050959E-5</v>
      </c>
      <c r="T547">
        <f t="shared" si="31"/>
        <v>5.0816017797038248E-4</v>
      </c>
    </row>
    <row r="548" spans="1:20" ht="14.5" outlineLevel="2" x14ac:dyDescent="0.35">
      <c r="A548" s="59" t="s">
        <v>920</v>
      </c>
      <c r="B548" s="59" t="s">
        <v>904</v>
      </c>
      <c r="C548" s="59" t="s">
        <v>516</v>
      </c>
      <c r="D548" s="59" t="s">
        <v>1333</v>
      </c>
      <c r="E548" s="60">
        <v>2.69282981850136E-4</v>
      </c>
      <c r="F548" s="60">
        <v>6.4356939058522991E-5</v>
      </c>
      <c r="G548" s="60">
        <v>3.7225408434377245E-5</v>
      </c>
      <c r="H548" s="61">
        <v>1.0265088177029194</v>
      </c>
      <c r="I548" s="59" t="s">
        <v>259</v>
      </c>
      <c r="J548" s="59" t="s">
        <v>1305</v>
      </c>
      <c r="K548" s="61">
        <v>2.7642135532649978E-4</v>
      </c>
      <c r="L548" s="61">
        <v>6.6062965423943268E-5</v>
      </c>
      <c r="M548" s="61">
        <v>3.8212210000480865E-5</v>
      </c>
      <c r="N548" s="108"/>
      <c r="R548">
        <f t="shared" si="29"/>
        <v>2.7642135532649978E-4</v>
      </c>
      <c r="S548">
        <f t="shared" si="30"/>
        <v>6.6062965423943268E-5</v>
      </c>
      <c r="T548">
        <f t="shared" si="31"/>
        <v>3.8212210000480865E-5</v>
      </c>
    </row>
    <row r="549" spans="1:20" ht="14.5" outlineLevel="2" x14ac:dyDescent="0.35">
      <c r="A549" s="59" t="s">
        <v>920</v>
      </c>
      <c r="B549" s="59" t="s">
        <v>905</v>
      </c>
      <c r="C549" s="59" t="s">
        <v>516</v>
      </c>
      <c r="D549" s="59" t="s">
        <v>1334</v>
      </c>
      <c r="E549" s="60">
        <v>4.735614905489632E-5</v>
      </c>
      <c r="F549" s="60">
        <v>4.7493610965519466E-7</v>
      </c>
      <c r="G549" s="60">
        <v>3.0435869218288453E-6</v>
      </c>
      <c r="H549" s="61">
        <v>1.0265088177029194</v>
      </c>
      <c r="I549" s="59" t="s">
        <v>259</v>
      </c>
      <c r="J549" s="59" t="s">
        <v>1305</v>
      </c>
      <c r="K549" s="61">
        <v>4.8611504577304844E-5</v>
      </c>
      <c r="L549" s="61">
        <v>4.8752610440657796E-7</v>
      </c>
      <c r="M549" s="61">
        <v>3.1242688127025954E-6</v>
      </c>
      <c r="N549" s="108"/>
      <c r="R549">
        <f t="shared" si="29"/>
        <v>4.8611504577304844E-5</v>
      </c>
      <c r="S549">
        <f t="shared" si="30"/>
        <v>4.8752610440657796E-7</v>
      </c>
      <c r="T549">
        <f t="shared" si="31"/>
        <v>3.1242688127025954E-6</v>
      </c>
    </row>
    <row r="550" spans="1:20" ht="14.5" outlineLevel="2" x14ac:dyDescent="0.35">
      <c r="A550" s="59" t="s">
        <v>920</v>
      </c>
      <c r="B550" s="59" t="s">
        <v>906</v>
      </c>
      <c r="C550" s="59" t="s">
        <v>516</v>
      </c>
      <c r="D550" s="59" t="s">
        <v>1338</v>
      </c>
      <c r="E550" s="60">
        <v>2.0995034845236954E-3</v>
      </c>
      <c r="F550" s="60">
        <v>1.2897813219603515E-4</v>
      </c>
      <c r="G550" s="60">
        <v>6.6402588621488235E-4</v>
      </c>
      <c r="H550" s="61">
        <v>1.0265088177029194</v>
      </c>
      <c r="I550" s="59" t="s">
        <v>259</v>
      </c>
      <c r="J550" s="59" t="s">
        <v>1305</v>
      </c>
      <c r="K550" s="61">
        <v>2.155158839661578E-3</v>
      </c>
      <c r="L550" s="61">
        <v>1.3239718999008288E-4</v>
      </c>
      <c r="M550" s="61">
        <v>6.8162842738257214E-4</v>
      </c>
      <c r="N550" s="108"/>
      <c r="R550">
        <f t="shared" si="29"/>
        <v>2.155158839661578E-3</v>
      </c>
      <c r="S550">
        <f t="shared" si="30"/>
        <v>1.3239718999008288E-4</v>
      </c>
      <c r="T550">
        <f t="shared" si="31"/>
        <v>6.8162842738257214E-4</v>
      </c>
    </row>
    <row r="551" spans="1:20" ht="14.5" outlineLevel="2" x14ac:dyDescent="0.35">
      <c r="A551" s="59" t="s">
        <v>920</v>
      </c>
      <c r="B551" s="59" t="s">
        <v>907</v>
      </c>
      <c r="C551" s="59" t="s">
        <v>516</v>
      </c>
      <c r="D551" s="59" t="s">
        <v>1339</v>
      </c>
      <c r="E551" s="60">
        <v>2.2489476720122936E-5</v>
      </c>
      <c r="F551" s="60">
        <v>8.0962116192442578E-5</v>
      </c>
      <c r="G551" s="60">
        <v>3.2069993802895271E-6</v>
      </c>
      <c r="H551" s="61">
        <v>1.0265088177029194</v>
      </c>
      <c r="I551" s="59" t="s">
        <v>259</v>
      </c>
      <c r="J551" s="59" t="s">
        <v>1305</v>
      </c>
      <c r="K551" s="61">
        <v>2.3085646158730722E-5</v>
      </c>
      <c r="L551" s="61">
        <v>8.3108326171430608E-5</v>
      </c>
      <c r="M551" s="61">
        <v>3.2920131422349975E-6</v>
      </c>
      <c r="N551" s="108"/>
      <c r="R551">
        <f t="shared" si="29"/>
        <v>2.3085646158730722E-5</v>
      </c>
      <c r="S551">
        <f t="shared" si="30"/>
        <v>8.3108326171430608E-5</v>
      </c>
      <c r="T551">
        <f t="shared" si="31"/>
        <v>3.2920131422349975E-6</v>
      </c>
    </row>
    <row r="552" spans="1:20" ht="14.5" outlineLevel="2" x14ac:dyDescent="0.35">
      <c r="A552" s="59" t="s">
        <v>920</v>
      </c>
      <c r="B552" s="59" t="s">
        <v>1340</v>
      </c>
      <c r="C552" s="59" t="s">
        <v>516</v>
      </c>
      <c r="D552" s="59" t="s">
        <v>1341</v>
      </c>
      <c r="E552" s="62"/>
      <c r="F552" s="62"/>
      <c r="G552" s="60">
        <v>0.36919727896123283</v>
      </c>
      <c r="H552" s="61">
        <v>1.0491812175348789</v>
      </c>
      <c r="I552" s="59" t="s">
        <v>853</v>
      </c>
      <c r="J552" s="59" t="s">
        <v>1305</v>
      </c>
      <c r="K552" s="63"/>
      <c r="L552" s="63"/>
      <c r="M552" s="61">
        <v>0.38735485065111058</v>
      </c>
      <c r="N552" s="108"/>
      <c r="R552">
        <f t="shared" si="29"/>
        <v>0</v>
      </c>
      <c r="S552">
        <f t="shared" si="30"/>
        <v>0</v>
      </c>
      <c r="T552">
        <f t="shared" si="31"/>
        <v>0.38735485065111058</v>
      </c>
    </row>
    <row r="553" spans="1:20" ht="14.5" outlineLevel="2" x14ac:dyDescent="0.35">
      <c r="A553" s="59" t="s">
        <v>920</v>
      </c>
      <c r="B553" s="59" t="s">
        <v>922</v>
      </c>
      <c r="C553" s="59" t="s">
        <v>516</v>
      </c>
      <c r="D553" s="59" t="s">
        <v>1342</v>
      </c>
      <c r="E553" s="60">
        <v>0.15316441142150627</v>
      </c>
      <c r="F553" s="62"/>
      <c r="G553" s="60">
        <v>4.5864942678990578E-2</v>
      </c>
      <c r="H553" s="61">
        <v>1.0106875975296992</v>
      </c>
      <c r="I553" s="59" t="s">
        <v>676</v>
      </c>
      <c r="J553" s="59" t="s">
        <v>1305</v>
      </c>
      <c r="K553" s="61">
        <v>0.15480137100665259</v>
      </c>
      <c r="L553" s="63"/>
      <c r="M553" s="61">
        <v>4.6355128727066354E-2</v>
      </c>
      <c r="N553" s="108"/>
      <c r="R553">
        <f t="shared" si="29"/>
        <v>0.15480137100665259</v>
      </c>
      <c r="S553">
        <f t="shared" si="30"/>
        <v>0</v>
      </c>
      <c r="T553">
        <f t="shared" si="31"/>
        <v>4.6355128727066354E-2</v>
      </c>
    </row>
    <row r="554" spans="1:20" ht="14.5" outlineLevel="2" x14ac:dyDescent="0.35">
      <c r="A554" s="59" t="s">
        <v>920</v>
      </c>
      <c r="B554" s="59" t="s">
        <v>440</v>
      </c>
      <c r="C554" s="59" t="s">
        <v>516</v>
      </c>
      <c r="D554" s="59" t="s">
        <v>1343</v>
      </c>
      <c r="E554" s="60">
        <v>0.41689384899136184</v>
      </c>
      <c r="F554" s="62"/>
      <c r="G554" s="60">
        <v>0.12744430832608555</v>
      </c>
      <c r="H554" s="61">
        <v>1.0106875975296992</v>
      </c>
      <c r="I554" s="59" t="s">
        <v>676</v>
      </c>
      <c r="J554" s="59" t="s">
        <v>1305</v>
      </c>
      <c r="K554" s="61">
        <v>0.4213494426619887</v>
      </c>
      <c r="L554" s="63"/>
      <c r="M554" s="61">
        <v>0.12880638180092566</v>
      </c>
      <c r="N554" s="108"/>
      <c r="R554">
        <f t="shared" si="29"/>
        <v>0.4213494426619887</v>
      </c>
      <c r="S554">
        <f t="shared" si="30"/>
        <v>0</v>
      </c>
      <c r="T554">
        <f t="shared" si="31"/>
        <v>0.12880638180092566</v>
      </c>
    </row>
    <row r="555" spans="1:20" ht="14.5" outlineLevel="2" x14ac:dyDescent="0.35">
      <c r="A555" s="59" t="s">
        <v>920</v>
      </c>
      <c r="B555" s="59" t="s">
        <v>441</v>
      </c>
      <c r="C555" s="59" t="s">
        <v>516</v>
      </c>
      <c r="D555" s="59" t="s">
        <v>1344</v>
      </c>
      <c r="E555" s="62"/>
      <c r="F555" s="62"/>
      <c r="G555" s="60">
        <v>2.4153908141574604E-2</v>
      </c>
      <c r="H555" s="61">
        <v>1.0106875975296992</v>
      </c>
      <c r="I555" s="59" t="s">
        <v>676</v>
      </c>
      <c r="J555" s="59" t="s">
        <v>1305</v>
      </c>
      <c r="K555" s="63"/>
      <c r="L555" s="63"/>
      <c r="M555" s="61">
        <v>2.4412055390561078E-2</v>
      </c>
      <c r="N555" s="108"/>
      <c r="R555">
        <f t="shared" si="29"/>
        <v>0</v>
      </c>
      <c r="S555">
        <f t="shared" si="30"/>
        <v>0</v>
      </c>
      <c r="T555">
        <f t="shared" si="31"/>
        <v>2.4412055390561078E-2</v>
      </c>
    </row>
    <row r="556" spans="1:20" ht="14.5" outlineLevel="2" x14ac:dyDescent="0.35">
      <c r="A556" s="59" t="s">
        <v>920</v>
      </c>
      <c r="B556" s="59" t="s">
        <v>442</v>
      </c>
      <c r="C556" s="59" t="s">
        <v>516</v>
      </c>
      <c r="D556" s="59" t="s">
        <v>1345</v>
      </c>
      <c r="E556" s="60">
        <v>3.2915051244040823E-2</v>
      </c>
      <c r="F556" s="62"/>
      <c r="G556" s="60">
        <v>1.5939515876142455E-2</v>
      </c>
      <c r="H556" s="61">
        <v>1.0106875975296992</v>
      </c>
      <c r="I556" s="59" t="s">
        <v>676</v>
      </c>
      <c r="J556" s="59" t="s">
        <v>1305</v>
      </c>
      <c r="K556" s="61">
        <v>3.3266834064406559E-2</v>
      </c>
      <c r="L556" s="63"/>
      <c r="M556" s="61">
        <v>1.6109871006644915E-2</v>
      </c>
      <c r="N556" s="108"/>
      <c r="R556">
        <f t="shared" si="29"/>
        <v>3.3266834064406559E-2</v>
      </c>
      <c r="S556">
        <f t="shared" si="30"/>
        <v>0</v>
      </c>
      <c r="T556">
        <f t="shared" si="31"/>
        <v>1.6109871006644915E-2</v>
      </c>
    </row>
    <row r="557" spans="1:20" ht="14.5" outlineLevel="2" x14ac:dyDescent="0.35">
      <c r="A557" s="59" t="s">
        <v>920</v>
      </c>
      <c r="B557" s="59" t="s">
        <v>443</v>
      </c>
      <c r="C557" s="59" t="s">
        <v>516</v>
      </c>
      <c r="D557" s="59" t="s">
        <v>1346</v>
      </c>
      <c r="E557" s="62"/>
      <c r="F557" s="62"/>
      <c r="G557" s="60">
        <v>8.9822268862558739E-4</v>
      </c>
      <c r="H557" s="61">
        <v>1.0106875975296992</v>
      </c>
      <c r="I557" s="59" t="s">
        <v>676</v>
      </c>
      <c r="J557" s="59" t="s">
        <v>1305</v>
      </c>
      <c r="K557" s="63"/>
      <c r="L557" s="63"/>
      <c r="M557" s="61">
        <v>9.07822531213662E-4</v>
      </c>
      <c r="N557" s="108"/>
      <c r="R557">
        <f t="shared" si="29"/>
        <v>0</v>
      </c>
      <c r="S557">
        <f t="shared" si="30"/>
        <v>0</v>
      </c>
      <c r="T557">
        <f t="shared" si="31"/>
        <v>9.07822531213662E-4</v>
      </c>
    </row>
    <row r="558" spans="1:20" ht="14.5" outlineLevel="2" x14ac:dyDescent="0.35">
      <c r="A558" s="59" t="s">
        <v>920</v>
      </c>
      <c r="B558" s="59" t="s">
        <v>444</v>
      </c>
      <c r="C558" s="59" t="s">
        <v>516</v>
      </c>
      <c r="D558" s="59" t="s">
        <v>1347</v>
      </c>
      <c r="E558" s="62"/>
      <c r="F558" s="62"/>
      <c r="G558" s="60">
        <v>9.9193153846153848E-2</v>
      </c>
      <c r="H558" s="61">
        <v>1.0106875975296992</v>
      </c>
      <c r="I558" s="59" t="s">
        <v>676</v>
      </c>
      <c r="J558" s="59" t="s">
        <v>1305</v>
      </c>
      <c r="K558" s="63"/>
      <c r="L558" s="63"/>
      <c r="M558" s="61">
        <v>0.10025329035216307</v>
      </c>
      <c r="N558" s="108"/>
      <c r="R558">
        <f t="shared" si="29"/>
        <v>0</v>
      </c>
      <c r="S558">
        <f t="shared" si="30"/>
        <v>0</v>
      </c>
      <c r="T558">
        <f t="shared" si="31"/>
        <v>0.10025329035216307</v>
      </c>
    </row>
    <row r="559" spans="1:20" ht="14.5" outlineLevel="2" x14ac:dyDescent="0.35">
      <c r="A559" s="59" t="s">
        <v>920</v>
      </c>
      <c r="B559" s="59" t="s">
        <v>445</v>
      </c>
      <c r="C559" s="59" t="s">
        <v>516</v>
      </c>
      <c r="D559" s="59" t="s">
        <v>1348</v>
      </c>
      <c r="E559" s="62"/>
      <c r="F559" s="62"/>
      <c r="G559" s="60">
        <v>1.7746122426923077E-3</v>
      </c>
      <c r="H559" s="61">
        <v>1.0106875975296992</v>
      </c>
      <c r="I559" s="59" t="s">
        <v>676</v>
      </c>
      <c r="J559" s="59" t="s">
        <v>1305</v>
      </c>
      <c r="K559" s="63"/>
      <c r="L559" s="63"/>
      <c r="M559" s="61">
        <v>1.7935785841134799E-3</v>
      </c>
      <c r="N559" s="108"/>
      <c r="R559">
        <f t="shared" si="29"/>
        <v>0</v>
      </c>
      <c r="S559">
        <f t="shared" si="30"/>
        <v>0</v>
      </c>
      <c r="T559">
        <f t="shared" si="31"/>
        <v>1.7935785841134799E-3</v>
      </c>
    </row>
    <row r="560" spans="1:20" ht="14.5" outlineLevel="2" x14ac:dyDescent="0.35">
      <c r="A560" s="59" t="s">
        <v>920</v>
      </c>
      <c r="B560" s="59" t="s">
        <v>446</v>
      </c>
      <c r="C560" s="59" t="s">
        <v>516</v>
      </c>
      <c r="D560" s="59" t="s">
        <v>1349</v>
      </c>
      <c r="E560" s="62"/>
      <c r="F560" s="62"/>
      <c r="G560" s="60">
        <v>1.4566188461538461E-4</v>
      </c>
      <c r="H560" s="61">
        <v>1.0106875975296992</v>
      </c>
      <c r="I560" s="59" t="s">
        <v>676</v>
      </c>
      <c r="J560" s="59" t="s">
        <v>1305</v>
      </c>
      <c r="K560" s="63"/>
      <c r="L560" s="63"/>
      <c r="M560" s="61">
        <v>1.4721866021357133E-4</v>
      </c>
      <c r="N560" s="108"/>
      <c r="R560">
        <f t="shared" si="29"/>
        <v>0</v>
      </c>
      <c r="S560">
        <f t="shared" si="30"/>
        <v>0</v>
      </c>
      <c r="T560">
        <f t="shared" si="31"/>
        <v>1.4721866021357133E-4</v>
      </c>
    </row>
    <row r="561" spans="1:20" ht="14.5" outlineLevel="2" x14ac:dyDescent="0.35">
      <c r="A561" s="59" t="s">
        <v>920</v>
      </c>
      <c r="B561" s="59" t="s">
        <v>1350</v>
      </c>
      <c r="C561" s="59" t="s">
        <v>516</v>
      </c>
      <c r="D561" s="59" t="s">
        <v>1351</v>
      </c>
      <c r="E561" s="62"/>
      <c r="F561" s="62"/>
      <c r="G561" s="60">
        <v>1.8888577934704673</v>
      </c>
      <c r="H561" s="61">
        <v>1.0106875975296992</v>
      </c>
      <c r="I561" s="59" t="s">
        <v>676</v>
      </c>
      <c r="J561" s="59" t="s">
        <v>1305</v>
      </c>
      <c r="K561" s="63"/>
      <c r="L561" s="63"/>
      <c r="M561" s="61">
        <v>1.9090451453579154</v>
      </c>
      <c r="N561" s="108"/>
      <c r="R561">
        <f t="shared" si="29"/>
        <v>0</v>
      </c>
      <c r="S561">
        <f t="shared" si="30"/>
        <v>0</v>
      </c>
      <c r="T561">
        <f t="shared" si="31"/>
        <v>1.9090451453579154</v>
      </c>
    </row>
    <row r="562" spans="1:20" ht="14.5" outlineLevel="2" x14ac:dyDescent="0.35">
      <c r="A562" s="59" t="s">
        <v>920</v>
      </c>
      <c r="B562" s="59" t="s">
        <v>447</v>
      </c>
      <c r="C562" s="59" t="s">
        <v>516</v>
      </c>
      <c r="D562" s="59" t="s">
        <v>1352</v>
      </c>
      <c r="E562" s="62"/>
      <c r="F562" s="62"/>
      <c r="G562" s="60">
        <v>0.44030990152892308</v>
      </c>
      <c r="H562" s="61">
        <v>1.0606346230621</v>
      </c>
      <c r="I562" s="59" t="s">
        <v>258</v>
      </c>
      <c r="J562" s="59" t="s">
        <v>1305</v>
      </c>
      <c r="K562" s="63"/>
      <c r="L562" s="63"/>
      <c r="M562" s="61">
        <v>0.4670079264386397</v>
      </c>
      <c r="N562" s="108"/>
      <c r="R562">
        <f t="shared" si="29"/>
        <v>0</v>
      </c>
      <c r="S562">
        <f t="shared" si="30"/>
        <v>0</v>
      </c>
      <c r="T562">
        <f t="shared" si="31"/>
        <v>0.4670079264386397</v>
      </c>
    </row>
    <row r="563" spans="1:20" ht="14.5" outlineLevel="2" x14ac:dyDescent="0.35">
      <c r="A563" s="59" t="s">
        <v>920</v>
      </c>
      <c r="B563" s="59" t="s">
        <v>448</v>
      </c>
      <c r="C563" s="59" t="s">
        <v>516</v>
      </c>
      <c r="D563" s="59" t="s">
        <v>1353</v>
      </c>
      <c r="E563" s="62"/>
      <c r="F563" s="62"/>
      <c r="G563" s="60">
        <v>1.3445149038461537E-3</v>
      </c>
      <c r="H563" s="61">
        <v>1.0106875975296992</v>
      </c>
      <c r="I563" s="59" t="s">
        <v>676</v>
      </c>
      <c r="J563" s="59" t="s">
        <v>1305</v>
      </c>
      <c r="K563" s="63"/>
      <c r="L563" s="63"/>
      <c r="M563" s="61">
        <v>1.3588845380111435E-3</v>
      </c>
      <c r="N563" s="108"/>
      <c r="R563">
        <f t="shared" si="29"/>
        <v>0</v>
      </c>
      <c r="S563">
        <f t="shared" si="30"/>
        <v>0</v>
      </c>
      <c r="T563">
        <f t="shared" si="31"/>
        <v>1.3588845380111435E-3</v>
      </c>
    </row>
    <row r="564" spans="1:20" ht="14.5" outlineLevel="2" x14ac:dyDescent="0.35">
      <c r="A564" s="59" t="s">
        <v>920</v>
      </c>
      <c r="B564" s="59" t="s">
        <v>449</v>
      </c>
      <c r="C564" s="59" t="s">
        <v>516</v>
      </c>
      <c r="D564" s="59" t="s">
        <v>1420</v>
      </c>
      <c r="E564" s="62"/>
      <c r="F564" s="62"/>
      <c r="G564" s="60">
        <v>3.701896733403581E-3</v>
      </c>
      <c r="H564" s="61">
        <v>1.0606346230621</v>
      </c>
      <c r="I564" s="59" t="s">
        <v>258</v>
      </c>
      <c r="J564" s="59" t="s">
        <v>1305</v>
      </c>
      <c r="K564" s="63"/>
      <c r="L564" s="63"/>
      <c r="M564" s="61">
        <v>3.9263598464483263E-3</v>
      </c>
      <c r="N564" s="108"/>
      <c r="R564">
        <f t="shared" si="29"/>
        <v>0</v>
      </c>
      <c r="S564">
        <f t="shared" si="30"/>
        <v>0</v>
      </c>
      <c r="T564">
        <f t="shared" si="31"/>
        <v>3.9263598464483263E-3</v>
      </c>
    </row>
    <row r="565" spans="1:20" ht="14.5" outlineLevel="2" x14ac:dyDescent="0.35">
      <c r="A565" s="59" t="s">
        <v>920</v>
      </c>
      <c r="B565" s="59" t="s">
        <v>450</v>
      </c>
      <c r="C565" s="59" t="s">
        <v>516</v>
      </c>
      <c r="D565" s="59" t="s">
        <v>1354</v>
      </c>
      <c r="E565" s="62"/>
      <c r="F565" s="62"/>
      <c r="G565" s="60">
        <v>0.11588981098901115</v>
      </c>
      <c r="H565" s="61">
        <v>1.0606346230621</v>
      </c>
      <c r="I565" s="59" t="s">
        <v>258</v>
      </c>
      <c r="J565" s="59" t="s">
        <v>1305</v>
      </c>
      <c r="K565" s="63"/>
      <c r="L565" s="63"/>
      <c r="M565" s="61">
        <v>0.12291674599506786</v>
      </c>
      <c r="N565" s="108"/>
      <c r="R565">
        <f t="shared" si="29"/>
        <v>0</v>
      </c>
      <c r="S565">
        <f t="shared" si="30"/>
        <v>0</v>
      </c>
      <c r="T565">
        <f t="shared" si="31"/>
        <v>0.12291674599506786</v>
      </c>
    </row>
    <row r="566" spans="1:20" ht="14.5" outlineLevel="2" x14ac:dyDescent="0.35">
      <c r="A566" s="59" t="s">
        <v>920</v>
      </c>
      <c r="B566" s="59" t="s">
        <v>451</v>
      </c>
      <c r="C566" s="59" t="s">
        <v>516</v>
      </c>
      <c r="D566" s="59" t="s">
        <v>1355</v>
      </c>
      <c r="E566" s="62"/>
      <c r="F566" s="62"/>
      <c r="G566" s="60">
        <v>0.36818461538461539</v>
      </c>
      <c r="H566" s="61">
        <v>1.0606346230621</v>
      </c>
      <c r="I566" s="59" t="s">
        <v>258</v>
      </c>
      <c r="J566" s="59" t="s">
        <v>1305</v>
      </c>
      <c r="K566" s="63"/>
      <c r="L566" s="63"/>
      <c r="M566" s="61">
        <v>0.39050935075572579</v>
      </c>
      <c r="N566" s="108"/>
      <c r="R566">
        <f t="shared" si="29"/>
        <v>0</v>
      </c>
      <c r="S566">
        <f t="shared" si="30"/>
        <v>0</v>
      </c>
      <c r="T566">
        <f t="shared" si="31"/>
        <v>0.39050935075572579</v>
      </c>
    </row>
    <row r="567" spans="1:20" ht="14.5" outlineLevel="2" x14ac:dyDescent="0.35">
      <c r="A567" s="59" t="s">
        <v>920</v>
      </c>
      <c r="B567" s="59" t="s">
        <v>452</v>
      </c>
      <c r="C567" s="59" t="s">
        <v>516</v>
      </c>
      <c r="D567" s="59" t="s">
        <v>1418</v>
      </c>
      <c r="E567" s="62"/>
      <c r="F567" s="62"/>
      <c r="G567" s="60">
        <v>0.21646759142496846</v>
      </c>
      <c r="H567" s="61">
        <v>1.0606346230621</v>
      </c>
      <c r="I567" s="59" t="s">
        <v>258</v>
      </c>
      <c r="J567" s="59" t="s">
        <v>1305</v>
      </c>
      <c r="K567" s="63"/>
      <c r="L567" s="63"/>
      <c r="M567" s="61">
        <v>0.22959302223618208</v>
      </c>
      <c r="N567" s="108"/>
      <c r="R567">
        <f t="shared" si="29"/>
        <v>0</v>
      </c>
      <c r="S567">
        <f t="shared" si="30"/>
        <v>0</v>
      </c>
      <c r="T567">
        <f t="shared" si="31"/>
        <v>0.22959302223618208</v>
      </c>
    </row>
    <row r="568" spans="1:20" ht="14.5" outlineLevel="2" x14ac:dyDescent="0.35">
      <c r="A568" s="59" t="s">
        <v>920</v>
      </c>
      <c r="B568" s="59" t="s">
        <v>454</v>
      </c>
      <c r="C568" s="59" t="s">
        <v>516</v>
      </c>
      <c r="D568" s="59" t="s">
        <v>1357</v>
      </c>
      <c r="E568" s="62"/>
      <c r="F568" s="62"/>
      <c r="G568" s="60">
        <v>3.4397948717948728E-3</v>
      </c>
      <c r="H568" s="61">
        <v>1.0606346230621</v>
      </c>
      <c r="I568" s="59" t="s">
        <v>258</v>
      </c>
      <c r="J568" s="59" t="s">
        <v>1305</v>
      </c>
      <c r="K568" s="63"/>
      <c r="L568" s="63"/>
      <c r="M568" s="61">
        <v>3.6483655372570993E-3</v>
      </c>
      <c r="N568" s="108"/>
      <c r="R568">
        <f t="shared" si="29"/>
        <v>0</v>
      </c>
      <c r="S568">
        <f t="shared" si="30"/>
        <v>0</v>
      </c>
      <c r="T568">
        <f t="shared" si="31"/>
        <v>3.6483655372570993E-3</v>
      </c>
    </row>
    <row r="569" spans="1:20" ht="14.5" outlineLevel="2" x14ac:dyDescent="0.35">
      <c r="A569" s="59" t="s">
        <v>920</v>
      </c>
      <c r="B569" s="59" t="s">
        <v>455</v>
      </c>
      <c r="C569" s="59" t="s">
        <v>516</v>
      </c>
      <c r="D569" s="59" t="s">
        <v>1358</v>
      </c>
      <c r="E569" s="62"/>
      <c r="F569" s="62"/>
      <c r="G569" s="60">
        <v>4.0742307692307689E-2</v>
      </c>
      <c r="H569" s="61">
        <v>1.0606346230621</v>
      </c>
      <c r="I569" s="59" t="s">
        <v>258</v>
      </c>
      <c r="J569" s="59" t="s">
        <v>1305</v>
      </c>
      <c r="K569" s="63"/>
      <c r="L569" s="63"/>
      <c r="M569" s="61">
        <v>4.3212702161910865E-2</v>
      </c>
      <c r="N569" s="108"/>
      <c r="R569">
        <f t="shared" si="29"/>
        <v>0</v>
      </c>
      <c r="S569">
        <f t="shared" si="30"/>
        <v>0</v>
      </c>
      <c r="T569">
        <f t="shared" si="31"/>
        <v>4.3212702161910865E-2</v>
      </c>
    </row>
    <row r="570" spans="1:20" ht="14.5" outlineLevel="2" x14ac:dyDescent="0.35">
      <c r="A570" s="59" t="s">
        <v>920</v>
      </c>
      <c r="B570" s="59" t="s">
        <v>495</v>
      </c>
      <c r="C570" s="59" t="s">
        <v>516</v>
      </c>
      <c r="D570" s="59" t="s">
        <v>1423</v>
      </c>
      <c r="E570" s="62"/>
      <c r="F570" s="62"/>
      <c r="G570" s="60">
        <v>7.4711538461538468E-2</v>
      </c>
      <c r="H570" s="61">
        <v>1.0606346230621</v>
      </c>
      <c r="I570" s="59" t="s">
        <v>258</v>
      </c>
      <c r="J570" s="59" t="s">
        <v>1305</v>
      </c>
      <c r="K570" s="63"/>
      <c r="L570" s="63"/>
      <c r="M570" s="61">
        <v>7.9241644434543443E-2</v>
      </c>
      <c r="N570" s="108"/>
      <c r="R570">
        <f t="shared" si="29"/>
        <v>0</v>
      </c>
      <c r="S570">
        <f t="shared" si="30"/>
        <v>0</v>
      </c>
      <c r="T570">
        <f t="shared" si="31"/>
        <v>7.9241644434543443E-2</v>
      </c>
    </row>
    <row r="571" spans="1:20" ht="14.5" outlineLevel="2" x14ac:dyDescent="0.35">
      <c r="A571" s="59" t="s">
        <v>920</v>
      </c>
      <c r="B571" s="59" t="s">
        <v>456</v>
      </c>
      <c r="C571" s="59" t="s">
        <v>516</v>
      </c>
      <c r="D571" s="59" t="s">
        <v>1359</v>
      </c>
      <c r="E571" s="62"/>
      <c r="F571" s="62"/>
      <c r="G571" s="60">
        <v>0.153</v>
      </c>
      <c r="H571" s="61">
        <v>1.0606346230621</v>
      </c>
      <c r="I571" s="59" t="s">
        <v>258</v>
      </c>
      <c r="J571" s="59" t="s">
        <v>1305</v>
      </c>
      <c r="K571" s="63"/>
      <c r="L571" s="63"/>
      <c r="M571" s="61">
        <v>0.16227709732850129</v>
      </c>
      <c r="N571" s="108"/>
      <c r="R571">
        <f t="shared" si="29"/>
        <v>0</v>
      </c>
      <c r="S571">
        <f t="shared" si="30"/>
        <v>0</v>
      </c>
      <c r="T571">
        <f t="shared" si="31"/>
        <v>0.16227709732850129</v>
      </c>
    </row>
    <row r="572" spans="1:20" ht="14.5" outlineLevel="2" x14ac:dyDescent="0.35">
      <c r="A572" s="59" t="s">
        <v>920</v>
      </c>
      <c r="B572" s="59" t="s">
        <v>457</v>
      </c>
      <c r="C572" s="59" t="s">
        <v>516</v>
      </c>
      <c r="D572" s="59" t="s">
        <v>1360</v>
      </c>
      <c r="E572" s="62"/>
      <c r="F572" s="62"/>
      <c r="G572" s="60">
        <v>0.6890288876307693</v>
      </c>
      <c r="H572" s="61">
        <v>1.0606346230621</v>
      </c>
      <c r="I572" s="59" t="s">
        <v>258</v>
      </c>
      <c r="J572" s="59" t="s">
        <v>1305</v>
      </c>
      <c r="K572" s="63"/>
      <c r="L572" s="63"/>
      <c r="M572" s="61">
        <v>0.73080789451115902</v>
      </c>
      <c r="N572" s="108"/>
      <c r="R572">
        <f t="shared" si="29"/>
        <v>0</v>
      </c>
      <c r="S572">
        <f t="shared" si="30"/>
        <v>0</v>
      </c>
      <c r="T572">
        <f t="shared" si="31"/>
        <v>0.73080789451115902</v>
      </c>
    </row>
    <row r="573" spans="1:20" ht="14.5" outlineLevel="2" x14ac:dyDescent="0.35">
      <c r="A573" s="59" t="s">
        <v>920</v>
      </c>
      <c r="B573" s="59" t="s">
        <v>458</v>
      </c>
      <c r="C573" s="59" t="s">
        <v>516</v>
      </c>
      <c r="D573" s="59" t="s">
        <v>1361</v>
      </c>
      <c r="E573" s="62"/>
      <c r="F573" s="62"/>
      <c r="G573" s="60">
        <v>0.6890288876307693</v>
      </c>
      <c r="H573" s="61">
        <v>1.0606346230621</v>
      </c>
      <c r="I573" s="59" t="s">
        <v>258</v>
      </c>
      <c r="J573" s="59" t="s">
        <v>1305</v>
      </c>
      <c r="K573" s="63"/>
      <c r="L573" s="63"/>
      <c r="M573" s="61">
        <v>0.73080789451115902</v>
      </c>
      <c r="N573" s="108"/>
      <c r="R573">
        <f t="shared" si="29"/>
        <v>0</v>
      </c>
      <c r="S573">
        <f t="shared" si="30"/>
        <v>0</v>
      </c>
      <c r="T573">
        <f t="shared" si="31"/>
        <v>0.73080789451115902</v>
      </c>
    </row>
    <row r="574" spans="1:20" ht="14.5" outlineLevel="2" x14ac:dyDescent="0.35">
      <c r="A574" s="59" t="s">
        <v>920</v>
      </c>
      <c r="B574" s="59" t="s">
        <v>1285</v>
      </c>
      <c r="C574" s="59" t="s">
        <v>516</v>
      </c>
      <c r="D574" s="59" t="s">
        <v>1362</v>
      </c>
      <c r="E574" s="62"/>
      <c r="F574" s="62"/>
      <c r="G574" s="60">
        <v>0.86670102054945197</v>
      </c>
      <c r="H574" s="61">
        <v>1.0606346230621</v>
      </c>
      <c r="I574" s="59" t="s">
        <v>258</v>
      </c>
      <c r="J574" s="59" t="s">
        <v>1305</v>
      </c>
      <c r="K574" s="63"/>
      <c r="L574" s="63"/>
      <c r="M574" s="61">
        <v>0.91925311023800538</v>
      </c>
      <c r="N574" s="108"/>
      <c r="R574">
        <f t="shared" si="29"/>
        <v>0</v>
      </c>
      <c r="S574">
        <f t="shared" si="30"/>
        <v>0</v>
      </c>
      <c r="T574">
        <f t="shared" si="31"/>
        <v>0.91925311023800538</v>
      </c>
    </row>
    <row r="575" spans="1:20" ht="14.5" outlineLevel="2" x14ac:dyDescent="0.35">
      <c r="A575" s="59" t="s">
        <v>920</v>
      </c>
      <c r="B575" s="59" t="s">
        <v>459</v>
      </c>
      <c r="C575" s="59" t="s">
        <v>516</v>
      </c>
      <c r="D575" s="59" t="s">
        <v>679</v>
      </c>
      <c r="E575" s="62"/>
      <c r="F575" s="62"/>
      <c r="G575" s="60">
        <v>0.38916666666666666</v>
      </c>
      <c r="H575" s="61">
        <v>1.0106875975296992</v>
      </c>
      <c r="I575" s="59" t="s">
        <v>676</v>
      </c>
      <c r="J575" s="59" t="s">
        <v>1305</v>
      </c>
      <c r="K575" s="63"/>
      <c r="L575" s="63"/>
      <c r="M575" s="61">
        <v>0.39332592337197458</v>
      </c>
      <c r="N575" s="108"/>
      <c r="R575">
        <f t="shared" si="29"/>
        <v>0</v>
      </c>
      <c r="S575">
        <f t="shared" si="30"/>
        <v>0</v>
      </c>
      <c r="T575">
        <f t="shared" si="31"/>
        <v>0.39332592337197458</v>
      </c>
    </row>
    <row r="576" spans="1:20" ht="14.5" outlineLevel="2" x14ac:dyDescent="0.35">
      <c r="A576" s="59" t="s">
        <v>920</v>
      </c>
      <c r="B576" s="59" t="s">
        <v>460</v>
      </c>
      <c r="C576" s="59" t="s">
        <v>516</v>
      </c>
      <c r="D576" s="59" t="s">
        <v>1363</v>
      </c>
      <c r="E576" s="62"/>
      <c r="F576" s="62"/>
      <c r="G576" s="60">
        <v>6.6383711999999997E-2</v>
      </c>
      <c r="H576" s="61">
        <v>1.0106875975296992</v>
      </c>
      <c r="I576" s="59" t="s">
        <v>676</v>
      </c>
      <c r="J576" s="59" t="s">
        <v>1305</v>
      </c>
      <c r="K576" s="63"/>
      <c r="L576" s="63"/>
      <c r="M576" s="61">
        <v>6.7093194396383463E-2</v>
      </c>
      <c r="N576" s="108"/>
      <c r="R576">
        <f t="shared" si="29"/>
        <v>0</v>
      </c>
      <c r="S576">
        <f t="shared" si="30"/>
        <v>0</v>
      </c>
      <c r="T576">
        <f t="shared" si="31"/>
        <v>6.7093194396383463E-2</v>
      </c>
    </row>
    <row r="577" spans="1:20" ht="14.5" outlineLevel="2" x14ac:dyDescent="0.35">
      <c r="A577" s="59" t="s">
        <v>920</v>
      </c>
      <c r="B577" s="59" t="s">
        <v>461</v>
      </c>
      <c r="C577" s="59" t="s">
        <v>516</v>
      </c>
      <c r="D577" s="59" t="s">
        <v>680</v>
      </c>
      <c r="E577" s="62"/>
      <c r="F577" s="62"/>
      <c r="G577" s="60">
        <v>0.28889208</v>
      </c>
      <c r="H577" s="61">
        <v>1.0106875975296992</v>
      </c>
      <c r="I577" s="59" t="s">
        <v>676</v>
      </c>
      <c r="J577" s="59" t="s">
        <v>1305</v>
      </c>
      <c r="K577" s="63"/>
      <c r="L577" s="63"/>
      <c r="M577" s="61">
        <v>0.29197964228055767</v>
      </c>
      <c r="N577" s="108"/>
      <c r="R577">
        <f t="shared" si="29"/>
        <v>0</v>
      </c>
      <c r="S577">
        <f t="shared" si="30"/>
        <v>0</v>
      </c>
      <c r="T577">
        <f t="shared" si="31"/>
        <v>0.29197964228055767</v>
      </c>
    </row>
    <row r="578" spans="1:20" ht="14.5" outlineLevel="2" x14ac:dyDescent="0.35">
      <c r="A578" s="59" t="s">
        <v>920</v>
      </c>
      <c r="B578" s="59" t="s">
        <v>462</v>
      </c>
      <c r="C578" s="59" t="s">
        <v>516</v>
      </c>
      <c r="D578" s="59" t="s">
        <v>681</v>
      </c>
      <c r="E578" s="62"/>
      <c r="F578" s="62"/>
      <c r="G578" s="60">
        <v>0.12293279999999999</v>
      </c>
      <c r="H578" s="61">
        <v>1.0106875975296992</v>
      </c>
      <c r="I578" s="59" t="s">
        <v>676</v>
      </c>
      <c r="J578" s="59" t="s">
        <v>1305</v>
      </c>
      <c r="K578" s="63"/>
      <c r="L578" s="63"/>
      <c r="M578" s="61">
        <v>0.12424665628959899</v>
      </c>
      <c r="N578" s="108"/>
      <c r="R578">
        <f t="shared" si="29"/>
        <v>0</v>
      </c>
      <c r="S578">
        <f t="shared" si="30"/>
        <v>0</v>
      </c>
      <c r="T578">
        <f t="shared" si="31"/>
        <v>0.12424665628959899</v>
      </c>
    </row>
    <row r="579" spans="1:20" ht="14.5" outlineLevel="2" x14ac:dyDescent="0.35">
      <c r="A579" s="59" t="s">
        <v>920</v>
      </c>
      <c r="B579" s="59" t="s">
        <v>463</v>
      </c>
      <c r="C579" s="59" t="s">
        <v>516</v>
      </c>
      <c r="D579" s="59" t="s">
        <v>682</v>
      </c>
      <c r="E579" s="62"/>
      <c r="F579" s="62"/>
      <c r="G579" s="60">
        <v>0.13719300479999999</v>
      </c>
      <c r="H579" s="61">
        <v>1.0106875975296992</v>
      </c>
      <c r="I579" s="59" t="s">
        <v>676</v>
      </c>
      <c r="J579" s="59" t="s">
        <v>1305</v>
      </c>
      <c r="K579" s="63"/>
      <c r="L579" s="63"/>
      <c r="M579" s="61">
        <v>0.13865926841919249</v>
      </c>
      <c r="N579" s="108"/>
      <c r="R579">
        <f t="shared" ref="R579:R618" si="32">IF(AND(N579="CO",O579&gt;0),K579*(1-O579),K579)</f>
        <v>0</v>
      </c>
      <c r="S579">
        <f t="shared" ref="S579:S618" si="33">IF(AND(N579="NOX",O579&gt;0),L579*(1-O579),L579)</f>
        <v>0</v>
      </c>
      <c r="T579">
        <f t="shared" ref="T579:T618" si="34">IF(AND(N579="VOC",O579&gt;0),M579*(1-O579),M579)</f>
        <v>0.13865926841919249</v>
      </c>
    </row>
    <row r="580" spans="1:20" ht="14.5" outlineLevel="2" x14ac:dyDescent="0.35">
      <c r="A580" s="59" t="s">
        <v>920</v>
      </c>
      <c r="B580" s="59" t="s">
        <v>464</v>
      </c>
      <c r="C580" s="59" t="s">
        <v>516</v>
      </c>
      <c r="D580" s="59" t="s">
        <v>683</v>
      </c>
      <c r="E580" s="62"/>
      <c r="F580" s="62"/>
      <c r="G580" s="60">
        <v>0.1571081184</v>
      </c>
      <c r="H580" s="61">
        <v>1.0106875975296992</v>
      </c>
      <c r="I580" s="59" t="s">
        <v>676</v>
      </c>
      <c r="J580" s="59" t="s">
        <v>1305</v>
      </c>
      <c r="K580" s="63"/>
      <c r="L580" s="63"/>
      <c r="M580" s="61">
        <v>0.15878722673810752</v>
      </c>
      <c r="N580" s="108"/>
      <c r="R580">
        <f t="shared" si="32"/>
        <v>0</v>
      </c>
      <c r="S580">
        <f t="shared" si="33"/>
        <v>0</v>
      </c>
      <c r="T580">
        <f t="shared" si="34"/>
        <v>0.15878722673810752</v>
      </c>
    </row>
    <row r="581" spans="1:20" ht="14.5" outlineLevel="2" x14ac:dyDescent="0.35">
      <c r="A581" s="59" t="s">
        <v>920</v>
      </c>
      <c r="B581" s="59" t="s">
        <v>1364</v>
      </c>
      <c r="C581" s="59" t="s">
        <v>516</v>
      </c>
      <c r="D581" s="59" t="s">
        <v>1365</v>
      </c>
      <c r="E581" s="62"/>
      <c r="F581" s="62"/>
      <c r="G581" s="60">
        <v>0.36929686724383565</v>
      </c>
      <c r="H581" s="61">
        <v>1.0106875975296992</v>
      </c>
      <c r="I581" s="59" t="s">
        <v>676</v>
      </c>
      <c r="J581" s="59" t="s">
        <v>1305</v>
      </c>
      <c r="K581" s="63"/>
      <c r="L581" s="63"/>
      <c r="M581" s="61">
        <v>0.37324376352991651</v>
      </c>
      <c r="N581" s="108"/>
      <c r="R581">
        <f t="shared" si="32"/>
        <v>0</v>
      </c>
      <c r="S581">
        <f t="shared" si="33"/>
        <v>0</v>
      </c>
      <c r="T581">
        <f t="shared" si="34"/>
        <v>0.37324376352991651</v>
      </c>
    </row>
    <row r="582" spans="1:20" ht="14.5" outlineLevel="2" x14ac:dyDescent="0.35">
      <c r="A582" s="59" t="s">
        <v>920</v>
      </c>
      <c r="B582" s="59" t="s">
        <v>465</v>
      </c>
      <c r="C582" s="59" t="s">
        <v>516</v>
      </c>
      <c r="D582" s="59" t="s">
        <v>684</v>
      </c>
      <c r="E582" s="62"/>
      <c r="F582" s="62"/>
      <c r="G582" s="60">
        <v>1.2829375237720522</v>
      </c>
      <c r="H582" s="61">
        <v>1.0106875975296992</v>
      </c>
      <c r="I582" s="59" t="s">
        <v>676</v>
      </c>
      <c r="J582" s="59" t="s">
        <v>1305</v>
      </c>
      <c r="K582" s="63"/>
      <c r="L582" s="63"/>
      <c r="M582" s="61">
        <v>1.2966490436818767</v>
      </c>
      <c r="N582" s="109" t="s">
        <v>514</v>
      </c>
      <c r="O582" s="55">
        <v>0.10299999999999999</v>
      </c>
      <c r="P582" s="107" t="s">
        <v>2269</v>
      </c>
      <c r="Q582">
        <f t="shared" ref="Q582:Q588" si="35">M582*O582</f>
        <v>0.1335548514992333</v>
      </c>
      <c r="R582">
        <f t="shared" si="32"/>
        <v>0</v>
      </c>
      <c r="S582">
        <f t="shared" si="33"/>
        <v>0</v>
      </c>
      <c r="T582">
        <f t="shared" si="34"/>
        <v>1.1630941921826434</v>
      </c>
    </row>
    <row r="583" spans="1:20" ht="14.5" outlineLevel="2" x14ac:dyDescent="0.35">
      <c r="A583" s="59" t="s">
        <v>920</v>
      </c>
      <c r="B583" s="59" t="s">
        <v>466</v>
      </c>
      <c r="C583" s="59" t="s">
        <v>516</v>
      </c>
      <c r="D583" s="59" t="s">
        <v>685</v>
      </c>
      <c r="E583" s="62"/>
      <c r="F583" s="62"/>
      <c r="G583" s="60">
        <v>0.38555125408787122</v>
      </c>
      <c r="H583" s="61">
        <v>1.0106875975296992</v>
      </c>
      <c r="I583" s="59" t="s">
        <v>676</v>
      </c>
      <c r="J583" s="59" t="s">
        <v>1305</v>
      </c>
      <c r="K583" s="63"/>
      <c r="L583" s="63"/>
      <c r="M583" s="61">
        <v>0.38967187071863318</v>
      </c>
      <c r="N583" s="109" t="s">
        <v>514</v>
      </c>
      <c r="O583" s="55">
        <v>0.10299999999999999</v>
      </c>
      <c r="P583" s="107" t="s">
        <v>2269</v>
      </c>
      <c r="Q583">
        <f t="shared" si="35"/>
        <v>4.0136202684019219E-2</v>
      </c>
      <c r="R583">
        <f t="shared" si="32"/>
        <v>0</v>
      </c>
      <c r="S583">
        <f t="shared" si="33"/>
        <v>0</v>
      </c>
      <c r="T583">
        <f t="shared" si="34"/>
        <v>0.349535668034614</v>
      </c>
    </row>
    <row r="584" spans="1:20" ht="14.5" outlineLevel="2" x14ac:dyDescent="0.35">
      <c r="A584" s="59" t="s">
        <v>920</v>
      </c>
      <c r="B584" s="59" t="s">
        <v>467</v>
      </c>
      <c r="C584" s="59" t="s">
        <v>516</v>
      </c>
      <c r="D584" s="59" t="s">
        <v>686</v>
      </c>
      <c r="E584" s="62"/>
      <c r="F584" s="62"/>
      <c r="G584" s="60">
        <v>0.70046855918987672</v>
      </c>
      <c r="H584" s="61">
        <v>1.0106875975296992</v>
      </c>
      <c r="I584" s="59" t="s">
        <v>676</v>
      </c>
      <c r="J584" s="59" t="s">
        <v>1305</v>
      </c>
      <c r="K584" s="63"/>
      <c r="L584" s="63"/>
      <c r="M584" s="61">
        <v>0.70795488523270633</v>
      </c>
      <c r="N584" s="109" t="s">
        <v>514</v>
      </c>
      <c r="O584" s="55">
        <v>0.10299999999999999</v>
      </c>
      <c r="P584" s="107" t="s">
        <v>2269</v>
      </c>
      <c r="Q584">
        <f t="shared" si="35"/>
        <v>7.2919353178968749E-2</v>
      </c>
      <c r="R584">
        <f t="shared" si="32"/>
        <v>0</v>
      </c>
      <c r="S584">
        <f t="shared" si="33"/>
        <v>0</v>
      </c>
      <c r="T584">
        <f t="shared" si="34"/>
        <v>0.63503553205373764</v>
      </c>
    </row>
    <row r="585" spans="1:20" ht="14.5" outlineLevel="2" x14ac:dyDescent="0.35">
      <c r="A585" s="59" t="s">
        <v>920</v>
      </c>
      <c r="B585" s="59" t="s">
        <v>468</v>
      </c>
      <c r="C585" s="59" t="s">
        <v>516</v>
      </c>
      <c r="D585" s="59" t="s">
        <v>687</v>
      </c>
      <c r="E585" s="62"/>
      <c r="F585" s="62"/>
      <c r="G585" s="60">
        <v>0.58893679935886023</v>
      </c>
      <c r="H585" s="61">
        <v>1.0106875975296992</v>
      </c>
      <c r="I585" s="59" t="s">
        <v>676</v>
      </c>
      <c r="J585" s="59" t="s">
        <v>1305</v>
      </c>
      <c r="K585" s="63"/>
      <c r="L585" s="63"/>
      <c r="M585" s="61">
        <v>0.5952311188408369</v>
      </c>
      <c r="N585" s="109" t="s">
        <v>514</v>
      </c>
      <c r="O585" s="55">
        <v>0.10299999999999999</v>
      </c>
      <c r="P585" s="107" t="s">
        <v>2269</v>
      </c>
      <c r="Q585">
        <f t="shared" si="35"/>
        <v>6.1308805240606196E-2</v>
      </c>
      <c r="R585">
        <f t="shared" si="32"/>
        <v>0</v>
      </c>
      <c r="S585">
        <f t="shared" si="33"/>
        <v>0</v>
      </c>
      <c r="T585">
        <f t="shared" si="34"/>
        <v>0.53392231360023068</v>
      </c>
    </row>
    <row r="586" spans="1:20" ht="14.5" outlineLevel="2" x14ac:dyDescent="0.35">
      <c r="A586" s="59" t="s">
        <v>920</v>
      </c>
      <c r="B586" s="59" t="s">
        <v>469</v>
      </c>
      <c r="C586" s="59" t="s">
        <v>516</v>
      </c>
      <c r="D586" s="59" t="s">
        <v>688</v>
      </c>
      <c r="E586" s="62"/>
      <c r="F586" s="62"/>
      <c r="G586" s="60">
        <v>0.31248353518629313</v>
      </c>
      <c r="H586" s="61">
        <v>1.0106875975296992</v>
      </c>
      <c r="I586" s="59" t="s">
        <v>676</v>
      </c>
      <c r="J586" s="59" t="s">
        <v>1305</v>
      </c>
      <c r="K586" s="63"/>
      <c r="L586" s="63"/>
      <c r="M586" s="61">
        <v>0.31582323344502183</v>
      </c>
      <c r="N586" s="109" t="s">
        <v>514</v>
      </c>
      <c r="O586" s="55">
        <v>0.10299999999999999</v>
      </c>
      <c r="P586" s="107" t="s">
        <v>2269</v>
      </c>
      <c r="Q586">
        <f t="shared" si="35"/>
        <v>3.2529793044837246E-2</v>
      </c>
      <c r="R586">
        <f t="shared" si="32"/>
        <v>0</v>
      </c>
      <c r="S586">
        <f t="shared" si="33"/>
        <v>0</v>
      </c>
      <c r="T586">
        <f t="shared" si="34"/>
        <v>0.28329344040018462</v>
      </c>
    </row>
    <row r="587" spans="1:20" ht="14.5" outlineLevel="2" x14ac:dyDescent="0.35">
      <c r="A587" s="59" t="s">
        <v>920</v>
      </c>
      <c r="B587" s="59" t="s">
        <v>470</v>
      </c>
      <c r="C587" s="59" t="s">
        <v>516</v>
      </c>
      <c r="D587" s="59" t="s">
        <v>689</v>
      </c>
      <c r="E587" s="62"/>
      <c r="F587" s="62"/>
      <c r="G587" s="60">
        <v>1.0308279764132191</v>
      </c>
      <c r="H587" s="61">
        <v>1.0106875975296992</v>
      </c>
      <c r="I587" s="59" t="s">
        <v>676</v>
      </c>
      <c r="J587" s="59" t="s">
        <v>1305</v>
      </c>
      <c r="K587" s="63"/>
      <c r="L587" s="63"/>
      <c r="M587" s="61">
        <v>1.0418450509474779</v>
      </c>
      <c r="N587" s="109" t="s">
        <v>514</v>
      </c>
      <c r="O587" s="55">
        <v>0.10299999999999999</v>
      </c>
      <c r="P587" s="107" t="s">
        <v>2269</v>
      </c>
      <c r="Q587">
        <f t="shared" si="35"/>
        <v>0.10731004024759022</v>
      </c>
      <c r="R587">
        <f t="shared" si="32"/>
        <v>0</v>
      </c>
      <c r="S587">
        <f t="shared" si="33"/>
        <v>0</v>
      </c>
      <c r="T587">
        <f t="shared" si="34"/>
        <v>0.93453501069988776</v>
      </c>
    </row>
    <row r="588" spans="1:20" ht="14.5" outlineLevel="2" x14ac:dyDescent="0.35">
      <c r="A588" s="59" t="s">
        <v>920</v>
      </c>
      <c r="B588" s="59" t="s">
        <v>471</v>
      </c>
      <c r="C588" s="59" t="s">
        <v>516</v>
      </c>
      <c r="D588" s="59" t="s">
        <v>1366</v>
      </c>
      <c r="E588" s="62"/>
      <c r="F588" s="62"/>
      <c r="G588" s="60">
        <v>4.253208338350712E-2</v>
      </c>
      <c r="H588" s="61">
        <v>1.0106875975296992</v>
      </c>
      <c r="I588" s="59" t="s">
        <v>676</v>
      </c>
      <c r="J588" s="59" t="s">
        <v>1305</v>
      </c>
      <c r="K588" s="63"/>
      <c r="L588" s="63"/>
      <c r="M588" s="61">
        <v>4.298664917280965E-2</v>
      </c>
      <c r="N588" s="109" t="s">
        <v>514</v>
      </c>
      <c r="O588" s="55">
        <v>0.10299999999999999</v>
      </c>
      <c r="P588" s="107" t="s">
        <v>2269</v>
      </c>
      <c r="Q588">
        <f t="shared" si="35"/>
        <v>4.4276248647993934E-3</v>
      </c>
      <c r="R588">
        <f t="shared" si="32"/>
        <v>0</v>
      </c>
      <c r="S588">
        <f t="shared" si="33"/>
        <v>0</v>
      </c>
      <c r="T588">
        <f t="shared" si="34"/>
        <v>3.855902430801026E-2</v>
      </c>
    </row>
    <row r="589" spans="1:20" ht="14.5" outlineLevel="2" x14ac:dyDescent="0.35">
      <c r="A589" s="59" t="s">
        <v>920</v>
      </c>
      <c r="B589" s="59" t="s">
        <v>472</v>
      </c>
      <c r="C589" s="59" t="s">
        <v>516</v>
      </c>
      <c r="D589" s="59" t="s">
        <v>1367</v>
      </c>
      <c r="E589" s="62"/>
      <c r="F589" s="62"/>
      <c r="G589" s="60">
        <v>0.11457965073183521</v>
      </c>
      <c r="H589" s="61">
        <v>1.0106875975296992</v>
      </c>
      <c r="I589" s="59" t="s">
        <v>676</v>
      </c>
      <c r="J589" s="59" t="s">
        <v>1305</v>
      </c>
      <c r="K589" s="63"/>
      <c r="L589" s="63"/>
      <c r="M589" s="61">
        <v>0.11580423192395056</v>
      </c>
      <c r="N589" s="108"/>
      <c r="R589">
        <f t="shared" si="32"/>
        <v>0</v>
      </c>
      <c r="S589">
        <f t="shared" si="33"/>
        <v>0</v>
      </c>
      <c r="T589">
        <f t="shared" si="34"/>
        <v>0.11580423192395056</v>
      </c>
    </row>
    <row r="590" spans="1:20" ht="14.5" outlineLevel="2" x14ac:dyDescent="0.35">
      <c r="A590" s="59" t="s">
        <v>920</v>
      </c>
      <c r="B590" s="59" t="s">
        <v>473</v>
      </c>
      <c r="C590" s="59" t="s">
        <v>516</v>
      </c>
      <c r="D590" s="59" t="s">
        <v>1293</v>
      </c>
      <c r="E590" s="62"/>
      <c r="F590" s="62"/>
      <c r="G590" s="60">
        <v>5.2400659587530832E-2</v>
      </c>
      <c r="H590" s="61">
        <v>1.0106875975296992</v>
      </c>
      <c r="I590" s="59" t="s">
        <v>676</v>
      </c>
      <c r="J590" s="59" t="s">
        <v>1305</v>
      </c>
      <c r="K590" s="63"/>
      <c r="L590" s="63"/>
      <c r="M590" s="61">
        <v>5.2960696747493131E-2</v>
      </c>
      <c r="N590" s="108"/>
      <c r="R590">
        <f t="shared" si="32"/>
        <v>0</v>
      </c>
      <c r="S590">
        <f t="shared" si="33"/>
        <v>0</v>
      </c>
      <c r="T590">
        <f t="shared" si="34"/>
        <v>5.2960696747493131E-2</v>
      </c>
    </row>
    <row r="591" spans="1:20" ht="14.5" outlineLevel="2" x14ac:dyDescent="0.35">
      <c r="A591" s="59" t="s">
        <v>920</v>
      </c>
      <c r="B591" s="59" t="s">
        <v>474</v>
      </c>
      <c r="C591" s="59" t="s">
        <v>516</v>
      </c>
      <c r="D591" s="59" t="s">
        <v>1368</v>
      </c>
      <c r="E591" s="62"/>
      <c r="F591" s="62"/>
      <c r="G591" s="60">
        <v>8.7399534720164013E-2</v>
      </c>
      <c r="H591" s="61">
        <v>1.0106875975296992</v>
      </c>
      <c r="I591" s="59" t="s">
        <v>676</v>
      </c>
      <c r="J591" s="59" t="s">
        <v>1305</v>
      </c>
      <c r="K591" s="63"/>
      <c r="L591" s="63"/>
      <c r="M591" s="61">
        <v>8.8333625771536098E-2</v>
      </c>
      <c r="N591" s="108"/>
      <c r="R591">
        <f t="shared" si="32"/>
        <v>0</v>
      </c>
      <c r="S591">
        <f t="shared" si="33"/>
        <v>0</v>
      </c>
      <c r="T591">
        <f t="shared" si="34"/>
        <v>8.8333625771536098E-2</v>
      </c>
    </row>
    <row r="592" spans="1:20" ht="14.5" outlineLevel="2" x14ac:dyDescent="0.35">
      <c r="A592" s="59" t="s">
        <v>920</v>
      </c>
      <c r="B592" s="59" t="s">
        <v>475</v>
      </c>
      <c r="C592" s="59" t="s">
        <v>516</v>
      </c>
      <c r="D592" s="59" t="s">
        <v>1369</v>
      </c>
      <c r="E592" s="62"/>
      <c r="F592" s="62"/>
      <c r="G592" s="60">
        <v>0.15148341255788575</v>
      </c>
      <c r="H592" s="61">
        <v>1.0106875975296992</v>
      </c>
      <c r="I592" s="59" t="s">
        <v>676</v>
      </c>
      <c r="J592" s="59" t="s">
        <v>1305</v>
      </c>
      <c r="K592" s="63"/>
      <c r="L592" s="63"/>
      <c r="M592" s="61">
        <v>0.15310240630372982</v>
      </c>
      <c r="N592" s="108"/>
      <c r="R592">
        <f t="shared" si="32"/>
        <v>0</v>
      </c>
      <c r="S592">
        <f t="shared" si="33"/>
        <v>0</v>
      </c>
      <c r="T592">
        <f t="shared" si="34"/>
        <v>0.15310240630372982</v>
      </c>
    </row>
    <row r="593" spans="1:20" ht="14.5" outlineLevel="2" x14ac:dyDescent="0.35">
      <c r="A593" s="59" t="s">
        <v>920</v>
      </c>
      <c r="B593" s="59" t="s">
        <v>476</v>
      </c>
      <c r="C593" s="59" t="s">
        <v>516</v>
      </c>
      <c r="D593" s="59" t="s">
        <v>690</v>
      </c>
      <c r="E593" s="62"/>
      <c r="F593" s="62"/>
      <c r="G593" s="60">
        <v>6.5807600516437888E-3</v>
      </c>
      <c r="H593" s="61">
        <v>1.0106875975296992</v>
      </c>
      <c r="I593" s="59" t="s">
        <v>676</v>
      </c>
      <c r="J593" s="59" t="s">
        <v>1305</v>
      </c>
      <c r="K593" s="63"/>
      <c r="L593" s="63"/>
      <c r="M593" s="61">
        <v>6.6510925665152799E-3</v>
      </c>
      <c r="N593" s="108"/>
      <c r="R593">
        <f t="shared" si="32"/>
        <v>0</v>
      </c>
      <c r="S593">
        <f t="shared" si="33"/>
        <v>0</v>
      </c>
      <c r="T593">
        <f t="shared" si="34"/>
        <v>6.6510925665152799E-3</v>
      </c>
    </row>
    <row r="594" spans="1:20" ht="14.5" outlineLevel="2" x14ac:dyDescent="0.35">
      <c r="A594" s="59" t="s">
        <v>920</v>
      </c>
      <c r="B594" s="59" t="s">
        <v>477</v>
      </c>
      <c r="C594" s="59" t="s">
        <v>516</v>
      </c>
      <c r="D594" s="59" t="s">
        <v>1375</v>
      </c>
      <c r="E594" s="62"/>
      <c r="F594" s="62"/>
      <c r="G594" s="60">
        <v>5.6827940869317854E-2</v>
      </c>
      <c r="H594" s="61">
        <v>1.0106875975296992</v>
      </c>
      <c r="I594" s="59" t="s">
        <v>676</v>
      </c>
      <c r="J594" s="59" t="s">
        <v>1305</v>
      </c>
      <c r="K594" s="63"/>
      <c r="L594" s="63"/>
      <c r="M594" s="61">
        <v>5.7435295029770669E-2</v>
      </c>
      <c r="N594" s="108"/>
      <c r="R594">
        <f t="shared" si="32"/>
        <v>0</v>
      </c>
      <c r="S594">
        <f t="shared" si="33"/>
        <v>0</v>
      </c>
      <c r="T594">
        <f t="shared" si="34"/>
        <v>5.7435295029770669E-2</v>
      </c>
    </row>
    <row r="595" spans="1:20" ht="14.5" outlineLevel="2" x14ac:dyDescent="0.35">
      <c r="A595" s="59" t="s">
        <v>920</v>
      </c>
      <c r="B595" s="59" t="s">
        <v>478</v>
      </c>
      <c r="C595" s="59" t="s">
        <v>516</v>
      </c>
      <c r="D595" s="59" t="s">
        <v>691</v>
      </c>
      <c r="E595" s="62"/>
      <c r="F595" s="62"/>
      <c r="G595" s="60">
        <v>3.1187752276481354E-3</v>
      </c>
      <c r="H595" s="61">
        <v>1.0106875975296992</v>
      </c>
      <c r="I595" s="59" t="s">
        <v>676</v>
      </c>
      <c r="J595" s="59" t="s">
        <v>1305</v>
      </c>
      <c r="K595" s="63"/>
      <c r="L595" s="63"/>
      <c r="M595" s="61">
        <v>3.1521074420668344E-3</v>
      </c>
      <c r="N595" s="108"/>
      <c r="R595">
        <f t="shared" si="32"/>
        <v>0</v>
      </c>
      <c r="S595">
        <f t="shared" si="33"/>
        <v>0</v>
      </c>
      <c r="T595">
        <f t="shared" si="34"/>
        <v>3.1521074420668344E-3</v>
      </c>
    </row>
    <row r="596" spans="1:20" ht="14.5" outlineLevel="2" x14ac:dyDescent="0.35">
      <c r="A596" s="59" t="s">
        <v>920</v>
      </c>
      <c r="B596" s="59" t="s">
        <v>479</v>
      </c>
      <c r="C596" s="59" t="s">
        <v>516</v>
      </c>
      <c r="D596" s="59" t="s">
        <v>692</v>
      </c>
      <c r="E596" s="62"/>
      <c r="F596" s="62"/>
      <c r="G596" s="60">
        <v>1.8811296612019344E-3</v>
      </c>
      <c r="H596" s="61">
        <v>1.0106875975296992</v>
      </c>
      <c r="I596" s="59" t="s">
        <v>676</v>
      </c>
      <c r="J596" s="59" t="s">
        <v>1305</v>
      </c>
      <c r="K596" s="63"/>
      <c r="L596" s="63"/>
      <c r="M596" s="61">
        <v>1.90123441792204E-3</v>
      </c>
      <c r="N596" s="108"/>
      <c r="R596">
        <f t="shared" si="32"/>
        <v>0</v>
      </c>
      <c r="S596">
        <f t="shared" si="33"/>
        <v>0</v>
      </c>
      <c r="T596">
        <f t="shared" si="34"/>
        <v>1.90123441792204E-3</v>
      </c>
    </row>
    <row r="597" spans="1:20" ht="14.5" outlineLevel="2" x14ac:dyDescent="0.35">
      <c r="A597" s="59" t="s">
        <v>920</v>
      </c>
      <c r="B597" s="59" t="s">
        <v>480</v>
      </c>
      <c r="C597" s="59" t="s">
        <v>516</v>
      </c>
      <c r="D597" s="59" t="s">
        <v>1376</v>
      </c>
      <c r="E597" s="62"/>
      <c r="F597" s="62"/>
      <c r="G597" s="60">
        <v>2.4706017556743353E-2</v>
      </c>
      <c r="H597" s="61">
        <v>1.0106875975296992</v>
      </c>
      <c r="I597" s="59" t="s">
        <v>676</v>
      </c>
      <c r="J597" s="59" t="s">
        <v>1305</v>
      </c>
      <c r="K597" s="63"/>
      <c r="L597" s="63"/>
      <c r="M597" s="61">
        <v>2.4970065528951507E-2</v>
      </c>
      <c r="N597" s="108"/>
      <c r="R597">
        <f t="shared" si="32"/>
        <v>0</v>
      </c>
      <c r="S597">
        <f t="shared" si="33"/>
        <v>0</v>
      </c>
      <c r="T597">
        <f t="shared" si="34"/>
        <v>2.4970065528951507E-2</v>
      </c>
    </row>
    <row r="598" spans="1:20" ht="14.5" outlineLevel="2" x14ac:dyDescent="0.35">
      <c r="A598" s="59" t="s">
        <v>920</v>
      </c>
      <c r="B598" s="59" t="s">
        <v>481</v>
      </c>
      <c r="C598" s="59" t="s">
        <v>516</v>
      </c>
      <c r="D598" s="59" t="s">
        <v>693</v>
      </c>
      <c r="E598" s="62"/>
      <c r="F598" s="62"/>
      <c r="G598" s="60">
        <v>0.37496086534126583</v>
      </c>
      <c r="H598" s="61">
        <v>1.0106875975296992</v>
      </c>
      <c r="I598" s="59" t="s">
        <v>676</v>
      </c>
      <c r="J598" s="59" t="s">
        <v>1305</v>
      </c>
      <c r="K598" s="63"/>
      <c r="L598" s="63"/>
      <c r="M598" s="61">
        <v>0.37896829615942101</v>
      </c>
      <c r="N598" s="108"/>
      <c r="R598">
        <f t="shared" si="32"/>
        <v>0</v>
      </c>
      <c r="S598">
        <f t="shared" si="33"/>
        <v>0</v>
      </c>
      <c r="T598">
        <f t="shared" si="34"/>
        <v>0.37896829615942101</v>
      </c>
    </row>
    <row r="599" spans="1:20" ht="14.5" outlineLevel="2" x14ac:dyDescent="0.35">
      <c r="A599" s="59" t="s">
        <v>920</v>
      </c>
      <c r="B599" s="59" t="s">
        <v>482</v>
      </c>
      <c r="C599" s="59" t="s">
        <v>516</v>
      </c>
      <c r="D599" s="59" t="s">
        <v>1377</v>
      </c>
      <c r="E599" s="62"/>
      <c r="F599" s="62"/>
      <c r="G599" s="60">
        <v>0.16468847384175514</v>
      </c>
      <c r="H599" s="61">
        <v>1.0491812175348789</v>
      </c>
      <c r="I599" s="59" t="s">
        <v>853</v>
      </c>
      <c r="J599" s="59" t="s">
        <v>1305</v>
      </c>
      <c r="K599" s="63"/>
      <c r="L599" s="63"/>
      <c r="M599" s="61">
        <v>0.17278805349925372</v>
      </c>
      <c r="N599" s="108"/>
      <c r="R599">
        <f t="shared" si="32"/>
        <v>0</v>
      </c>
      <c r="S599">
        <f t="shared" si="33"/>
        <v>0</v>
      </c>
      <c r="T599">
        <f t="shared" si="34"/>
        <v>0.17278805349925372</v>
      </c>
    </row>
    <row r="600" spans="1:20" ht="14.5" outlineLevel="2" x14ac:dyDescent="0.35">
      <c r="A600" s="59" t="s">
        <v>920</v>
      </c>
      <c r="B600" s="59" t="s">
        <v>483</v>
      </c>
      <c r="C600" s="59" t="s">
        <v>516</v>
      </c>
      <c r="D600" s="59" t="s">
        <v>1378</v>
      </c>
      <c r="E600" s="62"/>
      <c r="F600" s="62"/>
      <c r="G600" s="60">
        <v>6.8432196893149458E-2</v>
      </c>
      <c r="H600" s="61">
        <v>1.0491812175348789</v>
      </c>
      <c r="I600" s="59" t="s">
        <v>853</v>
      </c>
      <c r="J600" s="59" t="s">
        <v>1305</v>
      </c>
      <c r="K600" s="63"/>
      <c r="L600" s="63"/>
      <c r="M600" s="61">
        <v>7.1797775654941109E-2</v>
      </c>
      <c r="N600" s="108"/>
      <c r="R600">
        <f t="shared" si="32"/>
        <v>0</v>
      </c>
      <c r="S600">
        <f t="shared" si="33"/>
        <v>0</v>
      </c>
      <c r="T600">
        <f t="shared" si="34"/>
        <v>7.1797775654941109E-2</v>
      </c>
    </row>
    <row r="601" spans="1:20" ht="14.5" outlineLevel="2" x14ac:dyDescent="0.35">
      <c r="A601" s="59" t="s">
        <v>920</v>
      </c>
      <c r="B601" s="59" t="s">
        <v>484</v>
      </c>
      <c r="C601" s="59" t="s">
        <v>516</v>
      </c>
      <c r="D601" s="59" t="s">
        <v>1379</v>
      </c>
      <c r="E601" s="62"/>
      <c r="F601" s="62"/>
      <c r="G601" s="60">
        <v>0.25066738788699378</v>
      </c>
      <c r="H601" s="61">
        <v>1.0491812175348789</v>
      </c>
      <c r="I601" s="59" t="s">
        <v>853</v>
      </c>
      <c r="J601" s="59" t="s">
        <v>1305</v>
      </c>
      <c r="K601" s="63"/>
      <c r="L601" s="63"/>
      <c r="M601" s="61">
        <v>0.26299551521956388</v>
      </c>
      <c r="N601" s="108"/>
      <c r="R601">
        <f t="shared" si="32"/>
        <v>0</v>
      </c>
      <c r="S601">
        <f t="shared" si="33"/>
        <v>0</v>
      </c>
      <c r="T601">
        <f t="shared" si="34"/>
        <v>0.26299551521956388</v>
      </c>
    </row>
    <row r="602" spans="1:20" ht="14.5" outlineLevel="2" x14ac:dyDescent="0.35">
      <c r="A602" s="59" t="s">
        <v>920</v>
      </c>
      <c r="B602" s="59" t="s">
        <v>485</v>
      </c>
      <c r="C602" s="59" t="s">
        <v>516</v>
      </c>
      <c r="D602" s="59" t="s">
        <v>1380</v>
      </c>
      <c r="E602" s="62"/>
      <c r="F602" s="62"/>
      <c r="G602" s="60">
        <v>3.4543428516981142E-4</v>
      </c>
      <c r="H602" s="61">
        <v>1.0606346230621</v>
      </c>
      <c r="I602" s="59" t="s">
        <v>258</v>
      </c>
      <c r="J602" s="59" t="s">
        <v>1305</v>
      </c>
      <c r="K602" s="63"/>
      <c r="L602" s="63"/>
      <c r="M602" s="61">
        <v>3.663795628438089E-4</v>
      </c>
      <c r="N602" s="108"/>
      <c r="R602">
        <f t="shared" si="32"/>
        <v>0</v>
      </c>
      <c r="S602">
        <f t="shared" si="33"/>
        <v>0</v>
      </c>
      <c r="T602">
        <f t="shared" si="34"/>
        <v>3.663795628438089E-4</v>
      </c>
    </row>
    <row r="603" spans="1:20" ht="14.5" outlineLevel="2" x14ac:dyDescent="0.35">
      <c r="A603" s="59" t="s">
        <v>920</v>
      </c>
      <c r="B603" s="59" t="s">
        <v>486</v>
      </c>
      <c r="C603" s="59" t="s">
        <v>516</v>
      </c>
      <c r="D603" s="59" t="s">
        <v>1381</v>
      </c>
      <c r="E603" s="62"/>
      <c r="F603" s="62"/>
      <c r="G603" s="60">
        <v>1.9076018064310724E-4</v>
      </c>
      <c r="H603" s="61">
        <v>1.0606346230621</v>
      </c>
      <c r="I603" s="59" t="s">
        <v>258</v>
      </c>
      <c r="J603" s="59" t="s">
        <v>1305</v>
      </c>
      <c r="K603" s="63"/>
      <c r="L603" s="63"/>
      <c r="M603" s="61">
        <v>2.0232685229166014E-4</v>
      </c>
      <c r="N603" s="108"/>
      <c r="R603">
        <f t="shared" si="32"/>
        <v>0</v>
      </c>
      <c r="S603">
        <f t="shared" si="33"/>
        <v>0</v>
      </c>
      <c r="T603">
        <f t="shared" si="34"/>
        <v>2.0232685229166014E-4</v>
      </c>
    </row>
    <row r="604" spans="1:20" ht="14.5" outlineLevel="2" x14ac:dyDescent="0.35">
      <c r="A604" s="59" t="s">
        <v>920</v>
      </c>
      <c r="B604" s="59" t="s">
        <v>487</v>
      </c>
      <c r="C604" s="59" t="s">
        <v>516</v>
      </c>
      <c r="D604" s="59" t="s">
        <v>1428</v>
      </c>
      <c r="E604" s="62"/>
      <c r="F604" s="62"/>
      <c r="G604" s="60">
        <v>8.3836351441985256E-5</v>
      </c>
      <c r="H604" s="61">
        <v>1.0606346230621</v>
      </c>
      <c r="I604" s="59" t="s">
        <v>258</v>
      </c>
      <c r="J604" s="59" t="s">
        <v>1305</v>
      </c>
      <c r="K604" s="63"/>
      <c r="L604" s="63"/>
      <c r="M604" s="61">
        <v>8.8919737010571774E-5</v>
      </c>
      <c r="N604" s="108"/>
      <c r="R604">
        <f t="shared" si="32"/>
        <v>0</v>
      </c>
      <c r="S604">
        <f t="shared" si="33"/>
        <v>0</v>
      </c>
      <c r="T604">
        <f t="shared" si="34"/>
        <v>8.8919737010571774E-5</v>
      </c>
    </row>
    <row r="605" spans="1:20" ht="14.5" outlineLevel="2" x14ac:dyDescent="0.35">
      <c r="A605" s="59" t="s">
        <v>920</v>
      </c>
      <c r="B605" s="59" t="s">
        <v>496</v>
      </c>
      <c r="C605" s="59" t="s">
        <v>516</v>
      </c>
      <c r="D605" s="59" t="s">
        <v>1429</v>
      </c>
      <c r="E605" s="62"/>
      <c r="F605" s="62"/>
      <c r="G605" s="60">
        <v>5.1510989010989102E-7</v>
      </c>
      <c r="H605" s="61">
        <v>1.0606346230621</v>
      </c>
      <c r="I605" s="59" t="s">
        <v>258</v>
      </c>
      <c r="J605" s="59" t="s">
        <v>1305</v>
      </c>
      <c r="K605" s="63"/>
      <c r="L605" s="63"/>
      <c r="M605" s="61">
        <v>5.4634338413226398E-7</v>
      </c>
      <c r="N605" s="108"/>
      <c r="R605">
        <f t="shared" si="32"/>
        <v>0</v>
      </c>
      <c r="S605">
        <f t="shared" si="33"/>
        <v>0</v>
      </c>
      <c r="T605">
        <f t="shared" si="34"/>
        <v>5.4634338413226398E-7</v>
      </c>
    </row>
    <row r="606" spans="1:20" ht="14.5" outlineLevel="2" x14ac:dyDescent="0.35">
      <c r="A606" s="59" t="s">
        <v>920</v>
      </c>
      <c r="B606" s="59" t="s">
        <v>488</v>
      </c>
      <c r="C606" s="59" t="s">
        <v>516</v>
      </c>
      <c r="D606" s="59" t="s">
        <v>1382</v>
      </c>
      <c r="E606" s="62"/>
      <c r="F606" s="62"/>
      <c r="G606" s="60">
        <v>2.1281535366042403E-5</v>
      </c>
      <c r="H606" s="61">
        <v>1.0606346230621</v>
      </c>
      <c r="I606" s="59" t="s">
        <v>258</v>
      </c>
      <c r="J606" s="59" t="s">
        <v>1305</v>
      </c>
      <c r="K606" s="63"/>
      <c r="L606" s="63"/>
      <c r="M606" s="61">
        <v>2.2571933241145134E-5</v>
      </c>
      <c r="N606" s="108"/>
      <c r="R606">
        <f t="shared" si="32"/>
        <v>0</v>
      </c>
      <c r="S606">
        <f t="shared" si="33"/>
        <v>0</v>
      </c>
      <c r="T606">
        <f t="shared" si="34"/>
        <v>2.2571933241145134E-5</v>
      </c>
    </row>
    <row r="607" spans="1:20" ht="14.5" outlineLevel="2" x14ac:dyDescent="0.35">
      <c r="A607" s="59" t="s">
        <v>920</v>
      </c>
      <c r="B607" s="59" t="s">
        <v>497</v>
      </c>
      <c r="C607" s="59" t="s">
        <v>516</v>
      </c>
      <c r="D607" s="59" t="s">
        <v>1430</v>
      </c>
      <c r="E607" s="62"/>
      <c r="F607" s="62"/>
      <c r="G607" s="60">
        <v>7.2299352433281089E-2</v>
      </c>
      <c r="H607" s="61">
        <v>1.0606346230621</v>
      </c>
      <c r="I607" s="59" t="s">
        <v>258</v>
      </c>
      <c r="J607" s="59" t="s">
        <v>1305</v>
      </c>
      <c r="K607" s="63"/>
      <c r="L607" s="63"/>
      <c r="M607" s="61">
        <v>7.6683196415707006E-2</v>
      </c>
      <c r="N607" s="108"/>
      <c r="R607">
        <f t="shared" si="32"/>
        <v>0</v>
      </c>
      <c r="S607">
        <f t="shared" si="33"/>
        <v>0</v>
      </c>
      <c r="T607">
        <f t="shared" si="34"/>
        <v>7.6683196415707006E-2</v>
      </c>
    </row>
    <row r="608" spans="1:20" ht="14.5" outlineLevel="2" x14ac:dyDescent="0.35">
      <c r="A608" s="59" t="s">
        <v>920</v>
      </c>
      <c r="B608" s="59" t="s">
        <v>498</v>
      </c>
      <c r="C608" s="59" t="s">
        <v>516</v>
      </c>
      <c r="D608" s="59" t="s">
        <v>1431</v>
      </c>
      <c r="E608" s="62"/>
      <c r="F608" s="62"/>
      <c r="G608" s="60">
        <v>1.6276041666666666E-4</v>
      </c>
      <c r="H608" s="61">
        <v>1.0606346230621</v>
      </c>
      <c r="I608" s="59" t="s">
        <v>258</v>
      </c>
      <c r="J608" s="59" t="s">
        <v>1305</v>
      </c>
      <c r="K608" s="63"/>
      <c r="L608" s="63"/>
      <c r="M608" s="61">
        <v>1.7262933318068033E-4</v>
      </c>
      <c r="N608" s="108"/>
      <c r="R608">
        <f t="shared" si="32"/>
        <v>0</v>
      </c>
      <c r="S608">
        <f t="shared" si="33"/>
        <v>0</v>
      </c>
      <c r="T608">
        <f t="shared" si="34"/>
        <v>1.7262933318068033E-4</v>
      </c>
    </row>
    <row r="609" spans="1:20" ht="14.5" outlineLevel="2" x14ac:dyDescent="0.35">
      <c r="A609" s="59" t="s">
        <v>920</v>
      </c>
      <c r="B609" s="59" t="s">
        <v>499</v>
      </c>
      <c r="C609" s="59" t="s">
        <v>516</v>
      </c>
      <c r="D609" s="59" t="s">
        <v>1432</v>
      </c>
      <c r="E609" s="62"/>
      <c r="F609" s="62"/>
      <c r="G609" s="60">
        <v>5.7234432234432377E-5</v>
      </c>
      <c r="H609" s="61">
        <v>1.0606346230621</v>
      </c>
      <c r="I609" s="59" t="s">
        <v>258</v>
      </c>
      <c r="J609" s="59" t="s">
        <v>1305</v>
      </c>
      <c r="K609" s="63"/>
      <c r="L609" s="63"/>
      <c r="M609" s="61">
        <v>6.0704820459140487E-5</v>
      </c>
      <c r="N609" s="108"/>
      <c r="R609">
        <f t="shared" si="32"/>
        <v>0</v>
      </c>
      <c r="S609">
        <f t="shared" si="33"/>
        <v>0</v>
      </c>
      <c r="T609">
        <f t="shared" si="34"/>
        <v>6.0704820459140487E-5</v>
      </c>
    </row>
    <row r="610" spans="1:20" ht="14.5" outlineLevel="2" x14ac:dyDescent="0.35">
      <c r="A610" s="59" t="s">
        <v>920</v>
      </c>
      <c r="B610" s="59" t="s">
        <v>489</v>
      </c>
      <c r="C610" s="59" t="s">
        <v>516</v>
      </c>
      <c r="D610" s="59" t="s">
        <v>1383</v>
      </c>
      <c r="E610" s="62"/>
      <c r="F610" s="62"/>
      <c r="G610" s="60">
        <v>1.8374067455456621E-2</v>
      </c>
      <c r="H610" s="61">
        <v>1.0491812175348789</v>
      </c>
      <c r="I610" s="59" t="s">
        <v>853</v>
      </c>
      <c r="J610" s="59" t="s">
        <v>1305</v>
      </c>
      <c r="K610" s="63"/>
      <c r="L610" s="63"/>
      <c r="M610" s="61">
        <v>1.9277726463983971E-2</v>
      </c>
      <c r="N610" s="108"/>
      <c r="R610">
        <f t="shared" si="32"/>
        <v>0</v>
      </c>
      <c r="S610">
        <f t="shared" si="33"/>
        <v>0</v>
      </c>
      <c r="T610">
        <f t="shared" si="34"/>
        <v>1.9277726463983971E-2</v>
      </c>
    </row>
    <row r="611" spans="1:20" ht="14.5" outlineLevel="2" x14ac:dyDescent="0.35">
      <c r="A611" s="59" t="s">
        <v>920</v>
      </c>
      <c r="B611" s="59" t="s">
        <v>921</v>
      </c>
      <c r="C611" s="59" t="s">
        <v>516</v>
      </c>
      <c r="D611" s="59" t="s">
        <v>1433</v>
      </c>
      <c r="E611" s="62"/>
      <c r="F611" s="60">
        <v>0.10416609589041097</v>
      </c>
      <c r="G611" s="60">
        <v>1.0854657534246576E-3</v>
      </c>
      <c r="H611" s="61">
        <v>1</v>
      </c>
      <c r="I611" s="59" t="s">
        <v>677</v>
      </c>
      <c r="J611" s="59" t="s">
        <v>1372</v>
      </c>
      <c r="K611" s="63"/>
      <c r="L611" s="61">
        <v>0.10416609589041097</v>
      </c>
      <c r="M611" s="61">
        <v>1.0854657534246576E-3</v>
      </c>
      <c r="N611" s="108"/>
      <c r="R611">
        <f t="shared" si="32"/>
        <v>0</v>
      </c>
      <c r="S611">
        <f t="shared" si="33"/>
        <v>0.10416609589041097</v>
      </c>
      <c r="T611">
        <f t="shared" si="34"/>
        <v>1.0854657534246576E-3</v>
      </c>
    </row>
    <row r="612" spans="1:20" ht="14.5" outlineLevel="2" x14ac:dyDescent="0.35">
      <c r="A612" s="59" t="s">
        <v>920</v>
      </c>
      <c r="B612" s="59" t="s">
        <v>490</v>
      </c>
      <c r="C612" s="59" t="s">
        <v>516</v>
      </c>
      <c r="D612" s="59" t="s">
        <v>1384</v>
      </c>
      <c r="E612" s="62"/>
      <c r="F612" s="62"/>
      <c r="G612" s="60">
        <v>7.0034598525846301E-2</v>
      </c>
      <c r="H612" s="61">
        <v>1.0106875975296992</v>
      </c>
      <c r="I612" s="59" t="s">
        <v>676</v>
      </c>
      <c r="J612" s="59" t="s">
        <v>1305</v>
      </c>
      <c r="K612" s="63"/>
      <c r="L612" s="63"/>
      <c r="M612" s="61">
        <v>7.0783100128044604E-2</v>
      </c>
      <c r="N612" s="108"/>
      <c r="R612">
        <f t="shared" si="32"/>
        <v>0</v>
      </c>
      <c r="S612">
        <f t="shared" si="33"/>
        <v>0</v>
      </c>
      <c r="T612">
        <f t="shared" si="34"/>
        <v>7.0783100128044604E-2</v>
      </c>
    </row>
    <row r="613" spans="1:20" ht="14.5" outlineLevel="2" x14ac:dyDescent="0.35">
      <c r="A613" s="59" t="s">
        <v>920</v>
      </c>
      <c r="B613" s="59" t="s">
        <v>491</v>
      </c>
      <c r="C613" s="59" t="s">
        <v>516</v>
      </c>
      <c r="D613" s="59" t="s">
        <v>1385</v>
      </c>
      <c r="E613" s="62"/>
      <c r="F613" s="62"/>
      <c r="G613" s="60">
        <v>2.9558947945205478E-2</v>
      </c>
      <c r="H613" s="61">
        <v>1.0265088177029194</v>
      </c>
      <c r="I613" s="59" t="s">
        <v>259</v>
      </c>
      <c r="J613" s="59" t="s">
        <v>1305</v>
      </c>
      <c r="K613" s="63"/>
      <c r="L613" s="63"/>
      <c r="M613" s="61">
        <v>3.0342520707775014E-2</v>
      </c>
      <c r="N613" s="108"/>
      <c r="R613">
        <f t="shared" si="32"/>
        <v>0</v>
      </c>
      <c r="S613">
        <f t="shared" si="33"/>
        <v>0</v>
      </c>
      <c r="T613">
        <f t="shared" si="34"/>
        <v>3.0342520707775014E-2</v>
      </c>
    </row>
    <row r="614" spans="1:20" ht="14.5" outlineLevel="2" x14ac:dyDescent="0.35">
      <c r="A614" s="59" t="s">
        <v>920</v>
      </c>
      <c r="B614" s="59" t="s">
        <v>492</v>
      </c>
      <c r="C614" s="59" t="s">
        <v>516</v>
      </c>
      <c r="D614" s="59" t="s">
        <v>1386</v>
      </c>
      <c r="E614" s="62"/>
      <c r="F614" s="62"/>
      <c r="G614" s="60">
        <v>4.3726027397260274E-2</v>
      </c>
      <c r="H614" s="61">
        <v>1</v>
      </c>
      <c r="I614" s="59" t="s">
        <v>677</v>
      </c>
      <c r="J614" s="59" t="s">
        <v>1372</v>
      </c>
      <c r="K614" s="63"/>
      <c r="L614" s="63"/>
      <c r="M614" s="61">
        <v>4.3726027397260274E-2</v>
      </c>
      <c r="N614" s="108"/>
      <c r="R614">
        <f t="shared" si="32"/>
        <v>0</v>
      </c>
      <c r="S614">
        <f t="shared" si="33"/>
        <v>0</v>
      </c>
      <c r="T614">
        <f t="shared" si="34"/>
        <v>4.3726027397260274E-2</v>
      </c>
    </row>
    <row r="615" spans="1:20" ht="14.5" outlineLevel="2" x14ac:dyDescent="0.35">
      <c r="A615" s="59" t="s">
        <v>920</v>
      </c>
      <c r="B615" s="59" t="s">
        <v>912</v>
      </c>
      <c r="C615" s="59" t="s">
        <v>516</v>
      </c>
      <c r="D615" s="59" t="s">
        <v>1410</v>
      </c>
      <c r="E615" s="60">
        <v>2.1960616438356166E-2</v>
      </c>
      <c r="F615" s="60">
        <v>7.0273972602739724E-4</v>
      </c>
      <c r="G615" s="60">
        <v>5.6219178082191779E-3</v>
      </c>
      <c r="H615" s="61">
        <v>1.0106875975296992</v>
      </c>
      <c r="I615" s="59" t="s">
        <v>676</v>
      </c>
      <c r="J615" s="59" t="s">
        <v>1305</v>
      </c>
      <c r="K615" s="61">
        <v>2.2195322668353411E-2</v>
      </c>
      <c r="L615" s="61">
        <v>7.1025032538730916E-4</v>
      </c>
      <c r="M615" s="61">
        <v>5.6820026030984733E-3</v>
      </c>
      <c r="N615" s="108"/>
      <c r="R615">
        <f t="shared" si="32"/>
        <v>2.2195322668353411E-2</v>
      </c>
      <c r="S615">
        <f t="shared" si="33"/>
        <v>7.1025032538730916E-4</v>
      </c>
      <c r="T615">
        <f t="shared" si="34"/>
        <v>5.6820026030984733E-3</v>
      </c>
    </row>
    <row r="616" spans="1:20" ht="14.5" outlineLevel="2" x14ac:dyDescent="0.35">
      <c r="A616" s="59" t="s">
        <v>920</v>
      </c>
      <c r="B616" s="59" t="s">
        <v>913</v>
      </c>
      <c r="C616" s="59" t="s">
        <v>516</v>
      </c>
      <c r="D616" s="59" t="s">
        <v>678</v>
      </c>
      <c r="E616" s="60">
        <v>1.5848461538461537E-3</v>
      </c>
      <c r="F616" s="60">
        <v>5.1941153846153849E-4</v>
      </c>
      <c r="G616" s="62"/>
      <c r="H616" s="61">
        <v>1.0106875975296992</v>
      </c>
      <c r="I616" s="59" t="s">
        <v>676</v>
      </c>
      <c r="J616" s="59" t="s">
        <v>1305</v>
      </c>
      <c r="K616" s="61">
        <v>1.6017843516849531E-3</v>
      </c>
      <c r="L616" s="61">
        <v>5.2496279993689723E-4</v>
      </c>
      <c r="M616" s="63"/>
      <c r="N616" s="110"/>
      <c r="R616">
        <f t="shared" si="32"/>
        <v>1.6017843516849531E-3</v>
      </c>
      <c r="S616">
        <f t="shared" si="33"/>
        <v>5.2496279993689723E-4</v>
      </c>
      <c r="T616">
        <f t="shared" si="34"/>
        <v>0</v>
      </c>
    </row>
    <row r="617" spans="1:20" ht="14.5" outlineLevel="2" x14ac:dyDescent="0.35">
      <c r="A617" s="59" t="s">
        <v>920</v>
      </c>
      <c r="B617" s="59" t="s">
        <v>1411</v>
      </c>
      <c r="C617" s="59" t="s">
        <v>516</v>
      </c>
      <c r="D617" s="59" t="s">
        <v>1412</v>
      </c>
      <c r="E617" s="60">
        <v>1.9869230769230768E-4</v>
      </c>
      <c r="F617" s="60">
        <v>6.5423076923076917E-5</v>
      </c>
      <c r="G617" s="62"/>
      <c r="H617" s="61">
        <v>1</v>
      </c>
      <c r="I617" s="59" t="s">
        <v>677</v>
      </c>
      <c r="J617" s="59" t="s">
        <v>1372</v>
      </c>
      <c r="K617" s="61">
        <v>1.9869230769230768E-4</v>
      </c>
      <c r="L617" s="61">
        <v>6.5423076923076917E-5</v>
      </c>
      <c r="M617" s="63"/>
      <c r="N617" s="110"/>
      <c r="R617">
        <f t="shared" si="32"/>
        <v>1.9869230769230768E-4</v>
      </c>
      <c r="S617">
        <f t="shared" si="33"/>
        <v>6.5423076923076917E-5</v>
      </c>
      <c r="T617">
        <f t="shared" si="34"/>
        <v>0</v>
      </c>
    </row>
    <row r="618" spans="1:20" ht="14.5" outlineLevel="2" x14ac:dyDescent="0.35">
      <c r="A618" s="59" t="s">
        <v>920</v>
      </c>
      <c r="B618" s="59" t="s">
        <v>493</v>
      </c>
      <c r="C618" s="59" t="s">
        <v>516</v>
      </c>
      <c r="D618" s="59" t="s">
        <v>1417</v>
      </c>
      <c r="E618" s="62"/>
      <c r="F618" s="62"/>
      <c r="G618" s="60">
        <v>2.2413461538461541E-3</v>
      </c>
      <c r="H618" s="61">
        <v>1</v>
      </c>
      <c r="I618" s="59" t="s">
        <v>677</v>
      </c>
      <c r="J618" s="59" t="s">
        <v>1372</v>
      </c>
      <c r="K618" s="63"/>
      <c r="L618" s="63"/>
      <c r="M618" s="61">
        <v>2.2413461538461541E-3</v>
      </c>
      <c r="N618" s="108"/>
      <c r="R618">
        <f t="shared" si="32"/>
        <v>0</v>
      </c>
      <c r="S618">
        <f t="shared" si="33"/>
        <v>0</v>
      </c>
      <c r="T618">
        <f t="shared" si="34"/>
        <v>2.2413461538461541E-3</v>
      </c>
    </row>
    <row r="619" spans="1:20" ht="14.5" outlineLevel="1" x14ac:dyDescent="0.35">
      <c r="A619" s="65" t="s">
        <v>505</v>
      </c>
      <c r="B619" s="66"/>
      <c r="C619" s="66"/>
      <c r="D619" s="66"/>
      <c r="E619" s="62">
        <f>SUBTOTAL(9,E524:E618)</f>
        <v>2.6887560893600537</v>
      </c>
      <c r="F619" s="62">
        <f>SUBTOTAL(9,F524:F618)</f>
        <v>2.6650814568374588</v>
      </c>
      <c r="G619" s="67">
        <f>SUBTOTAL(9,G524:G618)</f>
        <v>13.86710647800367</v>
      </c>
      <c r="H619" s="68"/>
      <c r="I619" s="66"/>
      <c r="J619" s="66"/>
      <c r="K619" s="63">
        <f>SUBTOTAL(9,K524:K618)</f>
        <v>2.804139076098866</v>
      </c>
      <c r="L619" s="63">
        <f>SUBTOTAL(9,L524:L618)</f>
        <v>2.7845685928124073</v>
      </c>
      <c r="M619" s="68">
        <f>SUBTOTAL(9,M524:M618)</f>
        <v>14.240786690866422</v>
      </c>
      <c r="N619" s="108"/>
      <c r="Q619">
        <f>SUBTOTAL(9,Q524:Q618)</f>
        <v>0.45218667076005431</v>
      </c>
      <c r="R619">
        <f>SUBTOTAL(9,R524:R618)</f>
        <v>2.804139076098866</v>
      </c>
      <c r="S619">
        <f>SUBTOTAL(9,S524:S618)</f>
        <v>2.7845685928124073</v>
      </c>
      <c r="T619">
        <f>SUBTOTAL(9,T524:T618)</f>
        <v>13.788600020106371</v>
      </c>
    </row>
    <row r="620" spans="1:20" ht="14.5" x14ac:dyDescent="0.35">
      <c r="A620" s="65" t="s">
        <v>848</v>
      </c>
      <c r="B620" s="66"/>
      <c r="C620" s="66"/>
      <c r="D620" s="66"/>
      <c r="E620" s="62">
        <f>SUBTOTAL(9,E2:E618)</f>
        <v>26.954383089878498</v>
      </c>
      <c r="F620" s="62">
        <f>SUBTOTAL(9,F2:F618)</f>
        <v>10.930945854784737</v>
      </c>
      <c r="G620" s="67">
        <f>SUBTOTAL(9,G2:G618)</f>
        <v>72.232656904302857</v>
      </c>
      <c r="H620" s="68"/>
      <c r="I620" s="66"/>
      <c r="J620" s="66"/>
      <c r="K620" s="63">
        <f>SUBTOTAL(9,K2:K618)</f>
        <v>28.010120310454695</v>
      </c>
      <c r="L620" s="63">
        <f>SUBTOTAL(9,L2:L618)</f>
        <v>11.545980687562663</v>
      </c>
      <c r="M620" s="68">
        <f>SUBTOTAL(9,M2:M618)</f>
        <v>75.139016701138303</v>
      </c>
      <c r="N620" s="108"/>
      <c r="Q620">
        <f>SUBTOTAL(9,Q2:Q618)</f>
        <v>2.0614040517160168</v>
      </c>
      <c r="R620">
        <f>SUBTOTAL(9,R2:R618)</f>
        <v>28.010120310454695</v>
      </c>
      <c r="S620">
        <f>SUBTOTAL(9,S2:S618)</f>
        <v>11.545980687562663</v>
      </c>
      <c r="T620">
        <f>SUBTOTAL(9,T2:T618)</f>
        <v>73.077612649422278</v>
      </c>
    </row>
  </sheetData>
  <sheetProtection password="CD58" sheet="1" objects="1" scenarios="1"/>
  <autoFilter ref="A1:D620"/>
  <phoneticPr fontId="1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workbookViewId="0">
      <pane ySplit="1" topLeftCell="A2" activePane="bottomLeft" state="frozen"/>
      <selection pane="bottomLeft" activeCell="C9" sqref="C9"/>
    </sheetView>
  </sheetViews>
  <sheetFormatPr defaultRowHeight="12.5" outlineLevelRow="2" x14ac:dyDescent="0.25"/>
  <cols>
    <col min="1" max="1" width="12.1796875" style="80" customWidth="1"/>
    <col min="2" max="2" width="12.453125" style="81" customWidth="1"/>
    <col min="3" max="3" width="71.453125" customWidth="1"/>
    <col min="4" max="6" width="7.7265625" customWidth="1"/>
    <col min="8" max="8" width="34.453125" bestFit="1" customWidth="1"/>
    <col min="9" max="11" width="11.54296875" customWidth="1"/>
  </cols>
  <sheetData>
    <row r="1" spans="1:11" ht="15" thickBot="1" x14ac:dyDescent="0.4">
      <c r="A1" s="75" t="s">
        <v>168</v>
      </c>
      <c r="B1" s="76" t="s">
        <v>1298</v>
      </c>
      <c r="C1" s="76" t="s">
        <v>255</v>
      </c>
      <c r="D1" s="76" t="s">
        <v>854</v>
      </c>
      <c r="E1" s="76" t="s">
        <v>513</v>
      </c>
      <c r="F1" s="76" t="s">
        <v>514</v>
      </c>
      <c r="G1" s="76" t="s">
        <v>2029</v>
      </c>
      <c r="H1" s="76" t="s">
        <v>2030</v>
      </c>
      <c r="I1" s="83" t="s">
        <v>2026</v>
      </c>
      <c r="J1" s="83" t="s">
        <v>2027</v>
      </c>
      <c r="K1" s="83" t="s">
        <v>2028</v>
      </c>
    </row>
    <row r="2" spans="1:11" ht="15" customHeight="1" outlineLevel="2" thickBot="1" x14ac:dyDescent="0.4">
      <c r="A2" s="78" t="s">
        <v>889</v>
      </c>
      <c r="B2" s="78" t="s">
        <v>1161</v>
      </c>
      <c r="C2" s="78" t="s">
        <v>2010</v>
      </c>
      <c r="D2" s="87">
        <v>1.7581369863013698E-2</v>
      </c>
      <c r="E2" s="87">
        <v>3.3001095890410957E-3</v>
      </c>
      <c r="F2" s="87">
        <v>9.7634246575342473E-3</v>
      </c>
      <c r="G2" s="82">
        <v>1.0305899490167514</v>
      </c>
      <c r="H2" s="52" t="s">
        <v>2025</v>
      </c>
      <c r="I2" s="89">
        <f>D2*G2</f>
        <v>1.8119183070767937E-2</v>
      </c>
      <c r="J2" s="89">
        <f>E2*G2</f>
        <v>3.401059773119555E-3</v>
      </c>
      <c r="K2" s="89">
        <f>F2*G2</f>
        <v>1.0062087320037114E-2</v>
      </c>
    </row>
    <row r="3" spans="1:11" ht="15" customHeight="1" outlineLevel="2" thickBot="1" x14ac:dyDescent="0.4">
      <c r="A3" s="78" t="s">
        <v>889</v>
      </c>
      <c r="B3" s="78" t="s">
        <v>1162</v>
      </c>
      <c r="C3" s="78" t="s">
        <v>2011</v>
      </c>
      <c r="D3" s="87">
        <v>1.8482191780821921E-4</v>
      </c>
      <c r="E3" s="87">
        <v>7.3780821917808216E-5</v>
      </c>
      <c r="F3" s="87">
        <v>8.3999999999999995E-5</v>
      </c>
      <c r="G3" s="82">
        <v>1.0305899490167514</v>
      </c>
      <c r="H3" s="52" t="s">
        <v>2025</v>
      </c>
      <c r="I3" s="89">
        <f t="shared" ref="I3:I50" si="0">D3*G3</f>
        <v>1.9047561085115084E-4</v>
      </c>
      <c r="J3" s="89">
        <f t="shared" ref="J3:J50" si="1">E3*G3</f>
        <v>7.6037773498687983E-5</v>
      </c>
      <c r="K3" s="89">
        <f t="shared" ref="K3:K51" si="2">F3*G3</f>
        <v>8.6569555717407113E-5</v>
      </c>
    </row>
    <row r="4" spans="1:11" ht="15" customHeight="1" outlineLevel="2" thickBot="1" x14ac:dyDescent="0.4">
      <c r="A4" s="78" t="s">
        <v>889</v>
      </c>
      <c r="B4" s="78" t="s">
        <v>1163</v>
      </c>
      <c r="C4" s="78" t="s">
        <v>2012</v>
      </c>
      <c r="D4" s="87">
        <v>0.51733682890410959</v>
      </c>
      <c r="E4" s="87">
        <v>2.7989756849315069E-3</v>
      </c>
      <c r="F4" s="87">
        <v>1.6470688683123288E-2</v>
      </c>
      <c r="G4" s="82">
        <v>1.0305899490167514</v>
      </c>
      <c r="H4" s="52" t="s">
        <v>2025</v>
      </c>
      <c r="I4" s="89">
        <f t="shared" si="0"/>
        <v>0.53316213612477414</v>
      </c>
      <c r="J4" s="89">
        <f t="shared" si="1"/>
        <v>2.8845962084326883E-3</v>
      </c>
      <c r="K4" s="89">
        <f t="shared" si="2"/>
        <v>1.6974526210210814E-2</v>
      </c>
    </row>
    <row r="5" spans="1:11" ht="15" customHeight="1" outlineLevel="2" thickBot="1" x14ac:dyDescent="0.4">
      <c r="A5" s="78" t="s">
        <v>889</v>
      </c>
      <c r="B5" s="78" t="s">
        <v>1164</v>
      </c>
      <c r="C5" s="78" t="s">
        <v>2013</v>
      </c>
      <c r="D5" s="87">
        <v>2.0037808219178083E-3</v>
      </c>
      <c r="E5" s="87">
        <v>1.1254794520547945E-5</v>
      </c>
      <c r="F5" s="87">
        <v>8.7145418082191771E-5</v>
      </c>
      <c r="G5" s="82">
        <v>1.0305899490167514</v>
      </c>
      <c r="H5" s="52" t="s">
        <v>2025</v>
      </c>
      <c r="I5" s="89">
        <f t="shared" si="0"/>
        <v>2.0650763751010183E-3</v>
      </c>
      <c r="J5" s="89">
        <f t="shared" si="1"/>
        <v>1.1599078111125519E-5</v>
      </c>
      <c r="K5" s="89">
        <f t="shared" si="2"/>
        <v>8.9811191978369506E-5</v>
      </c>
    </row>
    <row r="6" spans="1:11" ht="15" customHeight="1" outlineLevel="2" thickBot="1" x14ac:dyDescent="0.4">
      <c r="A6" s="78" t="s">
        <v>889</v>
      </c>
      <c r="B6" s="78" t="s">
        <v>1166</v>
      </c>
      <c r="C6" s="78" t="s">
        <v>2014</v>
      </c>
      <c r="D6" s="87">
        <v>1.0637834772920329E-3</v>
      </c>
      <c r="E6" s="87">
        <v>5.5214729886691226E-3</v>
      </c>
      <c r="F6" s="87">
        <v>8.2370083572716441E-5</v>
      </c>
      <c r="G6" s="82">
        <v>1.1733305421812836</v>
      </c>
      <c r="H6" s="52" t="s">
        <v>2023</v>
      </c>
      <c r="I6" s="89">
        <f t="shared" si="0"/>
        <v>1.2481696441745522E-3</v>
      </c>
      <c r="J6" s="89">
        <f t="shared" si="1"/>
        <v>6.4785128954344545E-3</v>
      </c>
      <c r="K6" s="89">
        <f t="shared" si="2"/>
        <v>9.6647334817893027E-5</v>
      </c>
    </row>
    <row r="7" spans="1:11" ht="15" customHeight="1" outlineLevel="2" thickBot="1" x14ac:dyDescent="0.4">
      <c r="A7" s="78" t="s">
        <v>889</v>
      </c>
      <c r="B7" s="78" t="s">
        <v>1165</v>
      </c>
      <c r="C7" s="78" t="s">
        <v>2015</v>
      </c>
      <c r="D7" s="87">
        <v>3.1237586385721643E-2</v>
      </c>
      <c r="E7" s="87">
        <v>0.15187578728530357</v>
      </c>
      <c r="F7" s="87">
        <v>1.6984518342355042E-3</v>
      </c>
      <c r="G7" s="82">
        <v>1.1733305421812836</v>
      </c>
      <c r="H7" s="52" t="s">
        <v>2023</v>
      </c>
      <c r="I7" s="89">
        <f t="shared" si="0"/>
        <v>3.665201417039346E-2</v>
      </c>
      <c r="J7" s="89">
        <f t="shared" si="1"/>
        <v>0.17820049983967454</v>
      </c>
      <c r="K7" s="89">
        <f t="shared" si="2"/>
        <v>1.9928454115323399E-3</v>
      </c>
    </row>
    <row r="8" spans="1:11" ht="15" customHeight="1" outlineLevel="2" thickBot="1" x14ac:dyDescent="0.4">
      <c r="A8" s="78" t="s">
        <v>889</v>
      </c>
      <c r="B8" s="78" t="s">
        <v>507</v>
      </c>
      <c r="C8" s="78" t="s">
        <v>2016</v>
      </c>
      <c r="D8" s="87">
        <v>4.3370842797377539E-2</v>
      </c>
      <c r="E8" s="87">
        <v>0.38376556402713974</v>
      </c>
      <c r="F8" s="87">
        <v>1.8892315403054381E-2</v>
      </c>
      <c r="G8" s="82">
        <v>1.1733305421812836</v>
      </c>
      <c r="H8" s="52" t="s">
        <v>2023</v>
      </c>
      <c r="I8" s="89">
        <f t="shared" si="0"/>
        <v>5.0888334494306207E-2</v>
      </c>
      <c r="J8" s="89">
        <f t="shared" si="1"/>
        <v>0.45028385731046999</v>
      </c>
      <c r="K8" s="89">
        <f t="shared" si="2"/>
        <v>2.2166930674925613E-2</v>
      </c>
    </row>
    <row r="9" spans="1:11" ht="15" customHeight="1" outlineLevel="2" thickBot="1" x14ac:dyDescent="0.4">
      <c r="A9" s="78" t="s">
        <v>889</v>
      </c>
      <c r="B9" s="78" t="s">
        <v>506</v>
      </c>
      <c r="C9" s="78" t="s">
        <v>2017</v>
      </c>
      <c r="D9" s="87">
        <v>0.10095792432591014</v>
      </c>
      <c r="E9" s="87">
        <v>0.7909741620002575</v>
      </c>
      <c r="F9" s="87">
        <v>5.2641931172287951E-2</v>
      </c>
      <c r="G9" s="82">
        <v>1.1733305421812836</v>
      </c>
      <c r="H9" s="52" t="s">
        <v>2023</v>
      </c>
      <c r="I9" s="89">
        <f t="shared" si="0"/>
        <v>0.11845701608681715</v>
      </c>
      <c r="J9" s="89">
        <f t="shared" si="1"/>
        <v>0.9280741423511486</v>
      </c>
      <c r="K9" s="89">
        <f t="shared" si="2"/>
        <v>6.1766385643850438E-2</v>
      </c>
    </row>
    <row r="10" spans="1:11" ht="15" customHeight="1" outlineLevel="2" thickBot="1" x14ac:dyDescent="0.4">
      <c r="A10" s="78" t="s">
        <v>889</v>
      </c>
      <c r="B10" s="78" t="s">
        <v>508</v>
      </c>
      <c r="C10" s="78" t="s">
        <v>2018</v>
      </c>
      <c r="D10" s="87">
        <v>1.6098990327602383E-2</v>
      </c>
      <c r="E10" s="87">
        <v>6.8933477214042735E-2</v>
      </c>
      <c r="F10" s="87">
        <v>2.9289471660471785E-3</v>
      </c>
      <c r="G10" s="82">
        <v>1.1053143814222957</v>
      </c>
      <c r="H10" s="52" t="s">
        <v>2024</v>
      </c>
      <c r="I10" s="89">
        <f t="shared" si="0"/>
        <v>1.7794445535477349E-2</v>
      </c>
      <c r="J10" s="89">
        <f t="shared" si="1"/>
        <v>7.6193163726127555E-2</v>
      </c>
      <c r="K10" s="89">
        <f t="shared" si="2"/>
        <v>3.2374074250580229E-3</v>
      </c>
    </row>
    <row r="11" spans="1:11" ht="15" customHeight="1" outlineLevel="2" thickBot="1" x14ac:dyDescent="0.4">
      <c r="A11" s="78" t="s">
        <v>889</v>
      </c>
      <c r="B11" s="78" t="s">
        <v>509</v>
      </c>
      <c r="C11" s="78" t="s">
        <v>2019</v>
      </c>
      <c r="D11" s="87">
        <v>3.9584179825378908E-2</v>
      </c>
      <c r="E11" s="87">
        <v>0.16949355844701014</v>
      </c>
      <c r="F11" s="87">
        <v>7.2016920912774248E-3</v>
      </c>
      <c r="G11" s="82">
        <v>1.1053143814222957</v>
      </c>
      <c r="H11" s="52" t="s">
        <v>2024</v>
      </c>
      <c r="I11" s="89">
        <f t="shared" si="0"/>
        <v>4.37529632377976E-2</v>
      </c>
      <c r="J11" s="89">
        <f t="shared" si="1"/>
        <v>0.18734366770992072</v>
      </c>
      <c r="K11" s="89">
        <f t="shared" si="2"/>
        <v>7.9601338390641457E-3</v>
      </c>
    </row>
    <row r="12" spans="1:11" ht="15" customHeight="1" outlineLevel="2" thickBot="1" x14ac:dyDescent="0.4">
      <c r="A12" s="78" t="s">
        <v>889</v>
      </c>
      <c r="B12" s="78" t="s">
        <v>510</v>
      </c>
      <c r="C12" s="78" t="s">
        <v>2020</v>
      </c>
      <c r="D12" s="87">
        <v>6.31240913698737E-3</v>
      </c>
      <c r="E12" s="87">
        <v>4.6748500223590686E-2</v>
      </c>
      <c r="F12" s="87">
        <v>2.8197515275640819E-3</v>
      </c>
      <c r="G12" s="82">
        <v>1.1053143814222957</v>
      </c>
      <c r="H12" s="52" t="s">
        <v>2024</v>
      </c>
      <c r="I12" s="89">
        <f t="shared" si="0"/>
        <v>6.9771966005336417E-3</v>
      </c>
      <c r="J12" s="89">
        <f t="shared" si="1"/>
        <v>5.1671789607058191E-2</v>
      </c>
      <c r="K12" s="89">
        <f t="shared" si="2"/>
        <v>3.1167119154540666E-3</v>
      </c>
    </row>
    <row r="13" spans="1:11" ht="15" customHeight="1" outlineLevel="1" thickBot="1" x14ac:dyDescent="0.4">
      <c r="A13" s="79" t="s">
        <v>500</v>
      </c>
      <c r="B13" s="78"/>
      <c r="C13" s="78"/>
      <c r="D13" s="87">
        <f>SUBTOTAL(9,D2:D12)</f>
        <v>0.77573251778311936</v>
      </c>
      <c r="E13" s="87">
        <f>SUBTOTAL(9,E2:E12)</f>
        <v>1.6234966430764244</v>
      </c>
      <c r="F13" s="87">
        <f>SUBTOTAL(9,F2:F12)</f>
        <v>0.11267071803677897</v>
      </c>
      <c r="G13" s="82"/>
      <c r="H13" s="52"/>
      <c r="I13" s="89">
        <f>SUBTOTAL(9,I2:I12)</f>
        <v>0.82930701095099413</v>
      </c>
      <c r="J13" s="89">
        <f>SUBTOTAL(9,J2:J12)</f>
        <v>1.8846189262729962</v>
      </c>
      <c r="K13" s="89">
        <f t="shared" si="2"/>
        <v>0</v>
      </c>
    </row>
    <row r="14" spans="1:11" ht="15" customHeight="1" outlineLevel="2" thickBot="1" x14ac:dyDescent="0.4">
      <c r="A14" s="78" t="s">
        <v>914</v>
      </c>
      <c r="B14" s="78" t="s">
        <v>1161</v>
      </c>
      <c r="C14" s="78" t="s">
        <v>2010</v>
      </c>
      <c r="D14" s="87">
        <v>4.3537279193515341E-2</v>
      </c>
      <c r="E14" s="87">
        <v>1.1484371582885068E-3</v>
      </c>
      <c r="F14" s="87">
        <v>2.0159660572036824E-2</v>
      </c>
      <c r="G14" s="82">
        <v>1.0305899490167514</v>
      </c>
      <c r="H14" s="52" t="s">
        <v>2025</v>
      </c>
      <c r="I14" s="89">
        <f t="shared" si="0"/>
        <v>4.4869082344373049E-2</v>
      </c>
      <c r="J14" s="89">
        <f t="shared" si="1"/>
        <v>1.1835677924094952E-3</v>
      </c>
      <c r="K14" s="89">
        <f t="shared" si="2"/>
        <v>2.0776343561130443E-2</v>
      </c>
    </row>
    <row r="15" spans="1:11" ht="15" customHeight="1" outlineLevel="2" thickBot="1" x14ac:dyDescent="0.4">
      <c r="A15" s="78" t="s">
        <v>914</v>
      </c>
      <c r="B15" s="78" t="s">
        <v>1162</v>
      </c>
      <c r="C15" s="78" t="s">
        <v>2011</v>
      </c>
      <c r="D15" s="87">
        <v>3.6671936341453423E-2</v>
      </c>
      <c r="E15" s="87">
        <v>9.6734144027972601E-4</v>
      </c>
      <c r="F15" s="87">
        <v>1.6980707174580521E-2</v>
      </c>
      <c r="G15" s="82">
        <v>1.0305899490167514</v>
      </c>
      <c r="H15" s="52" t="s">
        <v>2025</v>
      </c>
      <c r="I15" s="89">
        <f t="shared" si="0"/>
        <v>3.7793729004484036E-2</v>
      </c>
      <c r="J15" s="89">
        <f t="shared" si="1"/>
        <v>9.9693236561967371E-4</v>
      </c>
      <c r="K15" s="89">
        <f t="shared" si="2"/>
        <v>1.7500146141319325E-2</v>
      </c>
    </row>
    <row r="16" spans="1:11" ht="15" customHeight="1" outlineLevel="2" thickBot="1" x14ac:dyDescent="0.4">
      <c r="A16" s="78" t="s">
        <v>914</v>
      </c>
      <c r="B16" s="78" t="s">
        <v>1163</v>
      </c>
      <c r="C16" s="78" t="s">
        <v>2012</v>
      </c>
      <c r="D16" s="87">
        <v>1.4571762447390029</v>
      </c>
      <c r="E16" s="87">
        <v>2.9776598113760547E-2</v>
      </c>
      <c r="F16" s="87">
        <v>0.49661887475310956</v>
      </c>
      <c r="G16" s="82">
        <v>1.0305899490167514</v>
      </c>
      <c r="H16" s="52" t="s">
        <v>2025</v>
      </c>
      <c r="I16" s="89">
        <f t="shared" si="0"/>
        <v>1.5017511917739903</v>
      </c>
      <c r="J16" s="89">
        <f t="shared" si="1"/>
        <v>3.0687462731952778E-2</v>
      </c>
      <c r="K16" s="89">
        <f t="shared" si="2"/>
        <v>0.51181042081256367</v>
      </c>
    </row>
    <row r="17" spans="1:11" ht="15" customHeight="1" outlineLevel="2" thickBot="1" x14ac:dyDescent="0.4">
      <c r="A17" s="78" t="s">
        <v>914</v>
      </c>
      <c r="B17" s="78" t="s">
        <v>1166</v>
      </c>
      <c r="C17" s="78" t="s">
        <v>2014</v>
      </c>
      <c r="D17" s="87">
        <v>3.1489434569543563E-4</v>
      </c>
      <c r="E17" s="87">
        <v>1.6972883025221314E-3</v>
      </c>
      <c r="F17" s="87">
        <v>2.9146337264192053E-5</v>
      </c>
      <c r="G17" s="82">
        <v>1.1733305421812836</v>
      </c>
      <c r="H17" s="52" t="s">
        <v>2023</v>
      </c>
      <c r="I17" s="89">
        <f t="shared" si="0"/>
        <v>3.6947515336464604E-4</v>
      </c>
      <c r="J17" s="89">
        <f t="shared" si="1"/>
        <v>1.9914802042362428E-3</v>
      </c>
      <c r="K17" s="89">
        <f t="shared" si="2"/>
        <v>3.4198287704793014E-5</v>
      </c>
    </row>
    <row r="18" spans="1:11" ht="15" customHeight="1" outlineLevel="2" thickBot="1" x14ac:dyDescent="0.4">
      <c r="A18" s="78" t="s">
        <v>914</v>
      </c>
      <c r="B18" s="78" t="s">
        <v>1165</v>
      </c>
      <c r="C18" s="78" t="s">
        <v>2015</v>
      </c>
      <c r="D18" s="87">
        <v>9.2467494899210138E-3</v>
      </c>
      <c r="E18" s="87">
        <v>4.6686273341313422E-2</v>
      </c>
      <c r="F18" s="87">
        <v>6.0099064903717809E-4</v>
      </c>
      <c r="G18" s="82">
        <v>1.1733305421812836</v>
      </c>
      <c r="H18" s="52" t="s">
        <v>2023</v>
      </c>
      <c r="I18" s="89">
        <f t="shared" si="0"/>
        <v>1.084949359242353E-2</v>
      </c>
      <c r="J18" s="89">
        <f t="shared" si="1"/>
        <v>5.4778430411986885E-2</v>
      </c>
      <c r="K18" s="89">
        <f t="shared" si="2"/>
        <v>7.0516068408067376E-4</v>
      </c>
    </row>
    <row r="19" spans="1:11" ht="15" customHeight="1" outlineLevel="2" thickBot="1" x14ac:dyDescent="0.4">
      <c r="A19" s="78" t="s">
        <v>914</v>
      </c>
      <c r="B19" s="78" t="s">
        <v>507</v>
      </c>
      <c r="C19" s="78" t="s">
        <v>2016</v>
      </c>
      <c r="D19" s="87">
        <v>5.0599316596940551E-2</v>
      </c>
      <c r="E19" s="87">
        <v>0.53119283140563556</v>
      </c>
      <c r="F19" s="87">
        <v>1.9073206971448247E-2</v>
      </c>
      <c r="G19" s="82">
        <v>1.1733305421812836</v>
      </c>
      <c r="H19" s="52" t="s">
        <v>2023</v>
      </c>
      <c r="I19" s="89">
        <f t="shared" si="0"/>
        <v>5.9369723576690681E-2</v>
      </c>
      <c r="J19" s="89">
        <f t="shared" si="1"/>
        <v>0.62326477287598558</v>
      </c>
      <c r="K19" s="89">
        <f t="shared" si="2"/>
        <v>2.237917627694521E-2</v>
      </c>
    </row>
    <row r="20" spans="1:11" ht="15" customHeight="1" outlineLevel="2" thickBot="1" x14ac:dyDescent="0.4">
      <c r="A20" s="78" t="s">
        <v>914</v>
      </c>
      <c r="B20" s="78" t="s">
        <v>506</v>
      </c>
      <c r="C20" s="78" t="s">
        <v>2017</v>
      </c>
      <c r="D20" s="87">
        <v>0.11778424504689505</v>
      </c>
      <c r="E20" s="87">
        <v>1.0948345658546383</v>
      </c>
      <c r="F20" s="87">
        <v>5.314597111074356E-2</v>
      </c>
      <c r="G20" s="82">
        <v>1.1733305421812836</v>
      </c>
      <c r="H20" s="52" t="s">
        <v>2023</v>
      </c>
      <c r="I20" s="89">
        <f t="shared" si="0"/>
        <v>0.13819985210128655</v>
      </c>
      <c r="J20" s="89">
        <f t="shared" si="1"/>
        <v>1.2846028347530332</v>
      </c>
      <c r="K20" s="89">
        <f t="shared" si="2"/>
        <v>6.2357791098119578E-2</v>
      </c>
    </row>
    <row r="21" spans="1:11" ht="15" customHeight="1" outlineLevel="2" thickBot="1" x14ac:dyDescent="0.4">
      <c r="A21" s="78" t="s">
        <v>914</v>
      </c>
      <c r="B21" s="78" t="s">
        <v>508</v>
      </c>
      <c r="C21" s="78" t="s">
        <v>2018</v>
      </c>
      <c r="D21" s="87">
        <v>5.7834165204840825E-2</v>
      </c>
      <c r="E21" s="87">
        <v>0.24763727589212139</v>
      </c>
      <c r="F21" s="87">
        <v>1.0521977517247863E-2</v>
      </c>
      <c r="G21" s="82">
        <v>1.1053143814222957</v>
      </c>
      <c r="H21" s="52" t="s">
        <v>2024</v>
      </c>
      <c r="I21" s="89">
        <f t="shared" si="0"/>
        <v>6.3924934538463485E-2</v>
      </c>
      <c r="J21" s="89">
        <f t="shared" si="1"/>
        <v>0.27371704241980255</v>
      </c>
      <c r="K21" s="89">
        <f t="shared" si="2"/>
        <v>1.1630093070816123E-2</v>
      </c>
    </row>
    <row r="22" spans="1:11" ht="15" customHeight="1" outlineLevel="2" thickBot="1" x14ac:dyDescent="0.4">
      <c r="A22" s="78" t="s">
        <v>914</v>
      </c>
      <c r="B22" s="78" t="s">
        <v>2021</v>
      </c>
      <c r="C22" s="78" t="s">
        <v>2022</v>
      </c>
      <c r="D22" s="87">
        <v>6.19728577383348E-4</v>
      </c>
      <c r="E22" s="87">
        <v>2.6535854049617564E-3</v>
      </c>
      <c r="F22" s="87">
        <v>1.1274944723292767E-4</v>
      </c>
      <c r="G22" s="82">
        <v>1.1053143814222957</v>
      </c>
      <c r="H22" s="52" t="s">
        <v>2024</v>
      </c>
      <c r="I22" s="89">
        <f t="shared" si="0"/>
        <v>6.8499490916019458E-4</v>
      </c>
      <c r="J22" s="89">
        <f t="shared" si="1"/>
        <v>2.9330461104365357E-3</v>
      </c>
      <c r="K22" s="89">
        <f t="shared" si="2"/>
        <v>1.2462358552396921E-4</v>
      </c>
    </row>
    <row r="23" spans="1:11" ht="15" customHeight="1" outlineLevel="2" thickBot="1" x14ac:dyDescent="0.4">
      <c r="A23" s="78" t="s">
        <v>914</v>
      </c>
      <c r="B23" s="78" t="s">
        <v>509</v>
      </c>
      <c r="C23" s="78" t="s">
        <v>2019</v>
      </c>
      <c r="D23" s="87">
        <v>3.725569865918027E-2</v>
      </c>
      <c r="E23" s="87">
        <v>0.1595233491265978</v>
      </c>
      <c r="F23" s="87">
        <v>6.7780631447316988E-3</v>
      </c>
      <c r="G23" s="82">
        <v>1.1053143814222957</v>
      </c>
      <c r="H23" s="52" t="s">
        <v>2024</v>
      </c>
      <c r="I23" s="89">
        <f t="shared" si="0"/>
        <v>4.1179259517927287E-2</v>
      </c>
      <c r="J23" s="89">
        <f t="shared" si="1"/>
        <v>0.17632345196227836</v>
      </c>
      <c r="K23" s="89">
        <f t="shared" si="2"/>
        <v>7.491890672060378E-3</v>
      </c>
    </row>
    <row r="24" spans="1:11" ht="15" customHeight="1" outlineLevel="2" thickBot="1" x14ac:dyDescent="0.4">
      <c r="A24" s="78" t="s">
        <v>914</v>
      </c>
      <c r="B24" s="78" t="s">
        <v>510</v>
      </c>
      <c r="C24" s="78" t="s">
        <v>2020</v>
      </c>
      <c r="D24" s="87">
        <v>2.1740338047508714E-2</v>
      </c>
      <c r="E24" s="87">
        <v>0.16100480434953945</v>
      </c>
      <c r="F24" s="87">
        <v>9.7114033784697542E-3</v>
      </c>
      <c r="G24" s="82">
        <v>1.1053143814222957</v>
      </c>
      <c r="H24" s="52" t="s">
        <v>2024</v>
      </c>
      <c r="I24" s="89">
        <f t="shared" si="0"/>
        <v>2.4029908300893691E-2</v>
      </c>
      <c r="J24" s="89">
        <f t="shared" si="1"/>
        <v>0.17796092572562894</v>
      </c>
      <c r="K24" s="89">
        <f t="shared" si="2"/>
        <v>1.0734153818015688E-2</v>
      </c>
    </row>
    <row r="25" spans="1:11" ht="15" customHeight="1" outlineLevel="1" thickBot="1" x14ac:dyDescent="0.4">
      <c r="A25" s="79" t="s">
        <v>501</v>
      </c>
      <c r="B25" s="78"/>
      <c r="C25" s="78"/>
      <c r="D25" s="87">
        <f>SUBTOTAL(9,D14:D24)</f>
        <v>1.8327805962423369</v>
      </c>
      <c r="E25" s="87">
        <f>SUBTOTAL(9,E14:E24)</f>
        <v>2.2771223503896589</v>
      </c>
      <c r="F25" s="87">
        <f>SUBTOTAL(9,F14:F24)</f>
        <v>0.63373275105590232</v>
      </c>
      <c r="G25" s="82"/>
      <c r="H25" s="52"/>
      <c r="I25" s="89">
        <f>SUBTOTAL(9,I14:I24)</f>
        <v>1.9230216448130577</v>
      </c>
      <c r="J25" s="89">
        <f>SUBTOTAL(9,J14:J24)</f>
        <v>2.6284399473533702</v>
      </c>
      <c r="K25" s="89">
        <f t="shared" si="2"/>
        <v>0</v>
      </c>
    </row>
    <row r="26" spans="1:11" ht="15" customHeight="1" outlineLevel="2" thickBot="1" x14ac:dyDescent="0.4">
      <c r="A26" s="78" t="s">
        <v>915</v>
      </c>
      <c r="B26" s="78" t="s">
        <v>1161</v>
      </c>
      <c r="C26" s="78" t="s">
        <v>2010</v>
      </c>
      <c r="D26" s="87">
        <v>9.6931506849315067E-3</v>
      </c>
      <c r="E26" s="87">
        <v>1.8194520547945205E-3</v>
      </c>
      <c r="F26" s="87">
        <v>5.3828767123287671E-3</v>
      </c>
      <c r="G26" s="82">
        <v>1.0305899490167514</v>
      </c>
      <c r="H26" s="52" t="s">
        <v>2025</v>
      </c>
      <c r="I26" s="89">
        <f t="shared" si="0"/>
        <v>9.989663670195251E-3</v>
      </c>
      <c r="J26" s="89">
        <f t="shared" si="1"/>
        <v>1.8751090003891085E-3</v>
      </c>
      <c r="K26" s="89">
        <f t="shared" si="2"/>
        <v>5.547538636522362E-3</v>
      </c>
    </row>
    <row r="27" spans="1:11" ht="15" customHeight="1" outlineLevel="2" thickBot="1" x14ac:dyDescent="0.4">
      <c r="A27" s="78" t="s">
        <v>915</v>
      </c>
      <c r="B27" s="78" t="s">
        <v>1163</v>
      </c>
      <c r="C27" s="78" t="s">
        <v>2012</v>
      </c>
      <c r="D27" s="87">
        <v>0.43444681191780826</v>
      </c>
      <c r="E27" s="87">
        <v>2.3505113013698631E-3</v>
      </c>
      <c r="F27" s="87">
        <v>1.3831681389534245E-2</v>
      </c>
      <c r="G27" s="82">
        <v>1.0305899490167514</v>
      </c>
      <c r="H27" s="52" t="s">
        <v>2025</v>
      </c>
      <c r="I27" s="89">
        <f t="shared" si="0"/>
        <v>0.44773651774486417</v>
      </c>
      <c r="J27" s="89">
        <f t="shared" si="1"/>
        <v>2.4224133222420651E-3</v>
      </c>
      <c r="K27" s="89">
        <f t="shared" si="2"/>
        <v>1.4254791818056048E-2</v>
      </c>
    </row>
    <row r="28" spans="1:11" ht="15" customHeight="1" outlineLevel="2" thickBot="1" x14ac:dyDescent="0.4">
      <c r="A28" s="78" t="s">
        <v>915</v>
      </c>
      <c r="B28" s="78" t="s">
        <v>1164</v>
      </c>
      <c r="C28" s="78" t="s">
        <v>2013</v>
      </c>
      <c r="D28" s="87">
        <v>9.6335616438356156E-3</v>
      </c>
      <c r="E28" s="87">
        <v>5.4109589041095888E-5</v>
      </c>
      <c r="F28" s="87">
        <v>4.1896835616438355E-4</v>
      </c>
      <c r="G28" s="82">
        <v>1.0305899490167514</v>
      </c>
      <c r="H28" s="52" t="s">
        <v>2025</v>
      </c>
      <c r="I28" s="89">
        <f t="shared" si="0"/>
        <v>9.9282518033702791E-3</v>
      </c>
      <c r="J28" s="89">
        <f t="shared" si="1"/>
        <v>5.5764798611180384E-5</v>
      </c>
      <c r="K28" s="89">
        <f t="shared" si="2"/>
        <v>4.3178457681908419E-4</v>
      </c>
    </row>
    <row r="29" spans="1:11" ht="15" customHeight="1" outlineLevel="2" thickBot="1" x14ac:dyDescent="0.4">
      <c r="A29" s="78" t="s">
        <v>915</v>
      </c>
      <c r="B29" s="78" t="s">
        <v>508</v>
      </c>
      <c r="C29" s="78" t="s">
        <v>2018</v>
      </c>
      <c r="D29" s="87">
        <v>2.9541871983963013E-2</v>
      </c>
      <c r="E29" s="87">
        <v>0.12649389296017863</v>
      </c>
      <c r="F29" s="87">
        <v>5.3746589361448492E-3</v>
      </c>
      <c r="G29" s="82">
        <v>1.1053143814222957</v>
      </c>
      <c r="H29" s="52" t="s">
        <v>2024</v>
      </c>
      <c r="I29" s="89">
        <f t="shared" si="0"/>
        <v>3.2653055958010727E-2</v>
      </c>
      <c r="J29" s="89">
        <f t="shared" si="1"/>
        <v>0.13981551905097792</v>
      </c>
      <c r="K29" s="89">
        <f t="shared" si="2"/>
        <v>5.9406878173607573E-3</v>
      </c>
    </row>
    <row r="30" spans="1:11" ht="15" customHeight="1" outlineLevel="2" thickBot="1" x14ac:dyDescent="0.4">
      <c r="A30" s="78" t="s">
        <v>915</v>
      </c>
      <c r="B30" s="78" t="s">
        <v>2021</v>
      </c>
      <c r="C30" s="78" t="s">
        <v>2022</v>
      </c>
      <c r="D30" s="87">
        <v>1.3324164413742E-2</v>
      </c>
      <c r="E30" s="87">
        <v>5.7052086206677809E-2</v>
      </c>
      <c r="F30" s="87">
        <v>2.4241131155079451E-3</v>
      </c>
      <c r="G30" s="82">
        <v>1.1053143814222957</v>
      </c>
      <c r="H30" s="52" t="s">
        <v>2024</v>
      </c>
      <c r="I30" s="89">
        <f t="shared" si="0"/>
        <v>1.4727390546944203E-2</v>
      </c>
      <c r="J30" s="89">
        <f t="shared" si="1"/>
        <v>6.3060491374385574E-2</v>
      </c>
      <c r="K30" s="89">
        <f t="shared" si="2"/>
        <v>2.6794070887653384E-3</v>
      </c>
    </row>
    <row r="31" spans="1:11" ht="15" customHeight="1" outlineLevel="1" thickBot="1" x14ac:dyDescent="0.4">
      <c r="A31" s="79" t="s">
        <v>502</v>
      </c>
      <c r="B31" s="78"/>
      <c r="C31" s="78"/>
      <c r="D31" s="87">
        <f>SUBTOTAL(9,D26:D30)</f>
        <v>0.49663956064428039</v>
      </c>
      <c r="E31" s="87">
        <f>SUBTOTAL(9,E26:E30)</f>
        <v>0.18777005211206191</v>
      </c>
      <c r="F31" s="87">
        <f>SUBTOTAL(9,F26:F30)</f>
        <v>2.7432298509680191E-2</v>
      </c>
      <c r="G31" s="82"/>
      <c r="H31" s="52"/>
      <c r="I31" s="89">
        <f>SUBTOTAL(9,I26:I30)</f>
        <v>0.51503487972338458</v>
      </c>
      <c r="J31" s="89">
        <f>SUBTOTAL(9,J26:J30)</f>
        <v>0.20722929754660585</v>
      </c>
      <c r="K31" s="89">
        <f t="shared" si="2"/>
        <v>0</v>
      </c>
    </row>
    <row r="32" spans="1:11" ht="15" customHeight="1" outlineLevel="2" thickBot="1" x14ac:dyDescent="0.4">
      <c r="A32" s="78" t="s">
        <v>918</v>
      </c>
      <c r="B32" s="78" t="s">
        <v>1161</v>
      </c>
      <c r="C32" s="78" t="s">
        <v>2010</v>
      </c>
      <c r="D32" s="87">
        <v>9.1917808219178082E-3</v>
      </c>
      <c r="E32" s="87">
        <v>1.7253424657534247E-3</v>
      </c>
      <c r="F32" s="87">
        <v>5.1044520547945203E-3</v>
      </c>
      <c r="G32" s="82">
        <v>1.0305899490167514</v>
      </c>
      <c r="H32" s="52" t="s">
        <v>2025</v>
      </c>
      <c r="I32" s="89">
        <f t="shared" si="0"/>
        <v>9.4729569286334265E-3</v>
      </c>
      <c r="J32" s="89">
        <f t="shared" si="1"/>
        <v>1.7781206038172581E-3</v>
      </c>
      <c r="K32" s="89">
        <f t="shared" si="2"/>
        <v>5.2605969829091362E-3</v>
      </c>
    </row>
    <row r="33" spans="1:11" ht="15" customHeight="1" outlineLevel="2" thickBot="1" x14ac:dyDescent="0.4">
      <c r="A33" s="78" t="s">
        <v>918</v>
      </c>
      <c r="B33" s="78" t="s">
        <v>1163</v>
      </c>
      <c r="C33" s="78" t="s">
        <v>2012</v>
      </c>
      <c r="D33" s="87">
        <v>0.20264984794520549</v>
      </c>
      <c r="E33" s="87">
        <v>1.0964075342465753E-3</v>
      </c>
      <c r="F33" s="87">
        <v>6.4518556783561649E-3</v>
      </c>
      <c r="G33" s="82">
        <v>1.0305899490167514</v>
      </c>
      <c r="H33" s="52" t="s">
        <v>2025</v>
      </c>
      <c r="I33" s="89">
        <f t="shared" si="0"/>
        <v>0.20884889646210175</v>
      </c>
      <c r="J33" s="89">
        <f t="shared" si="1"/>
        <v>1.1299465848207601E-3</v>
      </c>
      <c r="K33" s="89">
        <f t="shared" si="2"/>
        <v>6.6492176146205175E-3</v>
      </c>
    </row>
    <row r="34" spans="1:11" ht="15" customHeight="1" outlineLevel="2" thickBot="1" x14ac:dyDescent="0.4">
      <c r="A34" s="78" t="s">
        <v>918</v>
      </c>
      <c r="B34" s="78" t="s">
        <v>1166</v>
      </c>
      <c r="C34" s="78" t="s">
        <v>2014</v>
      </c>
      <c r="D34" s="87">
        <v>2.8872833989266299E-5</v>
      </c>
      <c r="E34" s="87">
        <v>1.5377470464526685E-4</v>
      </c>
      <c r="F34" s="87">
        <v>2.5344641099297395E-6</v>
      </c>
      <c r="G34" s="82">
        <v>1.1733305421812836</v>
      </c>
      <c r="H34" s="52" t="s">
        <v>2023</v>
      </c>
      <c r="I34" s="89">
        <f t="shared" si="0"/>
        <v>3.3877377958936021E-5</v>
      </c>
      <c r="J34" s="89">
        <f t="shared" si="1"/>
        <v>1.8042855757519771E-4</v>
      </c>
      <c r="K34" s="89">
        <f t="shared" si="2"/>
        <v>2.9737641482428657E-6</v>
      </c>
    </row>
    <row r="35" spans="1:11" ht="15" customHeight="1" outlineLevel="2" thickBot="1" x14ac:dyDescent="0.4">
      <c r="A35" s="78" t="s">
        <v>918</v>
      </c>
      <c r="B35" s="78" t="s">
        <v>1165</v>
      </c>
      <c r="C35" s="78" t="s">
        <v>2015</v>
      </c>
      <c r="D35" s="87">
        <v>8.4783949477785754E-4</v>
      </c>
      <c r="E35" s="87">
        <v>4.2297869391903567E-3</v>
      </c>
      <c r="F35" s="87">
        <v>5.2260056438015337E-5</v>
      </c>
      <c r="G35" s="82">
        <v>1.1733305421812836</v>
      </c>
      <c r="H35" s="52" t="s">
        <v>2023</v>
      </c>
      <c r="I35" s="89">
        <f t="shared" si="0"/>
        <v>9.9479597409040917E-4</v>
      </c>
      <c r="J35" s="89">
        <f t="shared" si="1"/>
        <v>4.9629382026715333E-3</v>
      </c>
      <c r="K35" s="89">
        <f t="shared" si="2"/>
        <v>6.1318320354841014E-5</v>
      </c>
    </row>
    <row r="36" spans="1:11" ht="15" customHeight="1" outlineLevel="2" thickBot="1" x14ac:dyDescent="0.4">
      <c r="A36" s="78" t="s">
        <v>918</v>
      </c>
      <c r="B36" s="78" t="s">
        <v>508</v>
      </c>
      <c r="C36" s="78" t="s">
        <v>2018</v>
      </c>
      <c r="D36" s="87">
        <v>6.1241983023247119E-2</v>
      </c>
      <c r="E36" s="87">
        <v>0.26222904389461232</v>
      </c>
      <c r="F36" s="87">
        <v>1.1141974059795808E-2</v>
      </c>
      <c r="G36" s="82">
        <v>1.1053143814222957</v>
      </c>
      <c r="H36" s="52" t="s">
        <v>2024</v>
      </c>
      <c r="I36" s="89">
        <f t="shared" si="0"/>
        <v>6.7691644582415125E-2</v>
      </c>
      <c r="J36" s="89">
        <f t="shared" si="1"/>
        <v>0.28984553344333341</v>
      </c>
      <c r="K36" s="89">
        <f t="shared" si="2"/>
        <v>1.2315384165726468E-2</v>
      </c>
    </row>
    <row r="37" spans="1:11" ht="15" customHeight="1" outlineLevel="2" thickBot="1" x14ac:dyDescent="0.4">
      <c r="A37" s="78" t="s">
        <v>918</v>
      </c>
      <c r="B37" s="78" t="s">
        <v>509</v>
      </c>
      <c r="C37" s="78" t="s">
        <v>2019</v>
      </c>
      <c r="D37" s="87">
        <v>4.6569623323975066E-2</v>
      </c>
      <c r="E37" s="87">
        <v>0.19940418640824714</v>
      </c>
      <c r="F37" s="87">
        <v>8.4725789309146298E-3</v>
      </c>
      <c r="G37" s="82">
        <v>1.1053143814222957</v>
      </c>
      <c r="H37" s="52" t="s">
        <v>2024</v>
      </c>
      <c r="I37" s="89">
        <f t="shared" si="0"/>
        <v>5.1474074397408816E-2</v>
      </c>
      <c r="J37" s="89">
        <f t="shared" si="1"/>
        <v>0.22040431495284782</v>
      </c>
      <c r="K37" s="89">
        <f t="shared" si="2"/>
        <v>9.3648633400754792E-3</v>
      </c>
    </row>
    <row r="38" spans="1:11" ht="15" customHeight="1" outlineLevel="1" thickBot="1" x14ac:dyDescent="0.4">
      <c r="A38" s="79" t="s">
        <v>503</v>
      </c>
      <c r="B38" s="78"/>
      <c r="C38" s="78"/>
      <c r="D38" s="87">
        <f>SUBTOTAL(9,D32:D37)</f>
        <v>0.32052994744311264</v>
      </c>
      <c r="E38" s="87">
        <f>SUBTOTAL(9,E32:E37)</f>
        <v>0.46883854194669511</v>
      </c>
      <c r="F38" s="87">
        <f>SUBTOTAL(9,F32:F37)</f>
        <v>3.1225655244409067E-2</v>
      </c>
      <c r="G38" s="82"/>
      <c r="H38" s="52"/>
      <c r="I38" s="89">
        <f>SUBTOTAL(9,I32:I37)</f>
        <v>0.33851624572260847</v>
      </c>
      <c r="J38" s="89">
        <f>SUBTOTAL(9,J32:J37)</f>
        <v>0.51830128234506601</v>
      </c>
      <c r="K38" s="89">
        <f t="shared" si="2"/>
        <v>0</v>
      </c>
    </row>
    <row r="39" spans="1:11" ht="15" customHeight="1" outlineLevel="2" thickBot="1" x14ac:dyDescent="0.4">
      <c r="A39" s="78" t="s">
        <v>919</v>
      </c>
      <c r="B39" s="78" t="s">
        <v>1163</v>
      </c>
      <c r="C39" s="78" t="s">
        <v>2012</v>
      </c>
      <c r="D39" s="87">
        <v>4.3051000515068492E-3</v>
      </c>
      <c r="E39" s="87">
        <v>2.3292117808219177E-5</v>
      </c>
      <c r="F39" s="87">
        <v>1.3706343476120548E-4</v>
      </c>
      <c r="G39" s="82">
        <v>1.0305899490167514</v>
      </c>
      <c r="H39" s="52" t="s">
        <v>2025</v>
      </c>
      <c r="I39" s="89">
        <f t="shared" si="0"/>
        <v>4.436792842594457E-3</v>
      </c>
      <c r="J39" s="89">
        <f t="shared" si="1"/>
        <v>2.4004622504464767E-5</v>
      </c>
      <c r="K39" s="89">
        <f t="shared" si="2"/>
        <v>1.4125619824261159E-4</v>
      </c>
    </row>
    <row r="40" spans="1:11" ht="15" customHeight="1" outlineLevel="2" thickBot="1" x14ac:dyDescent="0.4">
      <c r="A40" s="78" t="s">
        <v>919</v>
      </c>
      <c r="B40" s="78" t="s">
        <v>508</v>
      </c>
      <c r="C40" s="78" t="s">
        <v>2018</v>
      </c>
      <c r="D40" s="87">
        <v>4.7294799326987123E-2</v>
      </c>
      <c r="E40" s="87">
        <v>0.20250928197402851</v>
      </c>
      <c r="F40" s="87">
        <v>8.604512807243862E-3</v>
      </c>
      <c r="G40" s="82">
        <v>1.1053143814222957</v>
      </c>
      <c r="H40" s="52" t="s">
        <v>2024</v>
      </c>
      <c r="I40" s="89">
        <f t="shared" si="0"/>
        <v>5.2275621862600374E-2</v>
      </c>
      <c r="J40" s="89">
        <f t="shared" si="1"/>
        <v>0.22383642173739657</v>
      </c>
      <c r="K40" s="89">
        <f t="shared" si="2"/>
        <v>9.5106917509789699E-3</v>
      </c>
    </row>
    <row r="41" spans="1:11" ht="15" customHeight="1" outlineLevel="2" thickBot="1" x14ac:dyDescent="0.4">
      <c r="A41" s="78" t="s">
        <v>919</v>
      </c>
      <c r="B41" s="78" t="s">
        <v>509</v>
      </c>
      <c r="C41" s="78" t="s">
        <v>2019</v>
      </c>
      <c r="D41" s="87">
        <v>2.3284811661987592E-2</v>
      </c>
      <c r="E41" s="87">
        <v>9.9702093204123571E-2</v>
      </c>
      <c r="F41" s="87">
        <v>4.2362894654573149E-3</v>
      </c>
      <c r="G41" s="82">
        <v>1.1053143814222957</v>
      </c>
      <c r="H41" s="52" t="s">
        <v>2024</v>
      </c>
      <c r="I41" s="89">
        <f t="shared" si="0"/>
        <v>2.573703719870447E-2</v>
      </c>
      <c r="J41" s="89">
        <f t="shared" si="1"/>
        <v>0.11020215747642391</v>
      </c>
      <c r="K41" s="89">
        <f t="shared" si="2"/>
        <v>4.6824316700377396E-3</v>
      </c>
    </row>
    <row r="42" spans="1:11" ht="15" customHeight="1" outlineLevel="1" thickBot="1" x14ac:dyDescent="0.4">
      <c r="A42" s="79" t="s">
        <v>504</v>
      </c>
      <c r="B42" s="78"/>
      <c r="C42" s="78"/>
      <c r="D42" s="87">
        <f>SUBTOTAL(9,D39:D41)</f>
        <v>7.4884711040481555E-2</v>
      </c>
      <c r="E42" s="87">
        <f>SUBTOTAL(9,E39:E41)</f>
        <v>0.30223466729596027</v>
      </c>
      <c r="F42" s="87">
        <f>SUBTOTAL(9,F39:F41)</f>
        <v>1.2977865707462382E-2</v>
      </c>
      <c r="G42" s="82"/>
      <c r="H42" s="52"/>
      <c r="I42" s="89">
        <f>SUBTOTAL(9,I39:I41)</f>
        <v>8.2449451903899296E-2</v>
      </c>
      <c r="J42" s="89">
        <f>SUBTOTAL(9,J39:J41)</f>
        <v>0.33406258383632492</v>
      </c>
      <c r="K42" s="89">
        <f t="shared" si="2"/>
        <v>0</v>
      </c>
    </row>
    <row r="43" spans="1:11" ht="15" outlineLevel="2" thickBot="1" x14ac:dyDescent="0.4">
      <c r="A43" s="78" t="s">
        <v>920</v>
      </c>
      <c r="B43" s="78" t="s">
        <v>1163</v>
      </c>
      <c r="C43" s="78" t="s">
        <v>2012</v>
      </c>
      <c r="D43" s="87">
        <v>3.5959712328767122E-2</v>
      </c>
      <c r="E43" s="87">
        <v>1.9455479452054795E-4</v>
      </c>
      <c r="F43" s="87">
        <v>1.1448657698630137E-3</v>
      </c>
      <c r="G43" s="82">
        <v>1.0305899490167514</v>
      </c>
      <c r="H43" s="52" t="s">
        <v>2025</v>
      </c>
      <c r="I43" s="89">
        <f t="shared" si="0"/>
        <v>3.7059718095561155E-2</v>
      </c>
      <c r="J43" s="89">
        <f t="shared" si="1"/>
        <v>2.0050621576589604E-4</v>
      </c>
      <c r="K43" s="89">
        <f t="shared" si="2"/>
        <v>1.1798871553941471E-3</v>
      </c>
    </row>
    <row r="44" spans="1:11" ht="15" outlineLevel="2" thickBot="1" x14ac:dyDescent="0.4">
      <c r="A44" s="78" t="s">
        <v>920</v>
      </c>
      <c r="B44" s="78" t="s">
        <v>1164</v>
      </c>
      <c r="C44" s="78" t="s">
        <v>2013</v>
      </c>
      <c r="D44" s="87">
        <v>9.6335616438356173E-4</v>
      </c>
      <c r="E44" s="87">
        <v>5.4109589041095895E-6</v>
      </c>
      <c r="F44" s="87">
        <v>4.1896835616438355E-5</v>
      </c>
      <c r="G44" s="82">
        <v>1.0305899490167514</v>
      </c>
      <c r="H44" s="52" t="s">
        <v>2025</v>
      </c>
      <c r="I44" s="89">
        <f t="shared" si="0"/>
        <v>9.9282518033702799E-4</v>
      </c>
      <c r="J44" s="89">
        <f t="shared" si="1"/>
        <v>5.5764798611180387E-6</v>
      </c>
      <c r="K44" s="89">
        <f t="shared" si="2"/>
        <v>4.3178457681908417E-5</v>
      </c>
    </row>
    <row r="45" spans="1:11" ht="15" outlineLevel="2" thickBot="1" x14ac:dyDescent="0.4">
      <c r="A45" s="78" t="s">
        <v>920</v>
      </c>
      <c r="B45" s="78" t="s">
        <v>1166</v>
      </c>
      <c r="C45" s="78" t="s">
        <v>2014</v>
      </c>
      <c r="D45" s="87">
        <v>6.9926394817754515E-4</v>
      </c>
      <c r="E45" s="87">
        <v>3.8145737671066572E-3</v>
      </c>
      <c r="F45" s="87">
        <v>5.7025442473419175E-5</v>
      </c>
      <c r="G45" s="82">
        <v>1.1733305421812836</v>
      </c>
      <c r="H45" s="52" t="s">
        <v>2023</v>
      </c>
      <c r="I45" s="89">
        <f t="shared" si="0"/>
        <v>8.204677474429841E-4</v>
      </c>
      <c r="J45" s="89">
        <f t="shared" si="1"/>
        <v>4.4757559063497553E-3</v>
      </c>
      <c r="K45" s="89">
        <f t="shared" si="2"/>
        <v>6.6909693335464527E-5</v>
      </c>
    </row>
    <row r="46" spans="1:11" ht="15" outlineLevel="2" thickBot="1" x14ac:dyDescent="0.4">
      <c r="A46" s="78" t="s">
        <v>920</v>
      </c>
      <c r="B46" s="78" t="s">
        <v>1165</v>
      </c>
      <c r="C46" s="78" t="s">
        <v>2015</v>
      </c>
      <c r="D46" s="87">
        <v>2.0533612764151235E-2</v>
      </c>
      <c r="E46" s="87">
        <v>0.10492515226029067</v>
      </c>
      <c r="F46" s="87">
        <v>1.175851269855348E-3</v>
      </c>
      <c r="G46" s="82">
        <v>1.1733305421812836</v>
      </c>
      <c r="H46" s="52" t="s">
        <v>2023</v>
      </c>
      <c r="I46" s="89">
        <f t="shared" si="0"/>
        <v>2.4092714997502096E-2</v>
      </c>
      <c r="J46" s="89">
        <f t="shared" si="1"/>
        <v>0.12311188579002059</v>
      </c>
      <c r="K46" s="89">
        <f t="shared" si="2"/>
        <v>1.3796622079839263E-3</v>
      </c>
    </row>
    <row r="47" spans="1:11" ht="15" outlineLevel="2" thickBot="1" x14ac:dyDescent="0.4">
      <c r="A47" s="78" t="s">
        <v>920</v>
      </c>
      <c r="B47" s="78" t="s">
        <v>507</v>
      </c>
      <c r="C47" s="78" t="s">
        <v>2016</v>
      </c>
      <c r="D47" s="87">
        <v>5.4411142757757804E-2</v>
      </c>
      <c r="E47" s="87">
        <v>0.59915150316406574</v>
      </c>
      <c r="F47" s="87">
        <v>1.9869129872381205E-2</v>
      </c>
      <c r="G47" s="82">
        <v>1.1733305421812836</v>
      </c>
      <c r="H47" s="52" t="s">
        <v>2023</v>
      </c>
      <c r="I47" s="89">
        <f t="shared" si="0"/>
        <v>6.3842255632663186E-2</v>
      </c>
      <c r="J47" s="89">
        <f t="shared" si="1"/>
        <v>0.70300275805622436</v>
      </c>
      <c r="K47" s="89">
        <f t="shared" si="2"/>
        <v>2.3313056925831379E-2</v>
      </c>
    </row>
    <row r="48" spans="1:11" ht="15" outlineLevel="2" thickBot="1" x14ac:dyDescent="0.4">
      <c r="A48" s="78" t="s">
        <v>920</v>
      </c>
      <c r="B48" s="78" t="s">
        <v>506</v>
      </c>
      <c r="C48" s="78" t="s">
        <v>2017</v>
      </c>
      <c r="D48" s="87">
        <v>0.12665735039292714</v>
      </c>
      <c r="E48" s="87">
        <v>1.2349032913564795</v>
      </c>
      <c r="F48" s="87">
        <v>5.5363746839947672E-2</v>
      </c>
      <c r="G48" s="82">
        <v>1.1733305421812836</v>
      </c>
      <c r="H48" s="52" t="s">
        <v>2023</v>
      </c>
      <c r="I48" s="89">
        <f t="shared" si="0"/>
        <v>0.14861093760777802</v>
      </c>
      <c r="J48" s="89">
        <f t="shared" si="1"/>
        <v>1.4489497483887497</v>
      </c>
      <c r="K48" s="89">
        <f t="shared" si="2"/>
        <v>6.4959975096903128E-2</v>
      </c>
    </row>
    <row r="49" spans="1:11" ht="15" outlineLevel="2" thickBot="1" x14ac:dyDescent="0.4">
      <c r="A49" s="78" t="s">
        <v>920</v>
      </c>
      <c r="B49" s="78" t="s">
        <v>508</v>
      </c>
      <c r="C49" s="78" t="s">
        <v>2018</v>
      </c>
      <c r="D49" s="87">
        <v>5.314380245046E-2</v>
      </c>
      <c r="E49" s="87">
        <v>0.22755384162231235</v>
      </c>
      <c r="F49" s="87">
        <v>9.6686429653522459E-3</v>
      </c>
      <c r="G49" s="82">
        <v>1.1053143814222957</v>
      </c>
      <c r="H49" s="52" t="s">
        <v>2024</v>
      </c>
      <c r="I49" s="89">
        <f t="shared" si="0"/>
        <v>5.8740609131958874E-2</v>
      </c>
      <c r="J49" s="89">
        <f t="shared" si="1"/>
        <v>0.25151853369303323</v>
      </c>
      <c r="K49" s="89">
        <f t="shared" si="2"/>
        <v>1.0686890118441348E-2</v>
      </c>
    </row>
    <row r="50" spans="1:11" ht="15" outlineLevel="2" thickBot="1" x14ac:dyDescent="0.4">
      <c r="A50" s="78" t="s">
        <v>920</v>
      </c>
      <c r="B50" s="78" t="s">
        <v>510</v>
      </c>
      <c r="C50" s="78" t="s">
        <v>2020</v>
      </c>
      <c r="D50" s="87">
        <v>5.554475403261315E-2</v>
      </c>
      <c r="E50" s="87">
        <v>0.41135387297664389</v>
      </c>
      <c r="F50" s="87">
        <v>2.4811827248951399E-2</v>
      </c>
      <c r="G50" s="82">
        <v>1.1053143814222957</v>
      </c>
      <c r="H50" s="52" t="s">
        <v>2024</v>
      </c>
      <c r="I50" s="89">
        <f t="shared" si="0"/>
        <v>6.1394415444811369E-2</v>
      </c>
      <c r="J50" s="89">
        <f t="shared" si="1"/>
        <v>0.45467535165484474</v>
      </c>
      <c r="K50" s="89">
        <f t="shared" si="2"/>
        <v>2.7424869487631575E-2</v>
      </c>
    </row>
    <row r="51" spans="1:11" ht="14.5" outlineLevel="1" x14ac:dyDescent="0.35">
      <c r="A51" s="86" t="s">
        <v>505</v>
      </c>
      <c r="B51" s="84"/>
      <c r="C51" s="84"/>
      <c r="D51" s="88">
        <f>SUBTOTAL(9,D43:D50)</f>
        <v>0.3479129948392376</v>
      </c>
      <c r="E51" s="88">
        <f>SUBTOTAL(9,E43:E50)</f>
        <v>2.5819022009003234</v>
      </c>
      <c r="F51" s="88">
        <f>SUBTOTAL(9,F43:F50)</f>
        <v>0.11213298624444074</v>
      </c>
      <c r="G51" s="85"/>
      <c r="H51" s="52"/>
      <c r="I51" s="89">
        <f>SUBTOTAL(9,I43:I50)</f>
        <v>0.39555394383805476</v>
      </c>
      <c r="J51" s="89">
        <f>SUBTOTAL(9,J43:J50)</f>
        <v>2.9859401161848491</v>
      </c>
      <c r="K51" s="89">
        <f t="shared" si="2"/>
        <v>0</v>
      </c>
    </row>
    <row r="52" spans="1:11" ht="14.5" x14ac:dyDescent="0.35">
      <c r="A52" s="86" t="s">
        <v>848</v>
      </c>
      <c r="B52" s="84"/>
      <c r="C52" s="84"/>
      <c r="D52" s="88">
        <f>SUBTOTAL(9,D2:D50)</f>
        <v>3.8484803279925677</v>
      </c>
      <c r="E52" s="88">
        <f>SUBTOTAL(9,E2:E50)</f>
        <v>7.4413644557211232</v>
      </c>
      <c r="F52" s="88">
        <f>SUBTOTAL(9,F2:F50)</f>
        <v>0.93017227479867337</v>
      </c>
      <c r="G52" s="85"/>
      <c r="H52" s="52"/>
      <c r="I52" s="89">
        <f>SUBTOTAL(9,I2:I50)</f>
        <v>4.0838831769519981</v>
      </c>
      <c r="J52" s="89">
        <f>SUBTOTAL(9,J2:J50)</f>
        <v>8.558592153539216</v>
      </c>
      <c r="K52" s="89">
        <f>SUBTOTAL(9,K2:K50)</f>
        <v>0.99899142741874647</v>
      </c>
    </row>
    <row r="59" spans="1:11" x14ac:dyDescent="0.25">
      <c r="A59" s="165"/>
      <c r="B59" s="166"/>
      <c r="D59" s="89"/>
      <c r="E59" s="89"/>
      <c r="F59" s="89"/>
      <c r="I59" s="89"/>
      <c r="J59" s="89"/>
      <c r="K59" s="89"/>
    </row>
    <row r="60" spans="1:11" x14ac:dyDescent="0.25">
      <c r="A60" s="165"/>
      <c r="B60" s="166"/>
      <c r="D60" s="89"/>
      <c r="E60" s="89"/>
      <c r="F60" s="89"/>
      <c r="I60" s="89"/>
      <c r="J60" s="89"/>
      <c r="K60" s="89"/>
    </row>
    <row r="61" spans="1:11" x14ac:dyDescent="0.25">
      <c r="A61" s="165"/>
      <c r="B61" s="166"/>
      <c r="D61" s="89"/>
      <c r="E61" s="89"/>
      <c r="F61" s="89"/>
      <c r="I61" s="89"/>
      <c r="J61" s="89"/>
      <c r="K61" s="89"/>
    </row>
    <row r="62" spans="1:11" x14ac:dyDescent="0.25">
      <c r="D62" s="89"/>
      <c r="E62" s="89"/>
      <c r="F62" s="89"/>
      <c r="I62" s="89"/>
      <c r="J62" s="89"/>
      <c r="K62" s="89"/>
    </row>
  </sheetData>
  <sheetProtection password="CD58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7"/>
  <sheetViews>
    <sheetView workbookViewId="0">
      <pane ySplit="2" topLeftCell="A3" activePane="bottomLeft" state="frozen"/>
      <selection pane="bottomLeft" activeCell="V26" sqref="V26"/>
    </sheetView>
  </sheetViews>
  <sheetFormatPr defaultRowHeight="12.5" outlineLevelRow="2" x14ac:dyDescent="0.25"/>
  <cols>
    <col min="1" max="1" width="15" customWidth="1"/>
    <col min="2" max="2" width="14.81640625" customWidth="1"/>
    <col min="3" max="3" width="16.7265625" hidden="1" customWidth="1"/>
    <col min="4" max="4" width="12.81640625" hidden="1" customWidth="1"/>
    <col min="5" max="5" width="81.453125" hidden="1" customWidth="1"/>
    <col min="6" max="6" width="53.1796875" hidden="1" customWidth="1"/>
    <col min="7" max="7" width="11.453125" hidden="1" customWidth="1"/>
    <col min="8" max="8" width="12.81640625" hidden="1" customWidth="1"/>
    <col min="9" max="9" width="57.7265625" hidden="1" customWidth="1"/>
    <col min="10" max="10" width="9.453125" customWidth="1"/>
    <col min="11" max="13" width="9.54296875" customWidth="1"/>
    <col min="14" max="14" width="3.54296875" customWidth="1"/>
    <col min="15" max="15" width="11.81640625" bestFit="1" customWidth="1"/>
    <col min="16" max="16" width="3.54296875" customWidth="1"/>
    <col min="17" max="19" width="9.54296875" customWidth="1"/>
    <col min="20" max="20" width="3.54296875" customWidth="1"/>
    <col min="21" max="21" width="48.26953125" hidden="1" customWidth="1"/>
  </cols>
  <sheetData>
    <row r="1" spans="1:21" ht="14.5" x14ac:dyDescent="0.35">
      <c r="A1" s="118" t="s">
        <v>2047</v>
      </c>
      <c r="B1" s="118" t="s">
        <v>2050</v>
      </c>
      <c r="C1" s="118"/>
      <c r="D1" s="118"/>
      <c r="E1" s="118"/>
      <c r="F1" s="118"/>
      <c r="G1" s="118"/>
      <c r="H1" s="118" t="s">
        <v>2051</v>
      </c>
      <c r="I1" s="118"/>
      <c r="J1" s="118" t="s">
        <v>2052</v>
      </c>
      <c r="K1" s="219" t="s">
        <v>2337</v>
      </c>
      <c r="L1" s="220"/>
      <c r="M1" s="221"/>
      <c r="N1" s="134"/>
      <c r="O1" s="119" t="s">
        <v>2049</v>
      </c>
      <c r="P1" s="119"/>
      <c r="Q1" s="218">
        <v>2023</v>
      </c>
      <c r="R1" s="218"/>
      <c r="S1" s="218"/>
      <c r="T1" s="120"/>
      <c r="U1" s="119"/>
    </row>
    <row r="2" spans="1:21" ht="15" thickBot="1" x14ac:dyDescent="0.4">
      <c r="A2" s="121" t="s">
        <v>2048</v>
      </c>
      <c r="B2" s="121" t="s">
        <v>2053</v>
      </c>
      <c r="C2" s="121" t="s">
        <v>512</v>
      </c>
      <c r="D2" s="121" t="s">
        <v>1438</v>
      </c>
      <c r="E2" s="121" t="s">
        <v>255</v>
      </c>
      <c r="F2" s="121" t="s">
        <v>2054</v>
      </c>
      <c r="G2" s="121" t="s">
        <v>2055</v>
      </c>
      <c r="H2" s="122" t="s">
        <v>2056</v>
      </c>
      <c r="I2" s="121" t="s">
        <v>167</v>
      </c>
      <c r="J2" s="121" t="s">
        <v>2321</v>
      </c>
      <c r="K2" s="123" t="s">
        <v>854</v>
      </c>
      <c r="L2" s="123" t="s">
        <v>513</v>
      </c>
      <c r="M2" s="123" t="s">
        <v>514</v>
      </c>
      <c r="N2" s="124"/>
      <c r="O2" s="124" t="s">
        <v>2036</v>
      </c>
      <c r="P2" s="124"/>
      <c r="Q2" s="123" t="s">
        <v>854</v>
      </c>
      <c r="R2" s="123" t="s">
        <v>513</v>
      </c>
      <c r="S2" s="123" t="s">
        <v>514</v>
      </c>
      <c r="T2" s="124"/>
      <c r="U2" s="125" t="s">
        <v>2310</v>
      </c>
    </row>
    <row r="3" spans="1:21" ht="15.75" customHeight="1" outlineLevel="2" x14ac:dyDescent="0.35">
      <c r="A3" s="94" t="s">
        <v>889</v>
      </c>
      <c r="B3" s="94" t="s">
        <v>550</v>
      </c>
      <c r="C3" s="94" t="s">
        <v>1464</v>
      </c>
      <c r="D3" s="95">
        <v>2201001133</v>
      </c>
      <c r="E3" s="94" t="s">
        <v>2057</v>
      </c>
      <c r="F3" s="94" t="s">
        <v>2058</v>
      </c>
      <c r="G3" s="94" t="s">
        <v>2059</v>
      </c>
      <c r="H3" s="94" t="s">
        <v>2060</v>
      </c>
      <c r="I3" s="94" t="s">
        <v>2061</v>
      </c>
      <c r="J3" s="94" t="s">
        <v>169</v>
      </c>
      <c r="K3" s="135">
        <v>2.5835616438356162E-3</v>
      </c>
      <c r="L3" s="135">
        <v>7.0684931506849317E-4</v>
      </c>
      <c r="M3" s="135">
        <v>4.9315068493150684E-5</v>
      </c>
      <c r="N3" s="136"/>
      <c r="O3" s="137">
        <f>'QuasiPoint GF'!$I$4</f>
        <v>1.0334176773405461</v>
      </c>
      <c r="P3" s="137"/>
      <c r="Q3" s="137">
        <f>K3*O3</f>
        <v>2.6698982732387259E-3</v>
      </c>
      <c r="R3" s="137">
        <f>L3*O3</f>
        <v>7.3047057740783811E-4</v>
      </c>
      <c r="S3" s="137">
        <f>M3*O3</f>
        <v>5.0963063540081725E-5</v>
      </c>
      <c r="T3" s="137"/>
      <c r="U3" t="s">
        <v>2320</v>
      </c>
    </row>
    <row r="4" spans="1:21" ht="15.75" customHeight="1" outlineLevel="2" x14ac:dyDescent="0.35">
      <c r="A4" s="96" t="s">
        <v>889</v>
      </c>
      <c r="B4" s="96" t="s">
        <v>550</v>
      </c>
      <c r="C4" s="96" t="s">
        <v>1464</v>
      </c>
      <c r="D4" s="97">
        <v>2270008005</v>
      </c>
      <c r="E4" s="96" t="s">
        <v>1268</v>
      </c>
      <c r="F4" s="96" t="s">
        <v>2058</v>
      </c>
      <c r="G4" s="96" t="s">
        <v>2059</v>
      </c>
      <c r="H4" s="96" t="s">
        <v>2060</v>
      </c>
      <c r="I4" s="96" t="s">
        <v>2061</v>
      </c>
      <c r="J4" s="96" t="s">
        <v>169</v>
      </c>
      <c r="K4" s="138">
        <v>0.95823835616438358</v>
      </c>
      <c r="L4" s="138">
        <v>0.11036575342465753</v>
      </c>
      <c r="M4" s="138">
        <v>3.4082191780821919E-2</v>
      </c>
      <c r="N4" s="136"/>
      <c r="O4" s="137">
        <f>'QuasiPoint GF'!$I$4</f>
        <v>1.0334176773405461</v>
      </c>
      <c r="P4" s="137"/>
      <c r="Q4" s="137">
        <f t="shared" ref="Q4:Q40" si="0">K4*O4</f>
        <v>0.99026045636602023</v>
      </c>
      <c r="R4" s="137">
        <f t="shared" ref="R4:R40" si="1">L4*O4</f>
        <v>0.11405392056204901</v>
      </c>
      <c r="S4" s="137">
        <f t="shared" ref="S4:S40" si="2">M4*O4</f>
        <v>3.5221139468812036E-2</v>
      </c>
      <c r="T4" s="137"/>
      <c r="U4" s="115" t="s">
        <v>2320</v>
      </c>
    </row>
    <row r="5" spans="1:21" ht="15.75" customHeight="1" outlineLevel="2" x14ac:dyDescent="0.35">
      <c r="A5" s="96" t="s">
        <v>889</v>
      </c>
      <c r="B5" s="96" t="s">
        <v>550</v>
      </c>
      <c r="C5" s="96" t="s">
        <v>1464</v>
      </c>
      <c r="D5" s="97">
        <v>2275001000</v>
      </c>
      <c r="E5" s="96" t="s">
        <v>170</v>
      </c>
      <c r="F5" s="96" t="s">
        <v>2058</v>
      </c>
      <c r="G5" s="96" t="s">
        <v>2062</v>
      </c>
      <c r="H5" s="96" t="s">
        <v>2060</v>
      </c>
      <c r="I5" s="96" t="s">
        <v>2061</v>
      </c>
      <c r="J5" s="96" t="s">
        <v>169</v>
      </c>
      <c r="K5" s="138">
        <v>1.3814328500585681E-2</v>
      </c>
      <c r="L5" s="138">
        <v>1.4589103385708077E-2</v>
      </c>
      <c r="M5" s="138">
        <v>3.0482574397335538E-3</v>
      </c>
      <c r="N5" s="136"/>
      <c r="O5" s="137">
        <f>'QuasiPoint GF'!$I$4</f>
        <v>1.0334176773405461</v>
      </c>
      <c r="P5" s="137"/>
      <c r="Q5" s="137">
        <f t="shared" si="0"/>
        <v>1.4275971273094564E-2</v>
      </c>
      <c r="R5" s="137">
        <f t="shared" si="1"/>
        <v>1.5076637335339539E-2</v>
      </c>
      <c r="S5" s="137">
        <f t="shared" si="2"/>
        <v>3.150123123305489E-3</v>
      </c>
      <c r="T5" s="137"/>
      <c r="U5" t="s">
        <v>2320</v>
      </c>
    </row>
    <row r="6" spans="1:21" ht="15.75" customHeight="1" outlineLevel="2" x14ac:dyDescent="0.35">
      <c r="A6" s="96" t="s">
        <v>889</v>
      </c>
      <c r="B6" s="96" t="s">
        <v>550</v>
      </c>
      <c r="C6" s="96" t="s">
        <v>1464</v>
      </c>
      <c r="D6" s="97">
        <v>2275020000</v>
      </c>
      <c r="E6" s="96" t="s">
        <v>171</v>
      </c>
      <c r="F6" s="96" t="s">
        <v>2058</v>
      </c>
      <c r="G6" s="96" t="s">
        <v>2062</v>
      </c>
      <c r="H6" s="96" t="s">
        <v>2060</v>
      </c>
      <c r="I6" s="96" t="s">
        <v>2061</v>
      </c>
      <c r="J6" s="96" t="s">
        <v>169</v>
      </c>
      <c r="K6" s="138">
        <v>2.7200287232848654</v>
      </c>
      <c r="L6" s="138">
        <v>2.8725811938246606</v>
      </c>
      <c r="M6" s="138">
        <v>0.60019911874040976</v>
      </c>
      <c r="N6" s="136"/>
      <c r="O6" s="137">
        <f>'QuasiPoint GF'!$I$4</f>
        <v>1.0334176773405461</v>
      </c>
      <c r="P6" s="137"/>
      <c r="Q6" s="137">
        <f t="shared" si="0"/>
        <v>2.8109257655166169</v>
      </c>
      <c r="R6" s="137">
        <f t="shared" si="1"/>
        <v>2.9685761852944137</v>
      </c>
      <c r="S6" s="137">
        <f t="shared" si="2"/>
        <v>0.62025637923055688</v>
      </c>
      <c r="T6" s="137"/>
      <c r="U6" t="s">
        <v>2320</v>
      </c>
    </row>
    <row r="7" spans="1:21" ht="15.75" customHeight="1" outlineLevel="2" x14ac:dyDescent="0.35">
      <c r="A7" s="96" t="s">
        <v>889</v>
      </c>
      <c r="B7" s="96" t="s">
        <v>550</v>
      </c>
      <c r="C7" s="96" t="s">
        <v>1464</v>
      </c>
      <c r="D7" s="97">
        <v>2275050000</v>
      </c>
      <c r="E7" s="96" t="s">
        <v>172</v>
      </c>
      <c r="F7" s="96" t="s">
        <v>2058</v>
      </c>
      <c r="G7" s="96" t="s">
        <v>2062</v>
      </c>
      <c r="H7" s="96" t="s">
        <v>2060</v>
      </c>
      <c r="I7" s="96" t="s">
        <v>2061</v>
      </c>
      <c r="J7" s="96" t="s">
        <v>169</v>
      </c>
      <c r="K7" s="138">
        <v>0.16658824323660826</v>
      </c>
      <c r="L7" s="138">
        <v>0.17593132401037972</v>
      </c>
      <c r="M7" s="138">
        <v>3.6759213580059631E-2</v>
      </c>
      <c r="N7" s="136"/>
      <c r="O7" s="137">
        <f>'QuasiPoint GF'!$I$4</f>
        <v>1.0334176773405461</v>
      </c>
      <c r="P7" s="137"/>
      <c r="Q7" s="137">
        <f t="shared" si="0"/>
        <v>0.17215523539781766</v>
      </c>
      <c r="R7" s="137">
        <f t="shared" si="1"/>
        <v>0.18181054023025367</v>
      </c>
      <c r="S7" s="137">
        <f t="shared" si="2"/>
        <v>3.7987621118770284E-2</v>
      </c>
      <c r="T7" s="137"/>
      <c r="U7" t="s">
        <v>2320</v>
      </c>
    </row>
    <row r="8" spans="1:21" ht="15.75" customHeight="1" outlineLevel="2" x14ac:dyDescent="0.35">
      <c r="A8" s="96" t="s">
        <v>889</v>
      </c>
      <c r="B8" s="96" t="s">
        <v>550</v>
      </c>
      <c r="C8" s="96" t="s">
        <v>1464</v>
      </c>
      <c r="D8" s="97">
        <v>2275060000</v>
      </c>
      <c r="E8" s="96" t="s">
        <v>1269</v>
      </c>
      <c r="F8" s="96" t="s">
        <v>2058</v>
      </c>
      <c r="G8" s="96" t="s">
        <v>2062</v>
      </c>
      <c r="H8" s="96" t="s">
        <v>2060</v>
      </c>
      <c r="I8" s="96" t="s">
        <v>2061</v>
      </c>
      <c r="J8" s="96" t="s">
        <v>169</v>
      </c>
      <c r="K8" s="138">
        <v>0.38614815703273497</v>
      </c>
      <c r="L8" s="138">
        <v>0.40780522809431996</v>
      </c>
      <c r="M8" s="138">
        <v>8.5207108869933934E-2</v>
      </c>
      <c r="N8" s="136"/>
      <c r="O8" s="137">
        <f>'QuasiPoint GF'!$I$4</f>
        <v>1.0334176773405461</v>
      </c>
      <c r="P8" s="137"/>
      <c r="Q8" s="137">
        <f t="shared" si="0"/>
        <v>0.39905233155010145</v>
      </c>
      <c r="R8" s="137">
        <f t="shared" si="1"/>
        <v>0.42143313162456375</v>
      </c>
      <c r="S8" s="137">
        <f t="shared" si="2"/>
        <v>8.8054532541270172E-2</v>
      </c>
      <c r="T8" s="137"/>
      <c r="U8" t="s">
        <v>2320</v>
      </c>
    </row>
    <row r="9" spans="1:21" ht="15.75" customHeight="1" outlineLevel="2" x14ac:dyDescent="0.35">
      <c r="A9" s="96" t="s">
        <v>889</v>
      </c>
      <c r="B9" s="96" t="s">
        <v>550</v>
      </c>
      <c r="C9" s="96" t="s">
        <v>1464</v>
      </c>
      <c r="D9" s="97">
        <v>2275070000</v>
      </c>
      <c r="E9" s="96" t="s">
        <v>173</v>
      </c>
      <c r="F9" s="96" t="s">
        <v>2058</v>
      </c>
      <c r="G9" s="96" t="s">
        <v>2062</v>
      </c>
      <c r="H9" s="96" t="s">
        <v>2060</v>
      </c>
      <c r="I9" s="96" t="s">
        <v>2061</v>
      </c>
      <c r="J9" s="96" t="s">
        <v>169</v>
      </c>
      <c r="K9" s="138">
        <v>9.523150684931507E-2</v>
      </c>
      <c r="L9" s="138">
        <v>0.10431232876712328</v>
      </c>
      <c r="M9" s="138">
        <v>6.6219178082191779E-3</v>
      </c>
      <c r="N9" s="136"/>
      <c r="O9" s="137">
        <f>'QuasiPoint GF'!$I$4</f>
        <v>1.0334176773405461</v>
      </c>
      <c r="P9" s="137"/>
      <c r="Q9" s="137">
        <f t="shared" si="0"/>
        <v>9.8413922617859487E-2</v>
      </c>
      <c r="R9" s="137">
        <f t="shared" si="1"/>
        <v>0.10779820451250396</v>
      </c>
      <c r="S9" s="137">
        <f t="shared" si="2"/>
        <v>6.8432069209098632E-3</v>
      </c>
      <c r="T9" s="137"/>
      <c r="U9" t="s">
        <v>2320</v>
      </c>
    </row>
    <row r="10" spans="1:21" ht="15.75" customHeight="1" outlineLevel="2" x14ac:dyDescent="0.35">
      <c r="A10" s="96" t="s">
        <v>889</v>
      </c>
      <c r="B10" s="96" t="s">
        <v>550</v>
      </c>
      <c r="C10" s="96" t="s">
        <v>1464</v>
      </c>
      <c r="D10" s="97">
        <v>2810035000</v>
      </c>
      <c r="E10" s="96" t="s">
        <v>174</v>
      </c>
      <c r="F10" s="96" t="s">
        <v>2058</v>
      </c>
      <c r="G10" s="96" t="s">
        <v>2063</v>
      </c>
      <c r="H10" s="96" t="s">
        <v>2060</v>
      </c>
      <c r="I10" s="96" t="s">
        <v>2061</v>
      </c>
      <c r="J10" s="96" t="s">
        <v>169</v>
      </c>
      <c r="K10" s="138">
        <v>4.5945205479452052E-3</v>
      </c>
      <c r="L10" s="138">
        <v>1.5616438356164385E-4</v>
      </c>
      <c r="M10" s="138">
        <v>9.0684931506849319E-3</v>
      </c>
      <c r="N10" s="136"/>
      <c r="O10" s="137">
        <f>'QuasiPoint GF'!$I$4</f>
        <v>1.0334176773405461</v>
      </c>
      <c r="P10" s="137"/>
      <c r="Q10" s="137">
        <f t="shared" si="0"/>
        <v>4.7480587531509473E-3</v>
      </c>
      <c r="R10" s="137">
        <f t="shared" si="1"/>
        <v>1.6138303454359216E-4</v>
      </c>
      <c r="S10" s="137">
        <f t="shared" si="2"/>
        <v>9.3715411287594742E-3</v>
      </c>
      <c r="T10" s="137"/>
      <c r="U10" t="s">
        <v>2320</v>
      </c>
    </row>
    <row r="11" spans="1:21" ht="15.75" customHeight="1" outlineLevel="2" x14ac:dyDescent="0.35">
      <c r="A11" s="96" t="s">
        <v>889</v>
      </c>
      <c r="B11" s="96" t="s">
        <v>550</v>
      </c>
      <c r="C11" s="96" t="s">
        <v>2064</v>
      </c>
      <c r="D11" s="97">
        <v>10300503</v>
      </c>
      <c r="E11" s="96" t="s">
        <v>2065</v>
      </c>
      <c r="F11" s="96" t="s">
        <v>2066</v>
      </c>
      <c r="G11" s="96" t="s">
        <v>2067</v>
      </c>
      <c r="H11" s="96" t="s">
        <v>2060</v>
      </c>
      <c r="I11" s="96" t="s">
        <v>2061</v>
      </c>
      <c r="J11" s="96" t="s">
        <v>169</v>
      </c>
      <c r="K11" s="138">
        <v>1.3500000000000001E-3</v>
      </c>
      <c r="L11" s="138">
        <v>5.3499999999999997E-3</v>
      </c>
      <c r="M11" s="138">
        <v>1E-4</v>
      </c>
      <c r="N11" s="136"/>
      <c r="O11" s="137">
        <f>'QuasiPoint GF'!$I$4</f>
        <v>1.0334176773405461</v>
      </c>
      <c r="P11" s="137"/>
      <c r="Q11" s="137">
        <f t="shared" si="0"/>
        <v>1.3951138644097373E-3</v>
      </c>
      <c r="R11" s="137">
        <f t="shared" si="1"/>
        <v>5.5287845737719216E-3</v>
      </c>
      <c r="S11" s="137">
        <f t="shared" si="2"/>
        <v>1.0334176773405462E-4</v>
      </c>
      <c r="T11" s="137"/>
      <c r="U11" t="s">
        <v>2320</v>
      </c>
    </row>
    <row r="12" spans="1:21" ht="15.75" customHeight="1" outlineLevel="2" x14ac:dyDescent="0.35">
      <c r="A12" s="96" t="s">
        <v>889</v>
      </c>
      <c r="B12" s="96" t="s">
        <v>550</v>
      </c>
      <c r="C12" s="96" t="s">
        <v>2068</v>
      </c>
      <c r="D12" s="97">
        <v>10200502</v>
      </c>
      <c r="E12" s="96" t="s">
        <v>2069</v>
      </c>
      <c r="F12" s="96" t="s">
        <v>2066</v>
      </c>
      <c r="G12" s="96" t="s">
        <v>2067</v>
      </c>
      <c r="H12" s="96" t="s">
        <v>2060</v>
      </c>
      <c r="I12" s="96" t="s">
        <v>2061</v>
      </c>
      <c r="J12" s="96" t="s">
        <v>169</v>
      </c>
      <c r="K12" s="138">
        <v>7.0000000000000001E-3</v>
      </c>
      <c r="L12" s="138">
        <v>2.8050000000000002E-2</v>
      </c>
      <c r="M12" s="138">
        <v>5.0000000000000001E-4</v>
      </c>
      <c r="N12" s="136"/>
      <c r="O12" s="137">
        <f>'QuasiPoint GF'!$I$4</f>
        <v>1.0334176773405461</v>
      </c>
      <c r="P12" s="137"/>
      <c r="Q12" s="137">
        <f t="shared" si="0"/>
        <v>7.233923741383823E-3</v>
      </c>
      <c r="R12" s="137">
        <f t="shared" si="1"/>
        <v>2.898736584940232E-2</v>
      </c>
      <c r="S12" s="137">
        <f t="shared" si="2"/>
        <v>5.1670883867027304E-4</v>
      </c>
      <c r="T12" s="137"/>
      <c r="U12" t="s">
        <v>2320</v>
      </c>
    </row>
    <row r="13" spans="1:21" ht="15.75" customHeight="1" outlineLevel="2" x14ac:dyDescent="0.35">
      <c r="A13" s="96" t="s">
        <v>889</v>
      </c>
      <c r="B13" s="96" t="s">
        <v>550</v>
      </c>
      <c r="C13" s="96" t="s">
        <v>2068</v>
      </c>
      <c r="D13" s="97">
        <v>10200602</v>
      </c>
      <c r="E13" s="96" t="s">
        <v>2069</v>
      </c>
      <c r="F13" s="96" t="s">
        <v>2066</v>
      </c>
      <c r="G13" s="96" t="s">
        <v>2067</v>
      </c>
      <c r="H13" s="96" t="s">
        <v>2060</v>
      </c>
      <c r="I13" s="96" t="s">
        <v>2061</v>
      </c>
      <c r="J13" s="96" t="s">
        <v>169</v>
      </c>
      <c r="K13" s="138">
        <v>5.3149999999999996E-2</v>
      </c>
      <c r="L13" s="138">
        <v>3.1649999999999998E-2</v>
      </c>
      <c r="M13" s="138">
        <v>3.5000000000000001E-3</v>
      </c>
      <c r="N13" s="136"/>
      <c r="O13" s="137">
        <f>'QuasiPoint GF'!$I$4</f>
        <v>1.0334176773405461</v>
      </c>
      <c r="P13" s="137"/>
      <c r="Q13" s="137">
        <f t="shared" si="0"/>
        <v>5.4926149550650019E-2</v>
      </c>
      <c r="R13" s="137">
        <f t="shared" si="1"/>
        <v>3.2707669487828279E-2</v>
      </c>
      <c r="S13" s="137">
        <f t="shared" si="2"/>
        <v>3.6169618706919115E-3</v>
      </c>
      <c r="T13" s="137"/>
      <c r="U13" t="s">
        <v>2320</v>
      </c>
    </row>
    <row r="14" spans="1:21" ht="15.75" customHeight="1" outlineLevel="2" x14ac:dyDescent="0.35">
      <c r="A14" s="96" t="s">
        <v>889</v>
      </c>
      <c r="B14" s="96" t="s">
        <v>550</v>
      </c>
      <c r="C14" s="96" t="s">
        <v>2070</v>
      </c>
      <c r="D14" s="97">
        <v>10200502</v>
      </c>
      <c r="E14" s="96" t="s">
        <v>2069</v>
      </c>
      <c r="F14" s="96" t="s">
        <v>2066</v>
      </c>
      <c r="G14" s="96" t="s">
        <v>2067</v>
      </c>
      <c r="H14" s="96" t="s">
        <v>2060</v>
      </c>
      <c r="I14" s="96" t="s">
        <v>2061</v>
      </c>
      <c r="J14" s="96" t="s">
        <v>169</v>
      </c>
      <c r="K14" s="138">
        <v>7.0000000000000001E-3</v>
      </c>
      <c r="L14" s="138">
        <v>2.8050000000000002E-2</v>
      </c>
      <c r="M14" s="138">
        <v>5.0000000000000001E-4</v>
      </c>
      <c r="N14" s="136"/>
      <c r="O14" s="137">
        <f>'QuasiPoint GF'!$I$4</f>
        <v>1.0334176773405461</v>
      </c>
      <c r="P14" s="137"/>
      <c r="Q14" s="137">
        <f t="shared" si="0"/>
        <v>7.233923741383823E-3</v>
      </c>
      <c r="R14" s="137">
        <f t="shared" si="1"/>
        <v>2.898736584940232E-2</v>
      </c>
      <c r="S14" s="137">
        <f t="shared" si="2"/>
        <v>5.1670883867027304E-4</v>
      </c>
      <c r="T14" s="137"/>
      <c r="U14" t="s">
        <v>2320</v>
      </c>
    </row>
    <row r="15" spans="1:21" ht="15.75" customHeight="1" outlineLevel="2" x14ac:dyDescent="0.35">
      <c r="A15" s="96" t="s">
        <v>889</v>
      </c>
      <c r="B15" s="96" t="s">
        <v>550</v>
      </c>
      <c r="C15" s="96" t="s">
        <v>2070</v>
      </c>
      <c r="D15" s="97">
        <v>10200602</v>
      </c>
      <c r="E15" s="96" t="s">
        <v>2069</v>
      </c>
      <c r="F15" s="96" t="s">
        <v>2066</v>
      </c>
      <c r="G15" s="96" t="s">
        <v>2067</v>
      </c>
      <c r="H15" s="96" t="s">
        <v>2060</v>
      </c>
      <c r="I15" s="96" t="s">
        <v>2061</v>
      </c>
      <c r="J15" s="96" t="s">
        <v>169</v>
      </c>
      <c r="K15" s="138">
        <v>5.3149999999999996E-2</v>
      </c>
      <c r="L15" s="138">
        <v>3.1649999999999998E-2</v>
      </c>
      <c r="M15" s="138">
        <v>3.5000000000000001E-3</v>
      </c>
      <c r="N15" s="136"/>
      <c r="O15" s="137">
        <f>'QuasiPoint GF'!$I$4</f>
        <v>1.0334176773405461</v>
      </c>
      <c r="P15" s="137"/>
      <c r="Q15" s="137">
        <f t="shared" si="0"/>
        <v>5.4926149550650019E-2</v>
      </c>
      <c r="R15" s="137">
        <f t="shared" si="1"/>
        <v>3.2707669487828279E-2</v>
      </c>
      <c r="S15" s="137">
        <f t="shared" si="2"/>
        <v>3.6169618706919115E-3</v>
      </c>
      <c r="T15" s="137"/>
      <c r="U15" t="s">
        <v>2320</v>
      </c>
    </row>
    <row r="16" spans="1:21" ht="15.75" customHeight="1" outlineLevel="2" x14ac:dyDescent="0.35">
      <c r="A16" s="96" t="s">
        <v>889</v>
      </c>
      <c r="B16" s="96" t="s">
        <v>550</v>
      </c>
      <c r="C16" s="96" t="s">
        <v>2071</v>
      </c>
      <c r="D16" s="97">
        <v>10200502</v>
      </c>
      <c r="E16" s="96" t="s">
        <v>2069</v>
      </c>
      <c r="F16" s="96" t="s">
        <v>2066</v>
      </c>
      <c r="G16" s="96" t="s">
        <v>2067</v>
      </c>
      <c r="H16" s="96" t="s">
        <v>2060</v>
      </c>
      <c r="I16" s="96" t="s">
        <v>2061</v>
      </c>
      <c r="J16" s="96" t="s">
        <v>169</v>
      </c>
      <c r="K16" s="138">
        <v>3.2000000000000002E-3</v>
      </c>
      <c r="L16" s="138">
        <v>1.2749999999999999E-2</v>
      </c>
      <c r="M16" s="138">
        <v>2.0000000000000001E-4</v>
      </c>
      <c r="N16" s="136"/>
      <c r="O16" s="137">
        <f>'QuasiPoint GF'!$I$4</f>
        <v>1.0334176773405461</v>
      </c>
      <c r="P16" s="137"/>
      <c r="Q16" s="137">
        <f t="shared" si="0"/>
        <v>3.3069365674897478E-3</v>
      </c>
      <c r="R16" s="137">
        <f t="shared" si="1"/>
        <v>1.3176075386091963E-2</v>
      </c>
      <c r="S16" s="137">
        <f t="shared" si="2"/>
        <v>2.0668353546810924E-4</v>
      </c>
      <c r="T16" s="137"/>
      <c r="U16" t="s">
        <v>2320</v>
      </c>
    </row>
    <row r="17" spans="1:21" ht="15.75" customHeight="1" outlineLevel="2" x14ac:dyDescent="0.35">
      <c r="A17" s="96" t="s">
        <v>889</v>
      </c>
      <c r="B17" s="96" t="s">
        <v>550</v>
      </c>
      <c r="C17" s="96" t="s">
        <v>2071</v>
      </c>
      <c r="D17" s="97">
        <v>10200602</v>
      </c>
      <c r="E17" s="96" t="s">
        <v>2069</v>
      </c>
      <c r="F17" s="96" t="s">
        <v>2066</v>
      </c>
      <c r="G17" s="96" t="s">
        <v>2067</v>
      </c>
      <c r="H17" s="96" t="s">
        <v>2060</v>
      </c>
      <c r="I17" s="96" t="s">
        <v>2061</v>
      </c>
      <c r="J17" s="96" t="s">
        <v>169</v>
      </c>
      <c r="K17" s="138">
        <v>2.4149999999999998E-2</v>
      </c>
      <c r="L17" s="138">
        <v>1.44E-2</v>
      </c>
      <c r="M17" s="138">
        <v>1.6000000000000001E-3</v>
      </c>
      <c r="N17" s="136"/>
      <c r="O17" s="137">
        <f>'QuasiPoint GF'!$I$4</f>
        <v>1.0334176773405461</v>
      </c>
      <c r="P17" s="137"/>
      <c r="Q17" s="137">
        <f t="shared" si="0"/>
        <v>2.4957036907774188E-2</v>
      </c>
      <c r="R17" s="137">
        <f t="shared" si="1"/>
        <v>1.4881214553703864E-2</v>
      </c>
      <c r="S17" s="137">
        <f t="shared" si="2"/>
        <v>1.6534682837448739E-3</v>
      </c>
      <c r="T17" s="137"/>
      <c r="U17" t="s">
        <v>2320</v>
      </c>
    </row>
    <row r="18" spans="1:21" ht="15.75" customHeight="1" outlineLevel="2" x14ac:dyDescent="0.35">
      <c r="A18" s="96" t="s">
        <v>889</v>
      </c>
      <c r="B18" s="96" t="s">
        <v>550</v>
      </c>
      <c r="C18" s="96" t="s">
        <v>2072</v>
      </c>
      <c r="D18" s="97">
        <v>10200603</v>
      </c>
      <c r="E18" s="96" t="s">
        <v>2073</v>
      </c>
      <c r="F18" s="96" t="s">
        <v>2066</v>
      </c>
      <c r="G18" s="96" t="s">
        <v>2067</v>
      </c>
      <c r="H18" s="96" t="s">
        <v>2060</v>
      </c>
      <c r="I18" s="96" t="s">
        <v>2061</v>
      </c>
      <c r="J18" s="96" t="s">
        <v>169</v>
      </c>
      <c r="K18" s="138">
        <v>5.0000000000000004E-6</v>
      </c>
      <c r="L18" s="138">
        <v>5.0000000000000002E-5</v>
      </c>
      <c r="M18" s="139"/>
      <c r="N18" s="139"/>
      <c r="O18" s="137">
        <f>'QuasiPoint GF'!$I$4</f>
        <v>1.0334176773405461</v>
      </c>
      <c r="P18" s="137"/>
      <c r="Q18" s="137">
        <f t="shared" si="0"/>
        <v>5.1670883867027308E-6</v>
      </c>
      <c r="R18" s="137">
        <f t="shared" si="1"/>
        <v>5.1670883867027309E-5</v>
      </c>
      <c r="S18" s="137">
        <f t="shared" si="2"/>
        <v>0</v>
      </c>
      <c r="T18" s="137"/>
      <c r="U18" t="s">
        <v>2320</v>
      </c>
    </row>
    <row r="19" spans="1:21" ht="15.75" customHeight="1" outlineLevel="2" x14ac:dyDescent="0.35">
      <c r="A19" s="96" t="s">
        <v>889</v>
      </c>
      <c r="B19" s="96" t="s">
        <v>550</v>
      </c>
      <c r="C19" s="96" t="s">
        <v>2074</v>
      </c>
      <c r="D19" s="97">
        <v>10200603</v>
      </c>
      <c r="E19" s="96" t="s">
        <v>2073</v>
      </c>
      <c r="F19" s="96" t="s">
        <v>2066</v>
      </c>
      <c r="G19" s="96" t="s">
        <v>2067</v>
      </c>
      <c r="H19" s="96" t="s">
        <v>2060</v>
      </c>
      <c r="I19" s="96" t="s">
        <v>2061</v>
      </c>
      <c r="J19" s="96" t="s">
        <v>169</v>
      </c>
      <c r="K19" s="138">
        <v>5.0000000000000004E-6</v>
      </c>
      <c r="L19" s="138">
        <v>5.0000000000000002E-5</v>
      </c>
      <c r="M19" s="139"/>
      <c r="N19" s="139"/>
      <c r="O19" s="137">
        <f>'QuasiPoint GF'!$I$4</f>
        <v>1.0334176773405461</v>
      </c>
      <c r="P19" s="137"/>
      <c r="Q19" s="137">
        <f t="shared" si="0"/>
        <v>5.1670883867027308E-6</v>
      </c>
      <c r="R19" s="137">
        <f t="shared" si="1"/>
        <v>5.1670883867027309E-5</v>
      </c>
      <c r="S19" s="137">
        <f t="shared" si="2"/>
        <v>0</v>
      </c>
      <c r="T19" s="137"/>
      <c r="U19" t="s">
        <v>2320</v>
      </c>
    </row>
    <row r="20" spans="1:21" ht="15.75" customHeight="1" outlineLevel="2" x14ac:dyDescent="0.35">
      <c r="A20" s="96" t="s">
        <v>889</v>
      </c>
      <c r="B20" s="96" t="s">
        <v>550</v>
      </c>
      <c r="C20" s="96" t="s">
        <v>2075</v>
      </c>
      <c r="D20" s="97">
        <v>10200603</v>
      </c>
      <c r="E20" s="96" t="s">
        <v>2073</v>
      </c>
      <c r="F20" s="96" t="s">
        <v>2066</v>
      </c>
      <c r="G20" s="96" t="s">
        <v>2067</v>
      </c>
      <c r="H20" s="96" t="s">
        <v>2060</v>
      </c>
      <c r="I20" s="96" t="s">
        <v>2061</v>
      </c>
      <c r="J20" s="96" t="s">
        <v>169</v>
      </c>
      <c r="K20" s="138">
        <v>2.9500000000000004E-3</v>
      </c>
      <c r="L20" s="138">
        <v>1.75E-3</v>
      </c>
      <c r="M20" s="138">
        <v>2.0000000000000001E-4</v>
      </c>
      <c r="N20" s="136"/>
      <c r="O20" s="137">
        <f>'QuasiPoint GF'!$I$4</f>
        <v>1.0334176773405461</v>
      </c>
      <c r="P20" s="137"/>
      <c r="Q20" s="137">
        <f t="shared" si="0"/>
        <v>3.0485821481546116E-3</v>
      </c>
      <c r="R20" s="137">
        <f t="shared" si="1"/>
        <v>1.8084809353459557E-3</v>
      </c>
      <c r="S20" s="137">
        <f t="shared" si="2"/>
        <v>2.0668353546810924E-4</v>
      </c>
      <c r="T20" s="137"/>
      <c r="U20" t="s">
        <v>2320</v>
      </c>
    </row>
    <row r="21" spans="1:21" ht="15.75" customHeight="1" outlineLevel="2" x14ac:dyDescent="0.35">
      <c r="A21" s="96" t="s">
        <v>889</v>
      </c>
      <c r="B21" s="96" t="s">
        <v>550</v>
      </c>
      <c r="C21" s="96" t="s">
        <v>2076</v>
      </c>
      <c r="D21" s="97">
        <v>10200603</v>
      </c>
      <c r="E21" s="96" t="s">
        <v>2073</v>
      </c>
      <c r="F21" s="96" t="s">
        <v>2066</v>
      </c>
      <c r="G21" s="96" t="s">
        <v>2067</v>
      </c>
      <c r="H21" s="96" t="s">
        <v>2060</v>
      </c>
      <c r="I21" s="96" t="s">
        <v>2061</v>
      </c>
      <c r="J21" s="96" t="s">
        <v>169</v>
      </c>
      <c r="K21" s="138">
        <v>2.9500000000000004E-3</v>
      </c>
      <c r="L21" s="138">
        <v>1.75E-3</v>
      </c>
      <c r="M21" s="138">
        <v>2.0000000000000001E-4</v>
      </c>
      <c r="N21" s="136"/>
      <c r="O21" s="137">
        <f>'QuasiPoint GF'!$I$4</f>
        <v>1.0334176773405461</v>
      </c>
      <c r="P21" s="137"/>
      <c r="Q21" s="137">
        <f t="shared" si="0"/>
        <v>3.0485821481546116E-3</v>
      </c>
      <c r="R21" s="137">
        <f t="shared" si="1"/>
        <v>1.8084809353459557E-3</v>
      </c>
      <c r="S21" s="137">
        <f t="shared" si="2"/>
        <v>2.0668353546810924E-4</v>
      </c>
      <c r="T21" s="137"/>
      <c r="U21" t="s">
        <v>2320</v>
      </c>
    </row>
    <row r="22" spans="1:21" ht="15.75" customHeight="1" outlineLevel="2" x14ac:dyDescent="0.35">
      <c r="A22" s="96" t="s">
        <v>889</v>
      </c>
      <c r="B22" s="96" t="s">
        <v>550</v>
      </c>
      <c r="C22" s="96" t="s">
        <v>2077</v>
      </c>
      <c r="D22" s="97">
        <v>10200603</v>
      </c>
      <c r="E22" s="96" t="s">
        <v>2073</v>
      </c>
      <c r="F22" s="96" t="s">
        <v>2066</v>
      </c>
      <c r="G22" s="96" t="s">
        <v>2067</v>
      </c>
      <c r="H22" s="96" t="s">
        <v>2060</v>
      </c>
      <c r="I22" s="96" t="s">
        <v>2061</v>
      </c>
      <c r="J22" s="96" t="s">
        <v>169</v>
      </c>
      <c r="K22" s="138">
        <v>2.9500000000000004E-3</v>
      </c>
      <c r="L22" s="138">
        <v>1.75E-3</v>
      </c>
      <c r="M22" s="138">
        <v>2.0000000000000001E-4</v>
      </c>
      <c r="N22" s="136"/>
      <c r="O22" s="137">
        <f>'QuasiPoint GF'!$I$4</f>
        <v>1.0334176773405461</v>
      </c>
      <c r="P22" s="137"/>
      <c r="Q22" s="137">
        <f t="shared" si="0"/>
        <v>3.0485821481546116E-3</v>
      </c>
      <c r="R22" s="137">
        <f t="shared" si="1"/>
        <v>1.8084809353459557E-3</v>
      </c>
      <c r="S22" s="137">
        <f t="shared" si="2"/>
        <v>2.0668353546810924E-4</v>
      </c>
      <c r="T22" s="137"/>
      <c r="U22" t="s">
        <v>2320</v>
      </c>
    </row>
    <row r="23" spans="1:21" ht="15.75" customHeight="1" outlineLevel="2" x14ac:dyDescent="0.35">
      <c r="A23" s="96" t="s">
        <v>889</v>
      </c>
      <c r="B23" s="96" t="s">
        <v>550</v>
      </c>
      <c r="C23" s="96" t="s">
        <v>2078</v>
      </c>
      <c r="D23" s="97">
        <v>10200603</v>
      </c>
      <c r="E23" s="96" t="s">
        <v>2073</v>
      </c>
      <c r="F23" s="96" t="s">
        <v>2066</v>
      </c>
      <c r="G23" s="96" t="s">
        <v>2067</v>
      </c>
      <c r="H23" s="96" t="s">
        <v>2060</v>
      </c>
      <c r="I23" s="96" t="s">
        <v>2061</v>
      </c>
      <c r="J23" s="96" t="s">
        <v>169</v>
      </c>
      <c r="K23" s="138">
        <v>2.9500000000000004E-3</v>
      </c>
      <c r="L23" s="138">
        <v>1.75E-3</v>
      </c>
      <c r="M23" s="138">
        <v>2.0000000000000001E-4</v>
      </c>
      <c r="N23" s="136"/>
      <c r="O23" s="137">
        <f>'QuasiPoint GF'!$I$4</f>
        <v>1.0334176773405461</v>
      </c>
      <c r="P23" s="137"/>
      <c r="Q23" s="137">
        <f t="shared" si="0"/>
        <v>3.0485821481546116E-3</v>
      </c>
      <c r="R23" s="137">
        <f t="shared" si="1"/>
        <v>1.8084809353459557E-3</v>
      </c>
      <c r="S23" s="137">
        <f t="shared" si="2"/>
        <v>2.0668353546810924E-4</v>
      </c>
      <c r="T23" s="137"/>
      <c r="U23" t="s">
        <v>2320</v>
      </c>
    </row>
    <row r="24" spans="1:21" ht="15.75" customHeight="1" outlineLevel="2" x14ac:dyDescent="0.35">
      <c r="A24" s="96" t="s">
        <v>889</v>
      </c>
      <c r="B24" s="96" t="s">
        <v>550</v>
      </c>
      <c r="C24" s="96" t="s">
        <v>2079</v>
      </c>
      <c r="D24" s="97">
        <v>10300603</v>
      </c>
      <c r="E24" s="96" t="s">
        <v>2065</v>
      </c>
      <c r="F24" s="96" t="s">
        <v>2066</v>
      </c>
      <c r="G24" s="96" t="s">
        <v>2067</v>
      </c>
      <c r="H24" s="96" t="s">
        <v>2060</v>
      </c>
      <c r="I24" s="96" t="s">
        <v>2061</v>
      </c>
      <c r="J24" s="96" t="s">
        <v>169</v>
      </c>
      <c r="K24" s="138">
        <v>1E-3</v>
      </c>
      <c r="L24" s="138">
        <v>5.9999999999999995E-4</v>
      </c>
      <c r="M24" s="138">
        <v>5.0000000000000002E-5</v>
      </c>
      <c r="N24" s="136"/>
      <c r="O24" s="137">
        <f>'QuasiPoint GF'!$I$4</f>
        <v>1.0334176773405461</v>
      </c>
      <c r="P24" s="137"/>
      <c r="Q24" s="137">
        <f t="shared" si="0"/>
        <v>1.0334176773405461E-3</v>
      </c>
      <c r="R24" s="137">
        <f t="shared" si="1"/>
        <v>6.2005060640432761E-4</v>
      </c>
      <c r="S24" s="137">
        <f t="shared" si="2"/>
        <v>5.1670883867027309E-5</v>
      </c>
      <c r="T24" s="137"/>
      <c r="U24" t="s">
        <v>2320</v>
      </c>
    </row>
    <row r="25" spans="1:21" ht="15.75" customHeight="1" outlineLevel="2" x14ac:dyDescent="0.35">
      <c r="A25" s="96" t="s">
        <v>889</v>
      </c>
      <c r="B25" s="96" t="s">
        <v>550</v>
      </c>
      <c r="C25" s="96" t="s">
        <v>2080</v>
      </c>
      <c r="D25" s="97">
        <v>10300603</v>
      </c>
      <c r="E25" s="96" t="s">
        <v>2065</v>
      </c>
      <c r="F25" s="96" t="s">
        <v>2066</v>
      </c>
      <c r="G25" s="96" t="s">
        <v>2067</v>
      </c>
      <c r="H25" s="96" t="s">
        <v>2060</v>
      </c>
      <c r="I25" s="96" t="s">
        <v>2061</v>
      </c>
      <c r="J25" s="96" t="s">
        <v>169</v>
      </c>
      <c r="K25" s="138">
        <v>1.9E-3</v>
      </c>
      <c r="L25" s="138">
        <v>1.15E-3</v>
      </c>
      <c r="M25" s="138">
        <v>1.4999999999999999E-4</v>
      </c>
      <c r="N25" s="136"/>
      <c r="O25" s="137">
        <f>'QuasiPoint GF'!$I$4</f>
        <v>1.0334176773405461</v>
      </c>
      <c r="P25" s="137"/>
      <c r="Q25" s="137">
        <f t="shared" si="0"/>
        <v>1.9634935869470376E-3</v>
      </c>
      <c r="R25" s="137">
        <f t="shared" si="1"/>
        <v>1.1884303289416279E-3</v>
      </c>
      <c r="S25" s="137">
        <f t="shared" si="2"/>
        <v>1.550126516010819E-4</v>
      </c>
      <c r="T25" s="137"/>
      <c r="U25" t="s">
        <v>2320</v>
      </c>
    </row>
    <row r="26" spans="1:21" ht="15.75" customHeight="1" outlineLevel="2" x14ac:dyDescent="0.35">
      <c r="A26" s="96" t="s">
        <v>889</v>
      </c>
      <c r="B26" s="96" t="s">
        <v>550</v>
      </c>
      <c r="C26" s="96" t="s">
        <v>2081</v>
      </c>
      <c r="D26" s="97">
        <v>10300603</v>
      </c>
      <c r="E26" s="96" t="s">
        <v>2065</v>
      </c>
      <c r="F26" s="96" t="s">
        <v>2066</v>
      </c>
      <c r="G26" s="96" t="s">
        <v>2067</v>
      </c>
      <c r="H26" s="96" t="s">
        <v>2060</v>
      </c>
      <c r="I26" s="96" t="s">
        <v>2061</v>
      </c>
      <c r="J26" s="96" t="s">
        <v>169</v>
      </c>
      <c r="K26" s="138">
        <v>5.9999999999999995E-4</v>
      </c>
      <c r="L26" s="138">
        <v>5.9999999999999995E-4</v>
      </c>
      <c r="M26" s="138">
        <v>5.0000000000000002E-5</v>
      </c>
      <c r="N26" s="136"/>
      <c r="O26" s="137">
        <f>'QuasiPoint GF'!$I$4</f>
        <v>1.0334176773405461</v>
      </c>
      <c r="P26" s="137"/>
      <c r="Q26" s="137">
        <f t="shared" si="0"/>
        <v>6.2005060640432761E-4</v>
      </c>
      <c r="R26" s="137">
        <f t="shared" si="1"/>
        <v>6.2005060640432761E-4</v>
      </c>
      <c r="S26" s="137">
        <f t="shared" si="2"/>
        <v>5.1670883867027309E-5</v>
      </c>
      <c r="T26" s="137"/>
      <c r="U26" t="s">
        <v>2320</v>
      </c>
    </row>
    <row r="27" spans="1:21" ht="15.75" customHeight="1" outlineLevel="2" x14ac:dyDescent="0.35">
      <c r="A27" s="96" t="s">
        <v>889</v>
      </c>
      <c r="B27" s="96" t="s">
        <v>550</v>
      </c>
      <c r="C27" s="96" t="s">
        <v>2082</v>
      </c>
      <c r="D27" s="97">
        <v>40600601</v>
      </c>
      <c r="E27" s="96" t="s">
        <v>2083</v>
      </c>
      <c r="F27" s="96" t="s">
        <v>2066</v>
      </c>
      <c r="G27" s="96" t="s">
        <v>2067</v>
      </c>
      <c r="H27" s="96" t="s">
        <v>2060</v>
      </c>
      <c r="I27" s="96" t="s">
        <v>2061</v>
      </c>
      <c r="J27" s="96" t="s">
        <v>169</v>
      </c>
      <c r="K27" s="139"/>
      <c r="L27" s="139"/>
      <c r="M27" s="138">
        <v>2.7499999999999998E-3</v>
      </c>
      <c r="N27" s="136"/>
      <c r="O27" s="137">
        <f>'QuasiPoint GF'!$I$4</f>
        <v>1.0334176773405461</v>
      </c>
      <c r="P27" s="137"/>
      <c r="Q27" s="137">
        <f t="shared" si="0"/>
        <v>0</v>
      </c>
      <c r="R27" s="137">
        <f t="shared" si="1"/>
        <v>0</v>
      </c>
      <c r="S27" s="137">
        <f t="shared" si="2"/>
        <v>2.8418986126865016E-3</v>
      </c>
      <c r="T27" s="137"/>
      <c r="U27" t="s">
        <v>2320</v>
      </c>
    </row>
    <row r="28" spans="1:21" ht="15.75" customHeight="1" outlineLevel="2" x14ac:dyDescent="0.35">
      <c r="A28" s="96" t="s">
        <v>889</v>
      </c>
      <c r="B28" s="96" t="s">
        <v>550</v>
      </c>
      <c r="C28" s="96" t="s">
        <v>2084</v>
      </c>
      <c r="D28" s="97">
        <v>20300101</v>
      </c>
      <c r="E28" s="96" t="s">
        <v>2085</v>
      </c>
      <c r="F28" s="96" t="s">
        <v>2066</v>
      </c>
      <c r="G28" s="96" t="s">
        <v>2067</v>
      </c>
      <c r="H28" s="96" t="s">
        <v>2060</v>
      </c>
      <c r="I28" s="96" t="s">
        <v>2061</v>
      </c>
      <c r="J28" s="96" t="s">
        <v>169</v>
      </c>
      <c r="K28" s="138">
        <v>2.5000000000000001E-3</v>
      </c>
      <c r="L28" s="138">
        <v>9.4999999999999998E-3</v>
      </c>
      <c r="M28" s="138">
        <v>1.4999999999999999E-4</v>
      </c>
      <c r="N28" s="136"/>
      <c r="O28" s="137">
        <f>'QuasiPoint GF'!$I$4</f>
        <v>1.0334176773405461</v>
      </c>
      <c r="P28" s="137"/>
      <c r="Q28" s="137">
        <f t="shared" si="0"/>
        <v>2.5835441933513654E-3</v>
      </c>
      <c r="R28" s="137">
        <f t="shared" si="1"/>
        <v>9.8174679347351884E-3</v>
      </c>
      <c r="S28" s="137">
        <f t="shared" si="2"/>
        <v>1.550126516010819E-4</v>
      </c>
      <c r="T28" s="137"/>
      <c r="U28" t="s">
        <v>2320</v>
      </c>
    </row>
    <row r="29" spans="1:21" ht="15.75" customHeight="1" outlineLevel="2" x14ac:dyDescent="0.35">
      <c r="A29" s="96" t="s">
        <v>889</v>
      </c>
      <c r="B29" s="96" t="s">
        <v>550</v>
      </c>
      <c r="C29" s="96" t="s">
        <v>2086</v>
      </c>
      <c r="D29" s="97">
        <v>20300101</v>
      </c>
      <c r="E29" s="96" t="s">
        <v>2085</v>
      </c>
      <c r="F29" s="96" t="s">
        <v>2066</v>
      </c>
      <c r="G29" s="96" t="s">
        <v>2067</v>
      </c>
      <c r="H29" s="96" t="s">
        <v>2060</v>
      </c>
      <c r="I29" s="96" t="s">
        <v>2061</v>
      </c>
      <c r="J29" s="96" t="s">
        <v>169</v>
      </c>
      <c r="K29" s="138">
        <v>1.8500000000000001E-3</v>
      </c>
      <c r="L29" s="138">
        <v>6.9500000000000004E-3</v>
      </c>
      <c r="M29" s="138">
        <v>2.0000000000000001E-4</v>
      </c>
      <c r="N29" s="136"/>
      <c r="O29" s="137">
        <f>'QuasiPoint GF'!$I$4</f>
        <v>1.0334176773405461</v>
      </c>
      <c r="P29" s="137"/>
      <c r="Q29" s="137">
        <f t="shared" si="0"/>
        <v>1.9118227030800103E-3</v>
      </c>
      <c r="R29" s="137">
        <f t="shared" si="1"/>
        <v>7.1822528575167964E-3</v>
      </c>
      <c r="S29" s="137">
        <f t="shared" si="2"/>
        <v>2.0668353546810924E-4</v>
      </c>
      <c r="T29" s="137"/>
      <c r="U29" t="s">
        <v>2320</v>
      </c>
    </row>
    <row r="30" spans="1:21" ht="15.75" customHeight="1" outlineLevel="2" x14ac:dyDescent="0.35">
      <c r="A30" s="96" t="s">
        <v>889</v>
      </c>
      <c r="B30" s="96" t="s">
        <v>550</v>
      </c>
      <c r="C30" s="96" t="s">
        <v>2087</v>
      </c>
      <c r="D30" s="97">
        <v>20300101</v>
      </c>
      <c r="E30" s="96" t="s">
        <v>2085</v>
      </c>
      <c r="F30" s="96" t="s">
        <v>2066</v>
      </c>
      <c r="G30" s="96" t="s">
        <v>2067</v>
      </c>
      <c r="H30" s="96" t="s">
        <v>2060</v>
      </c>
      <c r="I30" s="96" t="s">
        <v>2061</v>
      </c>
      <c r="J30" s="96" t="s">
        <v>169</v>
      </c>
      <c r="K30" s="138">
        <v>1.3500000000000001E-3</v>
      </c>
      <c r="L30" s="138">
        <v>5.0999999999999995E-3</v>
      </c>
      <c r="M30" s="138">
        <v>1E-4</v>
      </c>
      <c r="N30" s="136"/>
      <c r="O30" s="137">
        <f>'QuasiPoint GF'!$I$4</f>
        <v>1.0334176773405461</v>
      </c>
      <c r="P30" s="137"/>
      <c r="Q30" s="137">
        <f t="shared" si="0"/>
        <v>1.3951138644097373E-3</v>
      </c>
      <c r="R30" s="137">
        <f t="shared" si="1"/>
        <v>5.270430154436785E-3</v>
      </c>
      <c r="S30" s="137">
        <f t="shared" si="2"/>
        <v>1.0334176773405462E-4</v>
      </c>
      <c r="T30" s="137"/>
      <c r="U30" t="s">
        <v>2320</v>
      </c>
    </row>
    <row r="31" spans="1:21" ht="15.75" customHeight="1" outlineLevel="2" x14ac:dyDescent="0.35">
      <c r="A31" s="96" t="s">
        <v>889</v>
      </c>
      <c r="B31" s="96" t="s">
        <v>550</v>
      </c>
      <c r="C31" s="96" t="s">
        <v>2088</v>
      </c>
      <c r="D31" s="97">
        <v>20300101</v>
      </c>
      <c r="E31" s="96" t="s">
        <v>2085</v>
      </c>
      <c r="F31" s="96" t="s">
        <v>2066</v>
      </c>
      <c r="G31" s="96" t="s">
        <v>2067</v>
      </c>
      <c r="H31" s="96" t="s">
        <v>2060</v>
      </c>
      <c r="I31" s="96" t="s">
        <v>2061</v>
      </c>
      <c r="J31" s="96" t="s">
        <v>169</v>
      </c>
      <c r="K31" s="138">
        <v>4.5500000000000002E-3</v>
      </c>
      <c r="L31" s="138">
        <v>1.7149999999999999E-2</v>
      </c>
      <c r="M31" s="138">
        <v>4.4999999999999999E-4</v>
      </c>
      <c r="N31" s="136"/>
      <c r="O31" s="137">
        <f>'QuasiPoint GF'!$I$4</f>
        <v>1.0334176773405461</v>
      </c>
      <c r="P31" s="137"/>
      <c r="Q31" s="137">
        <f t="shared" si="0"/>
        <v>4.7020504318994851E-3</v>
      </c>
      <c r="R31" s="137">
        <f t="shared" si="1"/>
        <v>1.7723113166390365E-2</v>
      </c>
      <c r="S31" s="137">
        <f t="shared" si="2"/>
        <v>4.6503795480324576E-4</v>
      </c>
      <c r="T31" s="137"/>
      <c r="U31" t="s">
        <v>2320</v>
      </c>
    </row>
    <row r="32" spans="1:21" ht="15.75" customHeight="1" outlineLevel="2" x14ac:dyDescent="0.35">
      <c r="A32" s="96" t="s">
        <v>889</v>
      </c>
      <c r="B32" s="96" t="s">
        <v>550</v>
      </c>
      <c r="C32" s="96" t="s">
        <v>2089</v>
      </c>
      <c r="D32" s="97">
        <v>20300101</v>
      </c>
      <c r="E32" s="96" t="s">
        <v>2085</v>
      </c>
      <c r="F32" s="96" t="s">
        <v>2066</v>
      </c>
      <c r="G32" s="96" t="s">
        <v>2067</v>
      </c>
      <c r="H32" s="96" t="s">
        <v>2060</v>
      </c>
      <c r="I32" s="96" t="s">
        <v>2061</v>
      </c>
      <c r="J32" s="96" t="s">
        <v>169</v>
      </c>
      <c r="K32" s="138">
        <v>1.15E-3</v>
      </c>
      <c r="L32" s="138">
        <v>5.3E-3</v>
      </c>
      <c r="M32" s="138">
        <v>4.0000000000000002E-4</v>
      </c>
      <c r="N32" s="136"/>
      <c r="O32" s="137">
        <f>'QuasiPoint GF'!$I$4</f>
        <v>1.0334176773405461</v>
      </c>
      <c r="P32" s="137"/>
      <c r="Q32" s="137">
        <f t="shared" si="0"/>
        <v>1.1884303289416279E-3</v>
      </c>
      <c r="R32" s="137">
        <f t="shared" si="1"/>
        <v>5.4771136899048941E-3</v>
      </c>
      <c r="S32" s="137">
        <f t="shared" si="2"/>
        <v>4.1336707093621848E-4</v>
      </c>
      <c r="T32" s="137"/>
      <c r="U32" t="s">
        <v>2320</v>
      </c>
    </row>
    <row r="33" spans="1:21" ht="15.75" customHeight="1" outlineLevel="2" x14ac:dyDescent="0.35">
      <c r="A33" s="96" t="s">
        <v>889</v>
      </c>
      <c r="B33" s="96" t="s">
        <v>550</v>
      </c>
      <c r="C33" s="96" t="s">
        <v>2090</v>
      </c>
      <c r="D33" s="97">
        <v>20300101</v>
      </c>
      <c r="E33" s="96" t="s">
        <v>2085</v>
      </c>
      <c r="F33" s="96" t="s">
        <v>2066</v>
      </c>
      <c r="G33" s="96" t="s">
        <v>2067</v>
      </c>
      <c r="H33" s="96" t="s">
        <v>2060</v>
      </c>
      <c r="I33" s="96" t="s">
        <v>2061</v>
      </c>
      <c r="J33" s="96" t="s">
        <v>169</v>
      </c>
      <c r="K33" s="138">
        <v>2.1000000000000003E-3</v>
      </c>
      <c r="L33" s="138">
        <v>7.9000000000000008E-3</v>
      </c>
      <c r="M33" s="138">
        <v>2.0000000000000001E-4</v>
      </c>
      <c r="N33" s="136"/>
      <c r="O33" s="137">
        <f>'QuasiPoint GF'!$I$4</f>
        <v>1.0334176773405461</v>
      </c>
      <c r="P33" s="137"/>
      <c r="Q33" s="137">
        <f t="shared" si="0"/>
        <v>2.1701771224151472E-3</v>
      </c>
      <c r="R33" s="137">
        <f t="shared" si="1"/>
        <v>8.1639996509903154E-3</v>
      </c>
      <c r="S33" s="137">
        <f t="shared" si="2"/>
        <v>2.0668353546810924E-4</v>
      </c>
      <c r="T33" s="137"/>
      <c r="U33" t="s">
        <v>2320</v>
      </c>
    </row>
    <row r="34" spans="1:21" ht="15.75" customHeight="1" outlineLevel="2" x14ac:dyDescent="0.35">
      <c r="A34" s="96" t="s">
        <v>889</v>
      </c>
      <c r="B34" s="96" t="s">
        <v>550</v>
      </c>
      <c r="C34" s="96" t="s">
        <v>2091</v>
      </c>
      <c r="D34" s="97">
        <v>20300101</v>
      </c>
      <c r="E34" s="96" t="s">
        <v>2085</v>
      </c>
      <c r="F34" s="96" t="s">
        <v>2066</v>
      </c>
      <c r="G34" s="96" t="s">
        <v>2067</v>
      </c>
      <c r="H34" s="96" t="s">
        <v>2060</v>
      </c>
      <c r="I34" s="96" t="s">
        <v>2061</v>
      </c>
      <c r="J34" s="96" t="s">
        <v>169</v>
      </c>
      <c r="K34" s="138">
        <v>8.9999999999999998E-4</v>
      </c>
      <c r="L34" s="138">
        <v>3.3999999999999998E-3</v>
      </c>
      <c r="M34" s="138">
        <v>1E-4</v>
      </c>
      <c r="N34" s="136"/>
      <c r="O34" s="137">
        <f>'QuasiPoint GF'!$I$4</f>
        <v>1.0334176773405461</v>
      </c>
      <c r="P34" s="137"/>
      <c r="Q34" s="137">
        <f t="shared" si="0"/>
        <v>9.3007590960649152E-4</v>
      </c>
      <c r="R34" s="137">
        <f t="shared" si="1"/>
        <v>3.5136201029578565E-3</v>
      </c>
      <c r="S34" s="137">
        <f t="shared" si="2"/>
        <v>1.0334176773405462E-4</v>
      </c>
      <c r="T34" s="137"/>
      <c r="U34" t="s">
        <v>2320</v>
      </c>
    </row>
    <row r="35" spans="1:21" ht="15.75" customHeight="1" outlineLevel="2" x14ac:dyDescent="0.35">
      <c r="A35" s="96" t="s">
        <v>889</v>
      </c>
      <c r="B35" s="96" t="s">
        <v>550</v>
      </c>
      <c r="C35" s="96" t="s">
        <v>2092</v>
      </c>
      <c r="D35" s="97">
        <v>20300101</v>
      </c>
      <c r="E35" s="96" t="s">
        <v>2085</v>
      </c>
      <c r="F35" s="96" t="s">
        <v>2066</v>
      </c>
      <c r="G35" s="96" t="s">
        <v>2067</v>
      </c>
      <c r="H35" s="96" t="s">
        <v>2060</v>
      </c>
      <c r="I35" s="96" t="s">
        <v>2061</v>
      </c>
      <c r="J35" s="96" t="s">
        <v>169</v>
      </c>
      <c r="K35" s="138">
        <v>1.5499999999999999E-3</v>
      </c>
      <c r="L35" s="138">
        <v>5.8499999999999993E-3</v>
      </c>
      <c r="M35" s="138">
        <v>1.4999999999999999E-4</v>
      </c>
      <c r="N35" s="136"/>
      <c r="O35" s="137">
        <f>'QuasiPoint GF'!$I$4</f>
        <v>1.0334176773405461</v>
      </c>
      <c r="P35" s="137"/>
      <c r="Q35" s="137">
        <f t="shared" si="0"/>
        <v>1.6017973998778464E-3</v>
      </c>
      <c r="R35" s="137">
        <f t="shared" si="1"/>
        <v>6.045493412442194E-3</v>
      </c>
      <c r="S35" s="137">
        <f t="shared" si="2"/>
        <v>1.550126516010819E-4</v>
      </c>
      <c r="T35" s="137"/>
      <c r="U35" t="s">
        <v>2320</v>
      </c>
    </row>
    <row r="36" spans="1:21" ht="15.75" customHeight="1" outlineLevel="2" x14ac:dyDescent="0.35">
      <c r="A36" s="96" t="s">
        <v>889</v>
      </c>
      <c r="B36" s="96" t="s">
        <v>550</v>
      </c>
      <c r="C36" s="96" t="s">
        <v>2093</v>
      </c>
      <c r="D36" s="97">
        <v>20300101</v>
      </c>
      <c r="E36" s="96" t="s">
        <v>2085</v>
      </c>
      <c r="F36" s="96" t="s">
        <v>2066</v>
      </c>
      <c r="G36" s="96" t="s">
        <v>2067</v>
      </c>
      <c r="H36" s="96" t="s">
        <v>2060</v>
      </c>
      <c r="I36" s="96" t="s">
        <v>2061</v>
      </c>
      <c r="J36" s="96" t="s">
        <v>169</v>
      </c>
      <c r="K36" s="138">
        <v>2.5999999999999999E-3</v>
      </c>
      <c r="L36" s="138">
        <v>9.6999999999999986E-3</v>
      </c>
      <c r="M36" s="138">
        <v>2.5000000000000001E-4</v>
      </c>
      <c r="N36" s="136"/>
      <c r="O36" s="137">
        <f>'QuasiPoint GF'!$I$4</f>
        <v>1.0334176773405461</v>
      </c>
      <c r="P36" s="137"/>
      <c r="Q36" s="137">
        <f t="shared" si="0"/>
        <v>2.68688596108542E-3</v>
      </c>
      <c r="R36" s="137">
        <f t="shared" si="1"/>
        <v>1.0024151470203297E-2</v>
      </c>
      <c r="S36" s="137">
        <f t="shared" si="2"/>
        <v>2.5835441933513652E-4</v>
      </c>
      <c r="T36" s="137"/>
      <c r="U36" t="s">
        <v>2320</v>
      </c>
    </row>
    <row r="37" spans="1:21" ht="15.75" customHeight="1" outlineLevel="2" x14ac:dyDescent="0.35">
      <c r="A37" s="96" t="s">
        <v>889</v>
      </c>
      <c r="B37" s="96" t="s">
        <v>550</v>
      </c>
      <c r="C37" s="96" t="s">
        <v>2094</v>
      </c>
      <c r="D37" s="97">
        <v>20300101</v>
      </c>
      <c r="E37" s="96" t="s">
        <v>2085</v>
      </c>
      <c r="F37" s="96" t="s">
        <v>2066</v>
      </c>
      <c r="G37" s="96" t="s">
        <v>2067</v>
      </c>
      <c r="H37" s="96" t="s">
        <v>2060</v>
      </c>
      <c r="I37" s="96" t="s">
        <v>2061</v>
      </c>
      <c r="J37" s="96" t="s">
        <v>169</v>
      </c>
      <c r="K37" s="138">
        <v>5.7000000000000002E-3</v>
      </c>
      <c r="L37" s="138">
        <v>2.1399999999999999E-2</v>
      </c>
      <c r="M37" s="138">
        <v>5.5000000000000003E-4</v>
      </c>
      <c r="N37" s="136"/>
      <c r="O37" s="137">
        <f>'QuasiPoint GF'!$I$4</f>
        <v>1.0334176773405461</v>
      </c>
      <c r="P37" s="137"/>
      <c r="Q37" s="137">
        <f t="shared" si="0"/>
        <v>5.8904807608411132E-3</v>
      </c>
      <c r="R37" s="137">
        <f t="shared" si="1"/>
        <v>2.2115138295087686E-2</v>
      </c>
      <c r="S37" s="137">
        <f t="shared" si="2"/>
        <v>5.6837972253730043E-4</v>
      </c>
      <c r="T37" s="137"/>
      <c r="U37" t="s">
        <v>2320</v>
      </c>
    </row>
    <row r="38" spans="1:21" ht="15.75" customHeight="1" outlineLevel="2" x14ac:dyDescent="0.35">
      <c r="A38" s="96" t="s">
        <v>889</v>
      </c>
      <c r="B38" s="96" t="s">
        <v>550</v>
      </c>
      <c r="C38" s="96" t="s">
        <v>2095</v>
      </c>
      <c r="D38" s="97">
        <v>20300101</v>
      </c>
      <c r="E38" s="96" t="s">
        <v>2085</v>
      </c>
      <c r="F38" s="96" t="s">
        <v>2066</v>
      </c>
      <c r="G38" s="96" t="s">
        <v>2067</v>
      </c>
      <c r="H38" s="96" t="s">
        <v>2060</v>
      </c>
      <c r="I38" s="96" t="s">
        <v>2061</v>
      </c>
      <c r="J38" s="96" t="s">
        <v>169</v>
      </c>
      <c r="K38" s="138">
        <v>9.9499999999999988E-3</v>
      </c>
      <c r="L38" s="138">
        <v>3.7450000000000004E-2</v>
      </c>
      <c r="M38" s="138">
        <v>9.5E-4</v>
      </c>
      <c r="N38" s="136"/>
      <c r="O38" s="137">
        <f>'QuasiPoint GF'!$I$4</f>
        <v>1.0334176773405461</v>
      </c>
      <c r="P38" s="137"/>
      <c r="Q38" s="137">
        <f t="shared" si="0"/>
        <v>1.0282505889538433E-2</v>
      </c>
      <c r="R38" s="137">
        <f t="shared" si="1"/>
        <v>3.8701492016403459E-2</v>
      </c>
      <c r="S38" s="137">
        <f t="shared" si="2"/>
        <v>9.817467934735188E-4</v>
      </c>
      <c r="T38" s="137"/>
      <c r="U38" t="s">
        <v>2320</v>
      </c>
    </row>
    <row r="39" spans="1:21" ht="15.75" customHeight="1" outlineLevel="2" x14ac:dyDescent="0.35">
      <c r="A39" s="96" t="s">
        <v>889</v>
      </c>
      <c r="B39" s="96" t="s">
        <v>550</v>
      </c>
      <c r="C39" s="96" t="s">
        <v>2096</v>
      </c>
      <c r="D39" s="97">
        <v>20100102</v>
      </c>
      <c r="E39" s="96" t="s">
        <v>2097</v>
      </c>
      <c r="F39" s="96" t="s">
        <v>2066</v>
      </c>
      <c r="G39" s="96" t="s">
        <v>2067</v>
      </c>
      <c r="H39" s="96" t="s">
        <v>2060</v>
      </c>
      <c r="I39" s="96" t="s">
        <v>2061</v>
      </c>
      <c r="J39" s="96" t="s">
        <v>169</v>
      </c>
      <c r="K39" s="138">
        <v>3.7499999999999999E-3</v>
      </c>
      <c r="L39" s="138">
        <v>1.4199999999999999E-2</v>
      </c>
      <c r="M39" s="138">
        <v>3.5E-4</v>
      </c>
      <c r="N39" s="136"/>
      <c r="O39" s="137">
        <f>'QuasiPoint GF'!$I$4</f>
        <v>1.0334176773405461</v>
      </c>
      <c r="P39" s="137"/>
      <c r="Q39" s="137">
        <f t="shared" si="0"/>
        <v>3.8753162900270477E-3</v>
      </c>
      <c r="R39" s="137">
        <f t="shared" si="1"/>
        <v>1.4674531018235754E-2</v>
      </c>
      <c r="S39" s="137">
        <f t="shared" si="2"/>
        <v>3.6169618706919114E-4</v>
      </c>
      <c r="T39" s="137"/>
      <c r="U39" t="s">
        <v>2320</v>
      </c>
    </row>
    <row r="40" spans="1:21" ht="15.75" customHeight="1" outlineLevel="2" x14ac:dyDescent="0.35">
      <c r="A40" s="96" t="s">
        <v>889</v>
      </c>
      <c r="B40" s="96" t="s">
        <v>550</v>
      </c>
      <c r="C40" s="96" t="s">
        <v>2098</v>
      </c>
      <c r="D40" s="97">
        <v>20100102</v>
      </c>
      <c r="E40" s="96" t="s">
        <v>2097</v>
      </c>
      <c r="F40" s="96" t="s">
        <v>2066</v>
      </c>
      <c r="G40" s="96" t="s">
        <v>2067</v>
      </c>
      <c r="H40" s="96" t="s">
        <v>2060</v>
      </c>
      <c r="I40" s="96" t="s">
        <v>2061</v>
      </c>
      <c r="J40" s="96" t="s">
        <v>169</v>
      </c>
      <c r="K40" s="138">
        <v>4.45E-3</v>
      </c>
      <c r="L40" s="138">
        <v>1.685E-2</v>
      </c>
      <c r="M40" s="138">
        <v>4.4999999999999999E-4</v>
      </c>
      <c r="N40" s="136"/>
      <c r="O40" s="137">
        <f>'QuasiPoint GF'!$I$4</f>
        <v>1.0334176773405461</v>
      </c>
      <c r="P40" s="137"/>
      <c r="Q40" s="137">
        <f t="shared" si="0"/>
        <v>4.5987086641654301E-3</v>
      </c>
      <c r="R40" s="137">
        <f t="shared" si="1"/>
        <v>1.7413087863188202E-2</v>
      </c>
      <c r="S40" s="137">
        <f t="shared" si="2"/>
        <v>4.6503795480324576E-4</v>
      </c>
      <c r="T40" s="137"/>
      <c r="U40" t="s">
        <v>2320</v>
      </c>
    </row>
    <row r="41" spans="1:21" ht="15.75" customHeight="1" outlineLevel="1" x14ac:dyDescent="0.35">
      <c r="A41" s="99" t="s">
        <v>500</v>
      </c>
      <c r="B41" s="96"/>
      <c r="C41" s="96"/>
      <c r="D41" s="97"/>
      <c r="E41" s="96"/>
      <c r="F41" s="96"/>
      <c r="G41" s="96"/>
      <c r="H41" s="96"/>
      <c r="I41" s="96"/>
      <c r="J41" s="96" t="s">
        <v>169</v>
      </c>
      <c r="K41" s="138">
        <f>SUBTOTAL(9,K3:K40)</f>
        <v>4.5539373972602757</v>
      </c>
      <c r="L41" s="138">
        <f>SUBTOTAL(9,L3:L40)</f>
        <v>4.0085479452054793</v>
      </c>
      <c r="M41" s="138">
        <f>SUBTOTAL(9,M3:M40)</f>
        <v>0.79303561643835563</v>
      </c>
      <c r="N41" s="136"/>
      <c r="O41" s="137">
        <f>'QuasiPoint GF'!$I$4</f>
        <v>1.0334176773405461</v>
      </c>
      <c r="P41" s="137"/>
      <c r="Q41" s="137">
        <f>K41*O41</f>
        <v>4.7061194078309656</v>
      </c>
      <c r="R41" s="137">
        <f>L41*O41</f>
        <v>4.142504307042465</v>
      </c>
      <c r="S41" s="137">
        <f>M41*O41</f>
        <v>0.81953702478805368</v>
      </c>
      <c r="T41" s="137"/>
    </row>
    <row r="42" spans="1:21" ht="15.75" customHeight="1" outlineLevel="2" x14ac:dyDescent="0.35">
      <c r="A42" s="96" t="s">
        <v>918</v>
      </c>
      <c r="B42" s="96" t="s">
        <v>750</v>
      </c>
      <c r="C42" s="96" t="s">
        <v>1464</v>
      </c>
      <c r="D42" s="97">
        <v>30405101</v>
      </c>
      <c r="E42" s="96" t="s">
        <v>2099</v>
      </c>
      <c r="F42" s="96" t="s">
        <v>1464</v>
      </c>
      <c r="G42" s="96" t="s">
        <v>2063</v>
      </c>
      <c r="H42" s="96" t="s">
        <v>2060</v>
      </c>
      <c r="I42" s="96" t="s">
        <v>2100</v>
      </c>
      <c r="J42" s="96" t="s">
        <v>2101</v>
      </c>
      <c r="K42" s="138">
        <v>5.2219178082191777E-3</v>
      </c>
      <c r="L42" s="138">
        <v>3.2876712328767124E-4</v>
      </c>
      <c r="M42" s="138">
        <v>1.0958904109589042E-5</v>
      </c>
      <c r="N42" s="136"/>
      <c r="O42" s="137">
        <f>'QuasiPoint GF'!$I$9</f>
        <v>1.1940522965290001</v>
      </c>
      <c r="P42" s="137"/>
      <c r="Q42" s="137">
        <f>K42*O42</f>
        <v>6.2352429511897921E-3</v>
      </c>
      <c r="R42" s="137">
        <f>L42*O42</f>
        <v>3.9256513858487675E-4</v>
      </c>
      <c r="S42" s="137">
        <f>M42*O42</f>
        <v>1.3085504619495892E-5</v>
      </c>
      <c r="T42" s="137"/>
      <c r="U42" s="115" t="s">
        <v>2319</v>
      </c>
    </row>
    <row r="43" spans="1:21" ht="15.75" customHeight="1" outlineLevel="2" x14ac:dyDescent="0.35">
      <c r="A43" s="96" t="s">
        <v>918</v>
      </c>
      <c r="B43" s="96" t="s">
        <v>750</v>
      </c>
      <c r="C43" s="96" t="s">
        <v>1464</v>
      </c>
      <c r="D43" s="97">
        <v>2201000062</v>
      </c>
      <c r="E43" s="96" t="s">
        <v>2102</v>
      </c>
      <c r="F43" s="96" t="s">
        <v>1464</v>
      </c>
      <c r="G43" s="96" t="s">
        <v>2063</v>
      </c>
      <c r="H43" s="96" t="s">
        <v>2060</v>
      </c>
      <c r="I43" s="96" t="s">
        <v>2100</v>
      </c>
      <c r="J43" s="96" t="s">
        <v>2101</v>
      </c>
      <c r="K43" s="139"/>
      <c r="L43" s="139"/>
      <c r="M43" s="138">
        <v>1.3698630136986302E-5</v>
      </c>
      <c r="N43" s="136"/>
      <c r="O43" s="137">
        <f>'QuasiPoint GF'!$I$9</f>
        <v>1.1940522965290001</v>
      </c>
      <c r="P43" s="137"/>
      <c r="Q43" s="137">
        <f t="shared" ref="Q43:Q106" si="3">K43*O43</f>
        <v>0</v>
      </c>
      <c r="R43" s="137">
        <f t="shared" ref="R43:R106" si="4">L43*O43</f>
        <v>0</v>
      </c>
      <c r="S43" s="137">
        <f t="shared" ref="S43:S106" si="5">M43*O43</f>
        <v>1.6356880774369865E-5</v>
      </c>
      <c r="T43" s="137"/>
      <c r="U43" s="115" t="s">
        <v>2319</v>
      </c>
    </row>
    <row r="44" spans="1:21" ht="15.75" customHeight="1" outlineLevel="2" x14ac:dyDescent="0.35">
      <c r="A44" s="96" t="s">
        <v>918</v>
      </c>
      <c r="B44" s="96" t="s">
        <v>750</v>
      </c>
      <c r="C44" s="96" t="s">
        <v>1464</v>
      </c>
      <c r="D44" s="97">
        <v>2201001113</v>
      </c>
      <c r="E44" s="96" t="s">
        <v>1263</v>
      </c>
      <c r="F44" s="96" t="s">
        <v>1464</v>
      </c>
      <c r="G44" s="96" t="s">
        <v>2103</v>
      </c>
      <c r="H44" s="96" t="s">
        <v>2060</v>
      </c>
      <c r="I44" s="96" t="s">
        <v>2100</v>
      </c>
      <c r="J44" s="96" t="s">
        <v>2101</v>
      </c>
      <c r="K44" s="138">
        <v>0.10443150684931507</v>
      </c>
      <c r="L44" s="138">
        <v>9.4890410958904103E-3</v>
      </c>
      <c r="M44" s="138">
        <v>1.0321917808219179E-2</v>
      </c>
      <c r="N44" s="136"/>
      <c r="O44" s="137">
        <f>'QuasiPoint GF'!$I$9</f>
        <v>1.1940522965290001</v>
      </c>
      <c r="P44" s="137"/>
      <c r="Q44" s="137">
        <f t="shared" si="3"/>
        <v>0.12469668058340867</v>
      </c>
      <c r="R44" s="137">
        <f t="shared" si="4"/>
        <v>1.1330411312406004E-2</v>
      </c>
      <c r="S44" s="137">
        <f t="shared" si="5"/>
        <v>1.2324909663487694E-2</v>
      </c>
      <c r="T44" s="137"/>
      <c r="U44" s="115" t="s">
        <v>2319</v>
      </c>
    </row>
    <row r="45" spans="1:21" ht="15.75" customHeight="1" outlineLevel="2" x14ac:dyDescent="0.35">
      <c r="A45" s="96" t="s">
        <v>918</v>
      </c>
      <c r="B45" s="96" t="s">
        <v>750</v>
      </c>
      <c r="C45" s="96" t="s">
        <v>1464</v>
      </c>
      <c r="D45" s="97">
        <v>2201020000</v>
      </c>
      <c r="E45" s="96" t="s">
        <v>2104</v>
      </c>
      <c r="F45" s="96" t="s">
        <v>1464</v>
      </c>
      <c r="G45" s="96" t="s">
        <v>2103</v>
      </c>
      <c r="H45" s="96" t="s">
        <v>2060</v>
      </c>
      <c r="I45" s="96" t="s">
        <v>2100</v>
      </c>
      <c r="J45" s="96" t="s">
        <v>2101</v>
      </c>
      <c r="K45" s="138">
        <v>0.10048082191780822</v>
      </c>
      <c r="L45" s="138">
        <v>1.0672602739726028E-2</v>
      </c>
      <c r="M45" s="138">
        <v>8.6643835616438351E-3</v>
      </c>
      <c r="N45" s="136"/>
      <c r="O45" s="137">
        <f>'QuasiPoint GF'!$I$9</f>
        <v>1.1940522965290001</v>
      </c>
      <c r="P45" s="137"/>
      <c r="Q45" s="137">
        <f t="shared" si="3"/>
        <v>0.11997935616808039</v>
      </c>
      <c r="R45" s="137">
        <f t="shared" si="4"/>
        <v>1.2743645811311563E-2</v>
      </c>
      <c r="S45" s="137">
        <f t="shared" si="5"/>
        <v>1.0345727089788939E-2</v>
      </c>
      <c r="T45" s="137"/>
      <c r="U45" s="115" t="s">
        <v>2319</v>
      </c>
    </row>
    <row r="46" spans="1:21" ht="15.75" customHeight="1" outlineLevel="2" x14ac:dyDescent="0.35">
      <c r="A46" s="96" t="s">
        <v>918</v>
      </c>
      <c r="B46" s="96" t="s">
        <v>750</v>
      </c>
      <c r="C46" s="96" t="s">
        <v>1464</v>
      </c>
      <c r="D46" s="97">
        <v>2201070000</v>
      </c>
      <c r="E46" s="96" t="s">
        <v>1265</v>
      </c>
      <c r="F46" s="96" t="s">
        <v>1464</v>
      </c>
      <c r="G46" s="96" t="s">
        <v>2103</v>
      </c>
      <c r="H46" s="96" t="s">
        <v>2060</v>
      </c>
      <c r="I46" s="96" t="s">
        <v>2100</v>
      </c>
      <c r="J46" s="96" t="s">
        <v>2101</v>
      </c>
      <c r="K46" s="138">
        <v>2.2360273972602741E-2</v>
      </c>
      <c r="L46" s="138">
        <v>1.7547945205479451E-3</v>
      </c>
      <c r="M46" s="138">
        <v>1.0986301369863014E-3</v>
      </c>
      <c r="N46" s="136"/>
      <c r="O46" s="137">
        <f>'QuasiPoint GF'!$I$9</f>
        <v>1.1940522965290001</v>
      </c>
      <c r="P46" s="137"/>
      <c r="Q46" s="137">
        <f t="shared" si="3"/>
        <v>2.6699336488003933E-2</v>
      </c>
      <c r="R46" s="137">
        <f t="shared" si="4"/>
        <v>2.0953164271967795E-3</v>
      </c>
      <c r="S46" s="137">
        <f t="shared" si="5"/>
        <v>1.3118218381044631E-3</v>
      </c>
      <c r="T46" s="137"/>
      <c r="U46" s="115" t="s">
        <v>2319</v>
      </c>
    </row>
    <row r="47" spans="1:21" ht="15.75" customHeight="1" outlineLevel="2" x14ac:dyDescent="0.35">
      <c r="A47" s="96" t="s">
        <v>918</v>
      </c>
      <c r="B47" s="96" t="s">
        <v>750</v>
      </c>
      <c r="C47" s="96" t="s">
        <v>1464</v>
      </c>
      <c r="D47" s="97">
        <v>2230060000</v>
      </c>
      <c r="E47" s="96" t="s">
        <v>1267</v>
      </c>
      <c r="F47" s="96" t="s">
        <v>1464</v>
      </c>
      <c r="G47" s="96" t="s">
        <v>2103</v>
      </c>
      <c r="H47" s="96" t="s">
        <v>2060</v>
      </c>
      <c r="I47" s="96" t="s">
        <v>2100</v>
      </c>
      <c r="J47" s="96" t="s">
        <v>2101</v>
      </c>
      <c r="K47" s="138">
        <v>3.0931506849315067E-3</v>
      </c>
      <c r="L47" s="138">
        <v>3.2328767123287669E-4</v>
      </c>
      <c r="M47" s="138">
        <v>2.1232876712328768E-4</v>
      </c>
      <c r="N47" s="136"/>
      <c r="O47" s="137">
        <f>'QuasiPoint GF'!$I$9</f>
        <v>1.1940522965290001</v>
      </c>
      <c r="P47" s="137"/>
      <c r="Q47" s="137">
        <f t="shared" si="3"/>
        <v>3.6933836788527155E-3</v>
      </c>
      <c r="R47" s="137">
        <f t="shared" si="4"/>
        <v>3.8602238627512877E-4</v>
      </c>
      <c r="S47" s="137">
        <f t="shared" si="5"/>
        <v>2.5353165200273293E-4</v>
      </c>
      <c r="T47" s="137"/>
      <c r="U47" s="115" t="s">
        <v>2319</v>
      </c>
    </row>
    <row r="48" spans="1:21" ht="15.75" customHeight="1" outlineLevel="2" x14ac:dyDescent="0.35">
      <c r="A48" s="96" t="s">
        <v>918</v>
      </c>
      <c r="B48" s="96" t="s">
        <v>750</v>
      </c>
      <c r="C48" s="96" t="s">
        <v>1464</v>
      </c>
      <c r="D48" s="97">
        <v>2230070000</v>
      </c>
      <c r="E48" s="96" t="s">
        <v>2105</v>
      </c>
      <c r="F48" s="96" t="s">
        <v>1464</v>
      </c>
      <c r="G48" s="96" t="s">
        <v>2103</v>
      </c>
      <c r="H48" s="96" t="s">
        <v>2060</v>
      </c>
      <c r="I48" s="96" t="s">
        <v>2100</v>
      </c>
      <c r="J48" s="96" t="s">
        <v>2101</v>
      </c>
      <c r="K48" s="138">
        <v>2.0958904109589041E-4</v>
      </c>
      <c r="L48" s="138">
        <v>6.3972602739726032E-4</v>
      </c>
      <c r="M48" s="138">
        <v>5.7534246575342469E-5</v>
      </c>
      <c r="N48" s="136"/>
      <c r="O48" s="137">
        <f>'QuasiPoint GF'!$I$9</f>
        <v>1.1940522965290001</v>
      </c>
      <c r="P48" s="137"/>
      <c r="Q48" s="137">
        <f t="shared" si="3"/>
        <v>2.5026027584785891E-4</v>
      </c>
      <c r="R48" s="137">
        <f t="shared" si="4"/>
        <v>7.6386633216307274E-4</v>
      </c>
      <c r="S48" s="137">
        <f t="shared" si="5"/>
        <v>6.8698899252353434E-5</v>
      </c>
      <c r="T48" s="137"/>
      <c r="U48" s="115" t="s">
        <v>2319</v>
      </c>
    </row>
    <row r="49" spans="1:21" ht="15.75" customHeight="1" outlineLevel="2" x14ac:dyDescent="0.35">
      <c r="A49" s="96" t="s">
        <v>918</v>
      </c>
      <c r="B49" s="96" t="s">
        <v>750</v>
      </c>
      <c r="C49" s="96" t="s">
        <v>1464</v>
      </c>
      <c r="D49" s="97">
        <v>2260002000</v>
      </c>
      <c r="E49" s="96" t="s">
        <v>2106</v>
      </c>
      <c r="F49" s="96" t="s">
        <v>1464</v>
      </c>
      <c r="G49" s="96" t="s">
        <v>2059</v>
      </c>
      <c r="H49" s="96" t="s">
        <v>2060</v>
      </c>
      <c r="I49" s="96" t="s">
        <v>2100</v>
      </c>
      <c r="J49" s="96" t="s">
        <v>2101</v>
      </c>
      <c r="K49" s="138">
        <v>1.7808219178082193E-3</v>
      </c>
      <c r="L49" s="138">
        <v>2.8082191780821916E-3</v>
      </c>
      <c r="M49" s="138">
        <v>3.5616438356164383E-4</v>
      </c>
      <c r="N49" s="136"/>
      <c r="O49" s="137">
        <f>'QuasiPoint GF'!$I$9</f>
        <v>1.1940522965290001</v>
      </c>
      <c r="P49" s="137"/>
      <c r="Q49" s="137">
        <f t="shared" si="3"/>
        <v>2.1263945006680827E-3</v>
      </c>
      <c r="R49" s="137">
        <f t="shared" si="4"/>
        <v>3.3531605587458222E-3</v>
      </c>
      <c r="S49" s="137">
        <f t="shared" si="5"/>
        <v>4.2527890013361648E-4</v>
      </c>
      <c r="T49" s="137"/>
      <c r="U49" s="115" t="s">
        <v>2319</v>
      </c>
    </row>
    <row r="50" spans="1:21" ht="15.75" customHeight="1" outlineLevel="2" x14ac:dyDescent="0.35">
      <c r="A50" s="96" t="s">
        <v>918</v>
      </c>
      <c r="B50" s="96" t="s">
        <v>750</v>
      </c>
      <c r="C50" s="96" t="s">
        <v>1464</v>
      </c>
      <c r="D50" s="97">
        <v>2260003020</v>
      </c>
      <c r="E50" s="96" t="s">
        <v>2107</v>
      </c>
      <c r="F50" s="96" t="s">
        <v>1464</v>
      </c>
      <c r="G50" s="96" t="s">
        <v>2059</v>
      </c>
      <c r="H50" s="96" t="s">
        <v>2060</v>
      </c>
      <c r="I50" s="96" t="s">
        <v>2100</v>
      </c>
      <c r="J50" s="96" t="s">
        <v>2101</v>
      </c>
      <c r="K50" s="138">
        <v>2.2602739726027398E-4</v>
      </c>
      <c r="L50" s="138">
        <v>9.3424657534246585E-4</v>
      </c>
      <c r="M50" s="138">
        <v>6.0273972602739724E-5</v>
      </c>
      <c r="N50" s="136"/>
      <c r="O50" s="137">
        <f>'QuasiPoint GF'!$I$9</f>
        <v>1.1940522965290001</v>
      </c>
      <c r="P50" s="137"/>
      <c r="Q50" s="137">
        <f t="shared" si="3"/>
        <v>2.6988853277710279E-4</v>
      </c>
      <c r="R50" s="137">
        <f t="shared" si="4"/>
        <v>1.115539268812025E-3</v>
      </c>
      <c r="S50" s="137">
        <f t="shared" si="5"/>
        <v>7.1970275407227396E-5</v>
      </c>
      <c r="T50" s="137"/>
      <c r="U50" s="115" t="s">
        <v>2319</v>
      </c>
    </row>
    <row r="51" spans="1:21" ht="15.75" customHeight="1" outlineLevel="2" x14ac:dyDescent="0.35">
      <c r="A51" s="96" t="s">
        <v>918</v>
      </c>
      <c r="B51" s="96" t="s">
        <v>750</v>
      </c>
      <c r="C51" s="96" t="s">
        <v>1464</v>
      </c>
      <c r="D51" s="97">
        <v>2270002051</v>
      </c>
      <c r="E51" s="96" t="s">
        <v>2108</v>
      </c>
      <c r="F51" s="96" t="s">
        <v>1464</v>
      </c>
      <c r="G51" s="96" t="s">
        <v>2059</v>
      </c>
      <c r="H51" s="96" t="s">
        <v>2060</v>
      </c>
      <c r="I51" s="96" t="s">
        <v>2100</v>
      </c>
      <c r="J51" s="96" t="s">
        <v>2101</v>
      </c>
      <c r="K51" s="138">
        <v>1.2602739726027398E-3</v>
      </c>
      <c r="L51" s="138">
        <v>2.9452054794520547E-3</v>
      </c>
      <c r="M51" s="138">
        <v>2.4657534246575342E-4</v>
      </c>
      <c r="N51" s="136"/>
      <c r="O51" s="137">
        <f>'QuasiPoint GF'!$I$9</f>
        <v>1.1940522965290001</v>
      </c>
      <c r="P51" s="137"/>
      <c r="Q51" s="137">
        <f t="shared" si="3"/>
        <v>1.5048330312420275E-3</v>
      </c>
      <c r="R51" s="137">
        <f t="shared" si="4"/>
        <v>3.5167293664895207E-3</v>
      </c>
      <c r="S51" s="137">
        <f t="shared" si="5"/>
        <v>2.9442385393865756E-4</v>
      </c>
      <c r="T51" s="137"/>
      <c r="U51" s="115" t="s">
        <v>2319</v>
      </c>
    </row>
    <row r="52" spans="1:21" ht="15.75" customHeight="1" outlineLevel="2" x14ac:dyDescent="0.35">
      <c r="A52" s="96" t="s">
        <v>918</v>
      </c>
      <c r="B52" s="96" t="s">
        <v>750</v>
      </c>
      <c r="C52" s="96" t="s">
        <v>1464</v>
      </c>
      <c r="D52" s="97">
        <v>2270002051</v>
      </c>
      <c r="E52" s="96" t="s">
        <v>2104</v>
      </c>
      <c r="F52" s="96" t="s">
        <v>1464</v>
      </c>
      <c r="G52" s="96" t="s">
        <v>2059</v>
      </c>
      <c r="H52" s="96" t="s">
        <v>2060</v>
      </c>
      <c r="I52" s="96" t="s">
        <v>2100</v>
      </c>
      <c r="J52" s="96" t="s">
        <v>2101</v>
      </c>
      <c r="K52" s="138">
        <v>3.8271232876712328E-4</v>
      </c>
      <c r="L52" s="138">
        <v>1.1576849315068493E-3</v>
      </c>
      <c r="M52" s="138">
        <v>1.0332876712328769E-4</v>
      </c>
      <c r="N52" s="136"/>
      <c r="O52" s="137">
        <f>'QuasiPoint GF'!$I$9</f>
        <v>1.1940522965290001</v>
      </c>
      <c r="P52" s="137"/>
      <c r="Q52" s="137">
        <f t="shared" si="3"/>
        <v>4.5697853507434527E-4</v>
      </c>
      <c r="R52" s="137">
        <f t="shared" si="4"/>
        <v>1.3823363511227716E-3</v>
      </c>
      <c r="S52" s="137">
        <f t="shared" si="5"/>
        <v>1.2337995168107191E-4</v>
      </c>
      <c r="T52" s="137"/>
      <c r="U52" s="115" t="s">
        <v>2319</v>
      </c>
    </row>
    <row r="53" spans="1:21" ht="15.75" customHeight="1" outlineLevel="2" x14ac:dyDescent="0.35">
      <c r="A53" s="96" t="s">
        <v>918</v>
      </c>
      <c r="B53" s="96" t="s">
        <v>750</v>
      </c>
      <c r="C53" s="96" t="s">
        <v>1464</v>
      </c>
      <c r="D53" s="97">
        <v>2270002066</v>
      </c>
      <c r="E53" s="96" t="s">
        <v>2105</v>
      </c>
      <c r="F53" s="96" t="s">
        <v>1464</v>
      </c>
      <c r="G53" s="96" t="s">
        <v>2059</v>
      </c>
      <c r="H53" s="96" t="s">
        <v>2060</v>
      </c>
      <c r="I53" s="96" t="s">
        <v>2100</v>
      </c>
      <c r="J53" s="96" t="s">
        <v>2101</v>
      </c>
      <c r="K53" s="138">
        <v>3.2876712328767124E-4</v>
      </c>
      <c r="L53" s="138">
        <v>9.9452054794520552E-4</v>
      </c>
      <c r="M53" s="138">
        <v>8.8767123287671222E-5</v>
      </c>
      <c r="N53" s="136"/>
      <c r="O53" s="137">
        <f>'QuasiPoint GF'!$I$9</f>
        <v>1.1940522965290001</v>
      </c>
      <c r="P53" s="137"/>
      <c r="Q53" s="137">
        <f t="shared" si="3"/>
        <v>3.9256513858487675E-4</v>
      </c>
      <c r="R53" s="137">
        <f t="shared" si="4"/>
        <v>1.1875095442192523E-3</v>
      </c>
      <c r="S53" s="137">
        <f t="shared" si="5"/>
        <v>1.0599258741791672E-4</v>
      </c>
      <c r="T53" s="137"/>
      <c r="U53" s="115" t="s">
        <v>2319</v>
      </c>
    </row>
    <row r="54" spans="1:21" ht="15.75" customHeight="1" outlineLevel="2" x14ac:dyDescent="0.35">
      <c r="A54" s="96" t="s">
        <v>918</v>
      </c>
      <c r="B54" s="96" t="s">
        <v>750</v>
      </c>
      <c r="C54" s="96" t="s">
        <v>1464</v>
      </c>
      <c r="D54" s="97">
        <v>2270003010</v>
      </c>
      <c r="E54" s="96" t="s">
        <v>2109</v>
      </c>
      <c r="F54" s="96" t="s">
        <v>1464</v>
      </c>
      <c r="G54" s="96" t="s">
        <v>2059</v>
      </c>
      <c r="H54" s="96" t="s">
        <v>2060</v>
      </c>
      <c r="I54" s="96" t="s">
        <v>2100</v>
      </c>
      <c r="J54" s="96" t="s">
        <v>2101</v>
      </c>
      <c r="K54" s="138">
        <v>8.2191780821917817E-6</v>
      </c>
      <c r="L54" s="138">
        <v>5.4794520547945207E-5</v>
      </c>
      <c r="M54" s="138">
        <v>2.7397260273972604E-6</v>
      </c>
      <c r="N54" s="136"/>
      <c r="O54" s="137">
        <f>'QuasiPoint GF'!$I$9</f>
        <v>1.1940522965290001</v>
      </c>
      <c r="P54" s="137"/>
      <c r="Q54" s="137">
        <f t="shared" si="3"/>
        <v>9.8141284646219201E-6</v>
      </c>
      <c r="R54" s="137">
        <f t="shared" si="4"/>
        <v>6.5427523097479458E-5</v>
      </c>
      <c r="S54" s="137">
        <f t="shared" si="5"/>
        <v>3.2713761548739731E-6</v>
      </c>
      <c r="T54" s="137"/>
      <c r="U54" s="115" t="s">
        <v>2319</v>
      </c>
    </row>
    <row r="55" spans="1:21" ht="15.75" customHeight="1" outlineLevel="2" x14ac:dyDescent="0.35">
      <c r="A55" s="96" t="s">
        <v>918</v>
      </c>
      <c r="B55" s="96" t="s">
        <v>750</v>
      </c>
      <c r="C55" s="96" t="s">
        <v>1464</v>
      </c>
      <c r="D55" s="97">
        <v>2270003022</v>
      </c>
      <c r="E55" s="96" t="s">
        <v>1267</v>
      </c>
      <c r="F55" s="96" t="s">
        <v>1464</v>
      </c>
      <c r="G55" s="96" t="s">
        <v>2059</v>
      </c>
      <c r="H55" s="96" t="s">
        <v>2060</v>
      </c>
      <c r="I55" s="96" t="s">
        <v>2100</v>
      </c>
      <c r="J55" s="96" t="s">
        <v>2101</v>
      </c>
      <c r="K55" s="138">
        <v>3.7445753424657537E-3</v>
      </c>
      <c r="L55" s="138">
        <v>3.9053424657534239E-4</v>
      </c>
      <c r="M55" s="138">
        <v>2.5757534246575341E-4</v>
      </c>
      <c r="N55" s="136"/>
      <c r="O55" s="137">
        <f>'QuasiPoint GF'!$I$9</f>
        <v>1.1940522965290001</v>
      </c>
      <c r="P55" s="137"/>
      <c r="Q55" s="137">
        <f t="shared" si="3"/>
        <v>4.4712187871970999E-3</v>
      </c>
      <c r="R55" s="137">
        <f t="shared" si="4"/>
        <v>4.663183139965104E-4</v>
      </c>
      <c r="S55" s="137">
        <f t="shared" si="5"/>
        <v>3.0755842920047658E-4</v>
      </c>
      <c r="T55" s="137"/>
      <c r="U55" s="115" t="s">
        <v>2319</v>
      </c>
    </row>
    <row r="56" spans="1:21" ht="15.75" customHeight="1" outlineLevel="2" x14ac:dyDescent="0.35">
      <c r="A56" s="96" t="s">
        <v>918</v>
      </c>
      <c r="B56" s="96" t="s">
        <v>750</v>
      </c>
      <c r="C56" s="96" t="s">
        <v>1464</v>
      </c>
      <c r="D56" s="97">
        <v>2270004011</v>
      </c>
      <c r="E56" s="96" t="s">
        <v>2110</v>
      </c>
      <c r="F56" s="96" t="s">
        <v>1464</v>
      </c>
      <c r="G56" s="96" t="s">
        <v>2059</v>
      </c>
      <c r="H56" s="96" t="s">
        <v>2060</v>
      </c>
      <c r="I56" s="96" t="s">
        <v>2100</v>
      </c>
      <c r="J56" s="96" t="s">
        <v>2101</v>
      </c>
      <c r="K56" s="138">
        <v>4.3561643835616441E-4</v>
      </c>
      <c r="L56" s="138">
        <v>8.9589041095890416E-4</v>
      </c>
      <c r="M56" s="138">
        <v>8.9041095890410958E-5</v>
      </c>
      <c r="N56" s="136"/>
      <c r="O56" s="137">
        <f>'QuasiPoint GF'!$I$9</f>
        <v>1.1940522965290001</v>
      </c>
      <c r="P56" s="137"/>
      <c r="Q56" s="137">
        <f t="shared" si="3"/>
        <v>5.201488086249617E-4</v>
      </c>
      <c r="R56" s="137">
        <f t="shared" si="4"/>
        <v>1.0697400026437893E-3</v>
      </c>
      <c r="S56" s="137">
        <f t="shared" si="5"/>
        <v>1.0631972503340412E-4</v>
      </c>
      <c r="T56" s="137"/>
      <c r="U56" s="115" t="s">
        <v>2319</v>
      </c>
    </row>
    <row r="57" spans="1:21" ht="15.75" customHeight="1" outlineLevel="2" x14ac:dyDescent="0.35">
      <c r="A57" s="96" t="s">
        <v>918</v>
      </c>
      <c r="B57" s="96" t="s">
        <v>750</v>
      </c>
      <c r="C57" s="96" t="s">
        <v>1464</v>
      </c>
      <c r="D57" s="97">
        <v>2270004022</v>
      </c>
      <c r="E57" s="96" t="s">
        <v>2111</v>
      </c>
      <c r="F57" s="96" t="s">
        <v>1464</v>
      </c>
      <c r="G57" s="96" t="s">
        <v>2059</v>
      </c>
      <c r="H57" s="96" t="s">
        <v>2060</v>
      </c>
      <c r="I57" s="96" t="s">
        <v>2100</v>
      </c>
      <c r="J57" s="96" t="s">
        <v>2101</v>
      </c>
      <c r="K57" s="138">
        <v>4.1095890410958909E-6</v>
      </c>
      <c r="L57" s="138">
        <v>4.1095890410958909E-6</v>
      </c>
      <c r="M57" s="139"/>
      <c r="N57" s="139"/>
      <c r="O57" s="137">
        <f>'QuasiPoint GF'!$I$9</f>
        <v>1.1940522965290001</v>
      </c>
      <c r="P57" s="137"/>
      <c r="Q57" s="137">
        <f t="shared" si="3"/>
        <v>4.90706423231096E-6</v>
      </c>
      <c r="R57" s="137">
        <f t="shared" si="4"/>
        <v>4.90706423231096E-6</v>
      </c>
      <c r="S57" s="137">
        <f t="shared" si="5"/>
        <v>0</v>
      </c>
      <c r="T57" s="137"/>
      <c r="U57" s="115" t="s">
        <v>2319</v>
      </c>
    </row>
    <row r="58" spans="1:21" ht="15.75" customHeight="1" outlineLevel="2" x14ac:dyDescent="0.35">
      <c r="A58" s="96" t="s">
        <v>918</v>
      </c>
      <c r="B58" s="96" t="s">
        <v>750</v>
      </c>
      <c r="C58" s="96" t="s">
        <v>1464</v>
      </c>
      <c r="D58" s="97">
        <v>2270004046</v>
      </c>
      <c r="E58" s="96" t="s">
        <v>2110</v>
      </c>
      <c r="F58" s="96" t="s">
        <v>1464</v>
      </c>
      <c r="G58" s="96" t="s">
        <v>2059</v>
      </c>
      <c r="H58" s="96" t="s">
        <v>2060</v>
      </c>
      <c r="I58" s="96" t="s">
        <v>2100</v>
      </c>
      <c r="J58" s="96" t="s">
        <v>2101</v>
      </c>
      <c r="K58" s="138">
        <v>1.4794520547945205E-4</v>
      </c>
      <c r="L58" s="138">
        <v>3.0547945205479452E-4</v>
      </c>
      <c r="M58" s="138">
        <v>3.0136986301369862E-5</v>
      </c>
      <c r="N58" s="136"/>
      <c r="O58" s="137">
        <f>'QuasiPoint GF'!$I$9</f>
        <v>1.1940522965290001</v>
      </c>
      <c r="P58" s="137"/>
      <c r="Q58" s="137">
        <f t="shared" si="3"/>
        <v>1.7665431236319455E-4</v>
      </c>
      <c r="R58" s="137">
        <f t="shared" si="4"/>
        <v>3.6475844126844802E-4</v>
      </c>
      <c r="S58" s="137">
        <f t="shared" si="5"/>
        <v>3.5985137703613698E-5</v>
      </c>
      <c r="T58" s="137"/>
      <c r="U58" s="115" t="s">
        <v>2319</v>
      </c>
    </row>
    <row r="59" spans="1:21" ht="15.75" customHeight="1" outlineLevel="2" x14ac:dyDescent="0.35">
      <c r="A59" s="96" t="s">
        <v>918</v>
      </c>
      <c r="B59" s="96" t="s">
        <v>750</v>
      </c>
      <c r="C59" s="96" t="s">
        <v>1464</v>
      </c>
      <c r="D59" s="97">
        <v>2270004056</v>
      </c>
      <c r="E59" s="96" t="s">
        <v>2112</v>
      </c>
      <c r="F59" s="96" t="s">
        <v>1464</v>
      </c>
      <c r="G59" s="96" t="s">
        <v>2059</v>
      </c>
      <c r="H59" s="96" t="s">
        <v>2060</v>
      </c>
      <c r="I59" s="96" t="s">
        <v>2100</v>
      </c>
      <c r="J59" s="96" t="s">
        <v>2101</v>
      </c>
      <c r="K59" s="138">
        <v>1.2328767123287671E-5</v>
      </c>
      <c r="L59" s="138">
        <v>1.2328767123287671E-5</v>
      </c>
      <c r="M59" s="138">
        <v>1.3698630136986302E-6</v>
      </c>
      <c r="N59" s="136"/>
      <c r="O59" s="137">
        <f>'QuasiPoint GF'!$I$9</f>
        <v>1.1940522965290001</v>
      </c>
      <c r="P59" s="137"/>
      <c r="Q59" s="137">
        <f t="shared" si="3"/>
        <v>1.4721192696932878E-5</v>
      </c>
      <c r="R59" s="137">
        <f t="shared" si="4"/>
        <v>1.4721192696932878E-5</v>
      </c>
      <c r="S59" s="137">
        <f t="shared" si="5"/>
        <v>1.6356880774369865E-6</v>
      </c>
      <c r="T59" s="137"/>
      <c r="U59" s="115" t="s">
        <v>2319</v>
      </c>
    </row>
    <row r="60" spans="1:21" ht="15.75" customHeight="1" outlineLevel="2" x14ac:dyDescent="0.35">
      <c r="A60" s="96" t="s">
        <v>918</v>
      </c>
      <c r="B60" s="96" t="s">
        <v>750</v>
      </c>
      <c r="C60" s="96" t="s">
        <v>1464</v>
      </c>
      <c r="D60" s="97">
        <v>2275001000</v>
      </c>
      <c r="E60" s="96" t="s">
        <v>2113</v>
      </c>
      <c r="F60" s="96" t="s">
        <v>2114</v>
      </c>
      <c r="G60" s="96" t="s">
        <v>2062</v>
      </c>
      <c r="H60" s="96" t="s">
        <v>2060</v>
      </c>
      <c r="I60" s="96" t="s">
        <v>2100</v>
      </c>
      <c r="J60" s="96" t="s">
        <v>2101</v>
      </c>
      <c r="K60" s="138">
        <v>0.40454794520547943</v>
      </c>
      <c r="L60" s="138">
        <v>0.13564383561643836</v>
      </c>
      <c r="M60" s="138">
        <v>0.10980821917808219</v>
      </c>
      <c r="N60" s="136"/>
      <c r="O60" s="137">
        <f>'QuasiPoint GF'!$I$9</f>
        <v>1.1940522965290001</v>
      </c>
      <c r="P60" s="137"/>
      <c r="Q60" s="137">
        <f t="shared" si="3"/>
        <v>0.48305140302869082</v>
      </c>
      <c r="R60" s="137">
        <f t="shared" si="4"/>
        <v>0.1619658334278104</v>
      </c>
      <c r="S60" s="137">
        <f t="shared" si="5"/>
        <v>0.13111675628734884</v>
      </c>
      <c r="T60" s="137"/>
      <c r="U60" s="115" t="s">
        <v>2319</v>
      </c>
    </row>
    <row r="61" spans="1:21" ht="15.75" customHeight="1" outlineLevel="2" x14ac:dyDescent="0.35">
      <c r="A61" s="96" t="s">
        <v>918</v>
      </c>
      <c r="B61" s="96" t="s">
        <v>750</v>
      </c>
      <c r="C61" s="96" t="s">
        <v>1464</v>
      </c>
      <c r="D61" s="97">
        <v>2280002100</v>
      </c>
      <c r="E61" s="96" t="s">
        <v>1266</v>
      </c>
      <c r="F61" s="96" t="s">
        <v>1464</v>
      </c>
      <c r="G61" s="96" t="s">
        <v>2062</v>
      </c>
      <c r="H61" s="96" t="s">
        <v>2060</v>
      </c>
      <c r="I61" s="96" t="s">
        <v>2100</v>
      </c>
      <c r="J61" s="96" t="s">
        <v>2101</v>
      </c>
      <c r="K61" s="138">
        <v>2.8767123287671234E-3</v>
      </c>
      <c r="L61" s="138">
        <v>1.5205479452054794E-2</v>
      </c>
      <c r="M61" s="138">
        <v>8.4931506849315072E-4</v>
      </c>
      <c r="N61" s="136"/>
      <c r="O61" s="137">
        <f>'QuasiPoint GF'!$I$9</f>
        <v>1.1940522965290001</v>
      </c>
      <c r="P61" s="137"/>
      <c r="Q61" s="137">
        <f t="shared" si="3"/>
        <v>3.4349449626176719E-3</v>
      </c>
      <c r="R61" s="137">
        <f t="shared" si="4"/>
        <v>1.8156137659550549E-2</v>
      </c>
      <c r="S61" s="137">
        <f t="shared" si="5"/>
        <v>1.0141266080109317E-3</v>
      </c>
      <c r="T61" s="137"/>
      <c r="U61" s="115" t="s">
        <v>2319</v>
      </c>
    </row>
    <row r="62" spans="1:21" ht="15.75" customHeight="1" outlineLevel="2" x14ac:dyDescent="0.35">
      <c r="A62" s="96" t="s">
        <v>918</v>
      </c>
      <c r="B62" s="96" t="s">
        <v>750</v>
      </c>
      <c r="C62" s="96" t="s">
        <v>1464</v>
      </c>
      <c r="D62" s="97">
        <v>2280003100</v>
      </c>
      <c r="E62" s="96" t="s">
        <v>1264</v>
      </c>
      <c r="F62" s="96" t="s">
        <v>1464</v>
      </c>
      <c r="G62" s="96" t="s">
        <v>2062</v>
      </c>
      <c r="H62" s="96" t="s">
        <v>2060</v>
      </c>
      <c r="I62" s="96" t="s">
        <v>2100</v>
      </c>
      <c r="J62" s="96" t="s">
        <v>2101</v>
      </c>
      <c r="K62" s="138">
        <v>0.12674381517072175</v>
      </c>
      <c r="L62" s="138">
        <v>3.6049887548558575E-3</v>
      </c>
      <c r="M62" s="138">
        <v>2.883991003884686E-2</v>
      </c>
      <c r="N62" s="136"/>
      <c r="O62" s="137">
        <f>'QuasiPoint GF'!$I$9</f>
        <v>1.1940522965290001</v>
      </c>
      <c r="P62" s="137"/>
      <c r="Q62" s="137">
        <f t="shared" si="3"/>
        <v>0.15133874357544744</v>
      </c>
      <c r="R62" s="137">
        <f t="shared" si="4"/>
        <v>4.3045451016968574E-3</v>
      </c>
      <c r="S62" s="137">
        <f t="shared" si="5"/>
        <v>3.4436360813574859E-2</v>
      </c>
      <c r="T62" s="137"/>
      <c r="U62" s="115" t="s">
        <v>2319</v>
      </c>
    </row>
    <row r="63" spans="1:21" ht="15.75" customHeight="1" outlineLevel="2" x14ac:dyDescent="0.35">
      <c r="A63" s="96" t="s">
        <v>918</v>
      </c>
      <c r="B63" s="96" t="s">
        <v>750</v>
      </c>
      <c r="C63" s="96" t="s">
        <v>1464</v>
      </c>
      <c r="D63" s="97">
        <v>2401002000</v>
      </c>
      <c r="E63" s="96" t="s">
        <v>1295</v>
      </c>
      <c r="F63" s="96" t="s">
        <v>1464</v>
      </c>
      <c r="G63" s="96" t="s">
        <v>2063</v>
      </c>
      <c r="H63" s="96" t="s">
        <v>2060</v>
      </c>
      <c r="I63" s="96" t="s">
        <v>2100</v>
      </c>
      <c r="J63" s="96" t="s">
        <v>2101</v>
      </c>
      <c r="K63" s="139"/>
      <c r="L63" s="139"/>
      <c r="M63" s="138">
        <v>7.32054794520548E-3</v>
      </c>
      <c r="N63" s="136"/>
      <c r="O63" s="137">
        <f>'QuasiPoint GF'!$I$9</f>
        <v>1.1940522965290001</v>
      </c>
      <c r="P63" s="137"/>
      <c r="Q63" s="137">
        <f t="shared" si="3"/>
        <v>0</v>
      </c>
      <c r="R63" s="137">
        <f t="shared" si="4"/>
        <v>0</v>
      </c>
      <c r="S63" s="137">
        <f t="shared" si="5"/>
        <v>8.7411170858232561E-3</v>
      </c>
      <c r="T63" s="137"/>
      <c r="U63" s="115" t="s">
        <v>2319</v>
      </c>
    </row>
    <row r="64" spans="1:21" ht="15.75" customHeight="1" outlineLevel="2" x14ac:dyDescent="0.35">
      <c r="A64" s="96" t="s">
        <v>918</v>
      </c>
      <c r="B64" s="96" t="s">
        <v>750</v>
      </c>
      <c r="C64" s="96" t="s">
        <v>1464</v>
      </c>
      <c r="D64" s="97">
        <v>2401003000</v>
      </c>
      <c r="E64" s="96" t="s">
        <v>1294</v>
      </c>
      <c r="F64" s="96" t="s">
        <v>1464</v>
      </c>
      <c r="G64" s="96" t="s">
        <v>2063</v>
      </c>
      <c r="H64" s="96" t="s">
        <v>2060</v>
      </c>
      <c r="I64" s="96" t="s">
        <v>2100</v>
      </c>
      <c r="J64" s="96" t="s">
        <v>2101</v>
      </c>
      <c r="K64" s="139"/>
      <c r="L64" s="139"/>
      <c r="M64" s="138">
        <v>5.5890410958904114E-3</v>
      </c>
      <c r="N64" s="136"/>
      <c r="O64" s="137">
        <f>'QuasiPoint GF'!$I$9</f>
        <v>1.1940522965290001</v>
      </c>
      <c r="P64" s="137"/>
      <c r="Q64" s="137">
        <f t="shared" si="3"/>
        <v>0</v>
      </c>
      <c r="R64" s="137">
        <f t="shared" si="4"/>
        <v>0</v>
      </c>
      <c r="S64" s="137">
        <f t="shared" si="5"/>
        <v>6.6736073559429052E-3</v>
      </c>
      <c r="T64" s="137"/>
      <c r="U64" s="115" t="s">
        <v>2319</v>
      </c>
    </row>
    <row r="65" spans="1:21" ht="15.75" customHeight="1" outlineLevel="2" x14ac:dyDescent="0.35">
      <c r="A65" s="96" t="s">
        <v>918</v>
      </c>
      <c r="B65" s="96" t="s">
        <v>750</v>
      </c>
      <c r="C65" s="96" t="s">
        <v>1464</v>
      </c>
      <c r="D65" s="97">
        <v>2415000000</v>
      </c>
      <c r="E65" s="96" t="s">
        <v>1286</v>
      </c>
      <c r="F65" s="96" t="s">
        <v>1464</v>
      </c>
      <c r="G65" s="96" t="s">
        <v>2063</v>
      </c>
      <c r="H65" s="96" t="s">
        <v>2060</v>
      </c>
      <c r="I65" s="96" t="s">
        <v>2100</v>
      </c>
      <c r="J65" s="96" t="s">
        <v>2101</v>
      </c>
      <c r="K65" s="139"/>
      <c r="L65" s="139"/>
      <c r="M65" s="138">
        <v>5.4794520547944996E-4</v>
      </c>
      <c r="N65" s="136"/>
      <c r="O65" s="137">
        <f>'QuasiPoint GF'!$I$9</f>
        <v>1.1940522965290001</v>
      </c>
      <c r="P65" s="137"/>
      <c r="Q65" s="137">
        <f t="shared" si="3"/>
        <v>0</v>
      </c>
      <c r="R65" s="137">
        <f t="shared" si="4"/>
        <v>0</v>
      </c>
      <c r="S65" s="137">
        <f t="shared" si="5"/>
        <v>6.5427523097479209E-4</v>
      </c>
      <c r="T65" s="137"/>
      <c r="U65" s="115" t="s">
        <v>2319</v>
      </c>
    </row>
    <row r="66" spans="1:21" ht="15.75" customHeight="1" outlineLevel="2" x14ac:dyDescent="0.35">
      <c r="A66" s="96" t="s">
        <v>918</v>
      </c>
      <c r="B66" s="96" t="s">
        <v>750</v>
      </c>
      <c r="C66" s="96" t="s">
        <v>1464</v>
      </c>
      <c r="D66" s="97">
        <v>2460100000</v>
      </c>
      <c r="E66" s="96" t="s">
        <v>1292</v>
      </c>
      <c r="F66" s="96" t="s">
        <v>1464</v>
      </c>
      <c r="G66" s="96" t="s">
        <v>2063</v>
      </c>
      <c r="H66" s="96" t="s">
        <v>2060</v>
      </c>
      <c r="I66" s="96" t="s">
        <v>2100</v>
      </c>
      <c r="J66" s="96" t="s">
        <v>2101</v>
      </c>
      <c r="K66" s="139"/>
      <c r="L66" s="139"/>
      <c r="M66" s="138">
        <v>6.5315068493150682E-3</v>
      </c>
      <c r="N66" s="136"/>
      <c r="O66" s="137">
        <f>'QuasiPoint GF'!$I$9</f>
        <v>1.1940522965290001</v>
      </c>
      <c r="P66" s="137"/>
      <c r="Q66" s="137">
        <f t="shared" si="3"/>
        <v>0</v>
      </c>
      <c r="R66" s="137">
        <f t="shared" si="4"/>
        <v>0</v>
      </c>
      <c r="S66" s="137">
        <f t="shared" si="5"/>
        <v>7.7989607532195516E-3</v>
      </c>
      <c r="T66" s="137"/>
      <c r="U66" s="115" t="s">
        <v>2319</v>
      </c>
    </row>
    <row r="67" spans="1:21" ht="15.75" customHeight="1" outlineLevel="2" x14ac:dyDescent="0.35">
      <c r="A67" s="96" t="s">
        <v>918</v>
      </c>
      <c r="B67" s="96" t="s">
        <v>750</v>
      </c>
      <c r="C67" s="96" t="s">
        <v>1464</v>
      </c>
      <c r="D67" s="97">
        <v>2460200000</v>
      </c>
      <c r="E67" s="96" t="s">
        <v>1291</v>
      </c>
      <c r="F67" s="96" t="s">
        <v>1464</v>
      </c>
      <c r="G67" s="96" t="s">
        <v>2063</v>
      </c>
      <c r="H67" s="96" t="s">
        <v>2060</v>
      </c>
      <c r="I67" s="96" t="s">
        <v>2100</v>
      </c>
      <c r="J67" s="96" t="s">
        <v>2101</v>
      </c>
      <c r="K67" s="139"/>
      <c r="L67" s="139"/>
      <c r="M67" s="138">
        <v>2.2232876712328766E-3</v>
      </c>
      <c r="N67" s="136"/>
      <c r="O67" s="137">
        <f>'QuasiPoint GF'!$I$9</f>
        <v>1.1940522965290001</v>
      </c>
      <c r="P67" s="137"/>
      <c r="Q67" s="137">
        <f t="shared" si="3"/>
        <v>0</v>
      </c>
      <c r="R67" s="137">
        <f t="shared" si="4"/>
        <v>0</v>
      </c>
      <c r="S67" s="137">
        <f t="shared" si="5"/>
        <v>2.654721749680229E-3</v>
      </c>
      <c r="T67" s="137"/>
      <c r="U67" s="115" t="s">
        <v>2319</v>
      </c>
    </row>
    <row r="68" spans="1:21" ht="15.75" customHeight="1" outlineLevel="2" x14ac:dyDescent="0.35">
      <c r="A68" s="96" t="s">
        <v>918</v>
      </c>
      <c r="B68" s="96" t="s">
        <v>750</v>
      </c>
      <c r="C68" s="96" t="s">
        <v>1464</v>
      </c>
      <c r="D68" s="97">
        <v>2460400000</v>
      </c>
      <c r="E68" s="96" t="s">
        <v>1287</v>
      </c>
      <c r="F68" s="96" t="s">
        <v>1464</v>
      </c>
      <c r="G68" s="96" t="s">
        <v>2063</v>
      </c>
      <c r="H68" s="96" t="s">
        <v>2060</v>
      </c>
      <c r="I68" s="96" t="s">
        <v>2100</v>
      </c>
      <c r="J68" s="96" t="s">
        <v>2101</v>
      </c>
      <c r="K68" s="139"/>
      <c r="L68" s="139"/>
      <c r="M68" s="138">
        <v>3.8287671232876712E-3</v>
      </c>
      <c r="N68" s="136"/>
      <c r="O68" s="137">
        <f>'QuasiPoint GF'!$I$9</f>
        <v>1.1940522965290001</v>
      </c>
      <c r="P68" s="137"/>
      <c r="Q68" s="137">
        <f t="shared" si="3"/>
        <v>0</v>
      </c>
      <c r="R68" s="137">
        <f t="shared" si="4"/>
        <v>0</v>
      </c>
      <c r="S68" s="137">
        <f t="shared" si="5"/>
        <v>4.5717481764363773E-3</v>
      </c>
      <c r="T68" s="137"/>
      <c r="U68" s="115" t="s">
        <v>2319</v>
      </c>
    </row>
    <row r="69" spans="1:21" ht="15.75" customHeight="1" outlineLevel="2" x14ac:dyDescent="0.35">
      <c r="A69" s="96" t="s">
        <v>918</v>
      </c>
      <c r="B69" s="96" t="s">
        <v>750</v>
      </c>
      <c r="C69" s="96" t="s">
        <v>1464</v>
      </c>
      <c r="D69" s="97">
        <v>2460600000</v>
      </c>
      <c r="E69" s="96" t="s">
        <v>1290</v>
      </c>
      <c r="F69" s="96" t="s">
        <v>1464</v>
      </c>
      <c r="G69" s="96" t="s">
        <v>2063</v>
      </c>
      <c r="H69" s="96" t="s">
        <v>2060</v>
      </c>
      <c r="I69" s="96" t="s">
        <v>2100</v>
      </c>
      <c r="J69" s="96" t="s">
        <v>2101</v>
      </c>
      <c r="K69" s="139"/>
      <c r="L69" s="139"/>
      <c r="M69" s="138">
        <v>2.0424657534246576E-3</v>
      </c>
      <c r="N69" s="136"/>
      <c r="O69" s="137">
        <f>'QuasiPoint GF'!$I$9</f>
        <v>1.1940522965290001</v>
      </c>
      <c r="P69" s="137"/>
      <c r="Q69" s="137">
        <f t="shared" si="3"/>
        <v>0</v>
      </c>
      <c r="R69" s="137">
        <f t="shared" si="4"/>
        <v>0</v>
      </c>
      <c r="S69" s="137">
        <f t="shared" si="5"/>
        <v>2.4388109234585471E-3</v>
      </c>
      <c r="T69" s="137"/>
      <c r="U69" s="115" t="s">
        <v>2319</v>
      </c>
    </row>
    <row r="70" spans="1:21" ht="15.75" customHeight="1" outlineLevel="2" x14ac:dyDescent="0.35">
      <c r="A70" s="96" t="s">
        <v>918</v>
      </c>
      <c r="B70" s="96" t="s">
        <v>750</v>
      </c>
      <c r="C70" s="96" t="s">
        <v>1464</v>
      </c>
      <c r="D70" s="97">
        <v>2460900000</v>
      </c>
      <c r="E70" s="96" t="s">
        <v>1289</v>
      </c>
      <c r="F70" s="96" t="s">
        <v>1464</v>
      </c>
      <c r="G70" s="96" t="s">
        <v>2063</v>
      </c>
      <c r="H70" s="96" t="s">
        <v>2060</v>
      </c>
      <c r="I70" s="96" t="s">
        <v>2100</v>
      </c>
      <c r="J70" s="96" t="s">
        <v>2101</v>
      </c>
      <c r="K70" s="139"/>
      <c r="L70" s="139"/>
      <c r="M70" s="138">
        <v>1.9726027397260273E-4</v>
      </c>
      <c r="N70" s="136"/>
      <c r="O70" s="137">
        <f>'QuasiPoint GF'!$I$9</f>
        <v>1.1940522965290001</v>
      </c>
      <c r="P70" s="137"/>
      <c r="Q70" s="137">
        <f t="shared" si="3"/>
        <v>0</v>
      </c>
      <c r="R70" s="137">
        <f t="shared" si="4"/>
        <v>0</v>
      </c>
      <c r="S70" s="137">
        <f t="shared" si="5"/>
        <v>2.3553908315092605E-4</v>
      </c>
      <c r="T70" s="137"/>
      <c r="U70" s="115" t="s">
        <v>2319</v>
      </c>
    </row>
    <row r="71" spans="1:21" ht="15.75" customHeight="1" outlineLevel="2" x14ac:dyDescent="0.35">
      <c r="A71" s="96" t="s">
        <v>918</v>
      </c>
      <c r="B71" s="96" t="s">
        <v>750</v>
      </c>
      <c r="C71" s="96" t="s">
        <v>1464</v>
      </c>
      <c r="D71" s="97">
        <v>2461021000</v>
      </c>
      <c r="E71" s="96" t="s">
        <v>1293</v>
      </c>
      <c r="F71" s="96" t="s">
        <v>1464</v>
      </c>
      <c r="G71" s="96" t="s">
        <v>2063</v>
      </c>
      <c r="H71" s="96" t="s">
        <v>2060</v>
      </c>
      <c r="I71" s="96" t="s">
        <v>2100</v>
      </c>
      <c r="J71" s="96" t="s">
        <v>2101</v>
      </c>
      <c r="K71" s="138">
        <v>2.345205479452055E-2</v>
      </c>
      <c r="L71" s="138">
        <v>7.0410958904109583E-3</v>
      </c>
      <c r="M71" s="138">
        <v>1.8630136986301372E-3</v>
      </c>
      <c r="N71" s="136"/>
      <c r="O71" s="137">
        <f>'QuasiPoint GF'!$I$9</f>
        <v>1.1940522965290001</v>
      </c>
      <c r="P71" s="137"/>
      <c r="Q71" s="137">
        <f t="shared" si="3"/>
        <v>2.8002979885721212E-2</v>
      </c>
      <c r="R71" s="137">
        <f t="shared" si="4"/>
        <v>8.4074367180261098E-3</v>
      </c>
      <c r="S71" s="137">
        <f t="shared" si="5"/>
        <v>2.224535785314302E-3</v>
      </c>
      <c r="T71" s="137"/>
      <c r="U71" s="115" t="s">
        <v>2319</v>
      </c>
    </row>
    <row r="72" spans="1:21" ht="15.75" customHeight="1" outlineLevel="2" x14ac:dyDescent="0.35">
      <c r="A72" s="96" t="s">
        <v>918</v>
      </c>
      <c r="B72" s="96" t="s">
        <v>750</v>
      </c>
      <c r="C72" s="96" t="s">
        <v>1464</v>
      </c>
      <c r="D72" s="97">
        <v>2501060201</v>
      </c>
      <c r="E72" s="96" t="s">
        <v>2115</v>
      </c>
      <c r="F72" s="96" t="s">
        <v>1464</v>
      </c>
      <c r="G72" s="96" t="s">
        <v>2063</v>
      </c>
      <c r="H72" s="96" t="s">
        <v>2060</v>
      </c>
      <c r="I72" s="96" t="s">
        <v>2100</v>
      </c>
      <c r="J72" s="96" t="s">
        <v>2101</v>
      </c>
      <c r="K72" s="139"/>
      <c r="L72" s="139"/>
      <c r="M72" s="138">
        <v>4.9315068493150684E-4</v>
      </c>
      <c r="N72" s="136"/>
      <c r="O72" s="137">
        <f>'QuasiPoint GF'!$I$9</f>
        <v>1.1940522965290001</v>
      </c>
      <c r="P72" s="137"/>
      <c r="Q72" s="137">
        <f t="shared" si="3"/>
        <v>0</v>
      </c>
      <c r="R72" s="137">
        <f t="shared" si="4"/>
        <v>0</v>
      </c>
      <c r="S72" s="137">
        <f t="shared" si="5"/>
        <v>5.8884770787731512E-4</v>
      </c>
      <c r="T72" s="137"/>
      <c r="U72" s="115" t="s">
        <v>2319</v>
      </c>
    </row>
    <row r="73" spans="1:21" ht="15.75" customHeight="1" outlineLevel="2" x14ac:dyDescent="0.35">
      <c r="A73" s="96" t="s">
        <v>918</v>
      </c>
      <c r="B73" s="96" t="s">
        <v>750</v>
      </c>
      <c r="C73" s="96" t="s">
        <v>1464</v>
      </c>
      <c r="D73" s="97">
        <v>2610000000</v>
      </c>
      <c r="E73" s="96" t="s">
        <v>1260</v>
      </c>
      <c r="F73" s="96" t="s">
        <v>1464</v>
      </c>
      <c r="G73" s="96" t="s">
        <v>2063</v>
      </c>
      <c r="H73" s="96" t="s">
        <v>2060</v>
      </c>
      <c r="I73" s="96" t="s">
        <v>2100</v>
      </c>
      <c r="J73" s="96" t="s">
        <v>2101</v>
      </c>
      <c r="K73" s="138">
        <v>5.4794520547945207E-5</v>
      </c>
      <c r="L73" s="138">
        <v>4.9315068493150684E-5</v>
      </c>
      <c r="M73" s="138">
        <v>1.3698630136986302E-6</v>
      </c>
      <c r="N73" s="136"/>
      <c r="O73" s="137">
        <f>'QuasiPoint GF'!$I$9</f>
        <v>1.1940522965290001</v>
      </c>
      <c r="P73" s="137"/>
      <c r="Q73" s="137">
        <f t="shared" si="3"/>
        <v>6.5427523097479458E-5</v>
      </c>
      <c r="R73" s="137">
        <f t="shared" si="4"/>
        <v>5.8884770787731514E-5</v>
      </c>
      <c r="S73" s="137">
        <f t="shared" si="5"/>
        <v>1.6356880774369865E-6</v>
      </c>
      <c r="T73" s="137"/>
      <c r="U73" s="115" t="s">
        <v>2319</v>
      </c>
    </row>
    <row r="74" spans="1:21" ht="15.75" customHeight="1" outlineLevel="2" x14ac:dyDescent="0.35">
      <c r="A74" s="96" t="s">
        <v>918</v>
      </c>
      <c r="B74" s="96" t="s">
        <v>750</v>
      </c>
      <c r="C74" s="96" t="s">
        <v>1464</v>
      </c>
      <c r="D74" s="97">
        <v>2620030000</v>
      </c>
      <c r="E74" s="96" t="s">
        <v>1288</v>
      </c>
      <c r="F74" s="96" t="s">
        <v>1464</v>
      </c>
      <c r="G74" s="96" t="s">
        <v>2063</v>
      </c>
      <c r="H74" s="96" t="s">
        <v>2060</v>
      </c>
      <c r="I74" s="96" t="s">
        <v>2100</v>
      </c>
      <c r="J74" s="96" t="s">
        <v>2101</v>
      </c>
      <c r="K74" s="139"/>
      <c r="L74" s="139"/>
      <c r="M74" s="138">
        <v>7.4520547945205488E-3</v>
      </c>
      <c r="N74" s="136"/>
      <c r="O74" s="137">
        <f>'QuasiPoint GF'!$I$9</f>
        <v>1.1940522965290001</v>
      </c>
      <c r="P74" s="137"/>
      <c r="Q74" s="137">
        <f t="shared" si="3"/>
        <v>0</v>
      </c>
      <c r="R74" s="137">
        <f t="shared" si="4"/>
        <v>0</v>
      </c>
      <c r="S74" s="137">
        <f t="shared" si="5"/>
        <v>8.898143141257208E-3</v>
      </c>
      <c r="T74" s="137"/>
      <c r="U74" s="115" t="s">
        <v>2319</v>
      </c>
    </row>
    <row r="75" spans="1:21" ht="15.75" customHeight="1" outlineLevel="2" x14ac:dyDescent="0.35">
      <c r="A75" s="96" t="s">
        <v>918</v>
      </c>
      <c r="B75" s="96" t="s">
        <v>750</v>
      </c>
      <c r="C75" s="96" t="s">
        <v>1464</v>
      </c>
      <c r="D75" s="97">
        <v>2670002000</v>
      </c>
      <c r="E75" s="96" t="s">
        <v>175</v>
      </c>
      <c r="F75" s="96" t="s">
        <v>1464</v>
      </c>
      <c r="G75" s="96" t="s">
        <v>2063</v>
      </c>
      <c r="H75" s="96" t="s">
        <v>2060</v>
      </c>
      <c r="I75" s="96" t="s">
        <v>2100</v>
      </c>
      <c r="J75" s="96" t="s">
        <v>2101</v>
      </c>
      <c r="K75" s="138">
        <v>4.3561643835616441E-4</v>
      </c>
      <c r="L75" s="138">
        <v>2.5068493150684929E-4</v>
      </c>
      <c r="M75" s="138">
        <v>1.9178082191780822E-5</v>
      </c>
      <c r="N75" s="136"/>
      <c r="O75" s="137">
        <f>'QuasiPoint GF'!$I$9</f>
        <v>1.1940522965290001</v>
      </c>
      <c r="P75" s="137"/>
      <c r="Q75" s="137">
        <f t="shared" si="3"/>
        <v>5.201488086249617E-4</v>
      </c>
      <c r="R75" s="137">
        <f t="shared" si="4"/>
        <v>2.993309181709685E-4</v>
      </c>
      <c r="S75" s="137">
        <f t="shared" si="5"/>
        <v>2.2899633084117809E-5</v>
      </c>
      <c r="T75" s="137"/>
      <c r="U75" s="115" t="s">
        <v>2319</v>
      </c>
    </row>
    <row r="76" spans="1:21" ht="15.75" customHeight="1" outlineLevel="2" x14ac:dyDescent="0.35">
      <c r="A76" s="96" t="s">
        <v>918</v>
      </c>
      <c r="B76" s="96" t="s">
        <v>750</v>
      </c>
      <c r="C76" s="96" t="s">
        <v>2116</v>
      </c>
      <c r="D76" s="97">
        <v>10300503</v>
      </c>
      <c r="E76" s="96" t="s">
        <v>2065</v>
      </c>
      <c r="F76" s="96" t="s">
        <v>2066</v>
      </c>
      <c r="G76" s="96" t="s">
        <v>2067</v>
      </c>
      <c r="H76" s="96" t="s">
        <v>2060</v>
      </c>
      <c r="I76" s="96" t="s">
        <v>2117</v>
      </c>
      <c r="J76" s="96" t="s">
        <v>2101</v>
      </c>
      <c r="K76" s="138">
        <v>5.8399999999999997E-3</v>
      </c>
      <c r="L76" s="138">
        <v>2.0494999999999999E-2</v>
      </c>
      <c r="M76" s="138">
        <v>3.9500000000000001E-4</v>
      </c>
      <c r="N76" s="136"/>
      <c r="O76" s="137">
        <f>'QuasiPoint GF'!$I$9</f>
        <v>1.1940522965290001</v>
      </c>
      <c r="P76" s="137"/>
      <c r="Q76" s="137">
        <f t="shared" si="3"/>
        <v>6.97326541172936E-3</v>
      </c>
      <c r="R76" s="137">
        <f t="shared" si="4"/>
        <v>2.4472101817361858E-2</v>
      </c>
      <c r="S76" s="137">
        <f t="shared" si="5"/>
        <v>4.7165065712895504E-4</v>
      </c>
      <c r="T76" s="137"/>
      <c r="U76" s="115" t="s">
        <v>2319</v>
      </c>
    </row>
    <row r="77" spans="1:21" ht="15.75" customHeight="1" outlineLevel="2" x14ac:dyDescent="0.35">
      <c r="A77" s="96" t="s">
        <v>918</v>
      </c>
      <c r="B77" s="96" t="s">
        <v>750</v>
      </c>
      <c r="C77" s="96" t="s">
        <v>2118</v>
      </c>
      <c r="D77" s="97">
        <v>10300503</v>
      </c>
      <c r="E77" s="96" t="s">
        <v>2065</v>
      </c>
      <c r="F77" s="96" t="s">
        <v>2066</v>
      </c>
      <c r="G77" s="96" t="s">
        <v>2067</v>
      </c>
      <c r="H77" s="96" t="s">
        <v>2060</v>
      </c>
      <c r="I77" s="96" t="s">
        <v>2117</v>
      </c>
      <c r="J77" s="96" t="s">
        <v>2101</v>
      </c>
      <c r="K77" s="138">
        <v>1.25E-4</v>
      </c>
      <c r="L77" s="138">
        <v>5.8E-4</v>
      </c>
      <c r="M77" s="138">
        <v>1.0000000000000001E-5</v>
      </c>
      <c r="N77" s="136"/>
      <c r="O77" s="137">
        <f>'QuasiPoint GF'!$I$9</f>
        <v>1.1940522965290001</v>
      </c>
      <c r="P77" s="137"/>
      <c r="Q77" s="137">
        <f t="shared" si="3"/>
        <v>1.4925653706612501E-4</v>
      </c>
      <c r="R77" s="137">
        <f t="shared" si="4"/>
        <v>6.9255033198682009E-4</v>
      </c>
      <c r="S77" s="137">
        <f t="shared" si="5"/>
        <v>1.1940522965290003E-5</v>
      </c>
      <c r="T77" s="137"/>
      <c r="U77" s="115" t="s">
        <v>2319</v>
      </c>
    </row>
    <row r="78" spans="1:21" ht="15.75" customHeight="1" outlineLevel="2" x14ac:dyDescent="0.35">
      <c r="A78" s="96" t="s">
        <v>918</v>
      </c>
      <c r="B78" s="96" t="s">
        <v>750</v>
      </c>
      <c r="C78" s="96" t="s">
        <v>2119</v>
      </c>
      <c r="D78" s="97">
        <v>10300503</v>
      </c>
      <c r="E78" s="96" t="s">
        <v>2065</v>
      </c>
      <c r="F78" s="96" t="s">
        <v>2066</v>
      </c>
      <c r="G78" s="96" t="s">
        <v>2067</v>
      </c>
      <c r="H78" s="96" t="s">
        <v>2060</v>
      </c>
      <c r="I78" s="96" t="s">
        <v>2117</v>
      </c>
      <c r="J78" s="96" t="s">
        <v>2101</v>
      </c>
      <c r="K78" s="138">
        <v>7.0000000000000007E-5</v>
      </c>
      <c r="L78" s="138">
        <v>2.3499999999999999E-4</v>
      </c>
      <c r="M78" s="138">
        <v>5.0000000000000004E-6</v>
      </c>
      <c r="N78" s="136"/>
      <c r="O78" s="137">
        <f>'QuasiPoint GF'!$I$9</f>
        <v>1.1940522965290001</v>
      </c>
      <c r="P78" s="137"/>
      <c r="Q78" s="137">
        <f t="shared" si="3"/>
        <v>8.3583660757030013E-5</v>
      </c>
      <c r="R78" s="137">
        <f t="shared" si="4"/>
        <v>2.8060228968431502E-4</v>
      </c>
      <c r="S78" s="137">
        <f t="shared" si="5"/>
        <v>5.9702614826450013E-6</v>
      </c>
      <c r="T78" s="137"/>
      <c r="U78" s="115" t="s">
        <v>2319</v>
      </c>
    </row>
    <row r="79" spans="1:21" ht="15.75" customHeight="1" outlineLevel="2" x14ac:dyDescent="0.35">
      <c r="A79" s="96" t="s">
        <v>918</v>
      </c>
      <c r="B79" s="96" t="s">
        <v>750</v>
      </c>
      <c r="C79" s="96" t="s">
        <v>2120</v>
      </c>
      <c r="D79" s="97">
        <v>10300503</v>
      </c>
      <c r="E79" s="96" t="s">
        <v>2065</v>
      </c>
      <c r="F79" s="96" t="s">
        <v>2066</v>
      </c>
      <c r="G79" s="96" t="s">
        <v>2067</v>
      </c>
      <c r="H79" s="96" t="s">
        <v>2060</v>
      </c>
      <c r="I79" s="96" t="s">
        <v>2117</v>
      </c>
      <c r="J79" s="96" t="s">
        <v>2101</v>
      </c>
      <c r="K79" s="139"/>
      <c r="L79" s="139"/>
      <c r="M79" s="138">
        <v>5.0000000000000004E-6</v>
      </c>
      <c r="N79" s="136"/>
      <c r="O79" s="137">
        <f>'QuasiPoint GF'!$I$9</f>
        <v>1.1940522965290001</v>
      </c>
      <c r="P79" s="137"/>
      <c r="Q79" s="137">
        <f t="shared" si="3"/>
        <v>0</v>
      </c>
      <c r="R79" s="137">
        <f t="shared" si="4"/>
        <v>0</v>
      </c>
      <c r="S79" s="137">
        <f t="shared" si="5"/>
        <v>5.9702614826450013E-6</v>
      </c>
      <c r="T79" s="137"/>
      <c r="U79" s="115" t="s">
        <v>2319</v>
      </c>
    </row>
    <row r="80" spans="1:21" ht="15.75" customHeight="1" outlineLevel="2" x14ac:dyDescent="0.35">
      <c r="A80" s="96" t="s">
        <v>918</v>
      </c>
      <c r="B80" s="96" t="s">
        <v>750</v>
      </c>
      <c r="C80" s="96" t="s">
        <v>2121</v>
      </c>
      <c r="D80" s="97">
        <v>10300503</v>
      </c>
      <c r="E80" s="96" t="s">
        <v>2065</v>
      </c>
      <c r="F80" s="96" t="s">
        <v>2066</v>
      </c>
      <c r="G80" s="96" t="s">
        <v>2067</v>
      </c>
      <c r="H80" s="96" t="s">
        <v>2060</v>
      </c>
      <c r="I80" s="96" t="s">
        <v>2117</v>
      </c>
      <c r="J80" s="96" t="s">
        <v>2101</v>
      </c>
      <c r="K80" s="139"/>
      <c r="L80" s="138">
        <v>1.7000000000000001E-4</v>
      </c>
      <c r="M80" s="139"/>
      <c r="N80" s="139"/>
      <c r="O80" s="137">
        <f>'QuasiPoint GF'!$I$9</f>
        <v>1.1940522965290001</v>
      </c>
      <c r="P80" s="137"/>
      <c r="Q80" s="137">
        <f t="shared" si="3"/>
        <v>0</v>
      </c>
      <c r="R80" s="137">
        <f t="shared" si="4"/>
        <v>2.0298889040993003E-4</v>
      </c>
      <c r="S80" s="137">
        <f t="shared" si="5"/>
        <v>0</v>
      </c>
      <c r="T80" s="137"/>
      <c r="U80" s="115" t="s">
        <v>2319</v>
      </c>
    </row>
    <row r="81" spans="1:21" ht="15.75" customHeight="1" outlineLevel="2" x14ac:dyDescent="0.35">
      <c r="A81" s="96" t="s">
        <v>918</v>
      </c>
      <c r="B81" s="96" t="s">
        <v>750</v>
      </c>
      <c r="C81" s="96" t="s">
        <v>2122</v>
      </c>
      <c r="D81" s="97">
        <v>10300602</v>
      </c>
      <c r="E81" s="96" t="s">
        <v>2065</v>
      </c>
      <c r="F81" s="96" t="s">
        <v>2066</v>
      </c>
      <c r="G81" s="96" t="s">
        <v>2067</v>
      </c>
      <c r="H81" s="96" t="s">
        <v>2060</v>
      </c>
      <c r="I81" s="96" t="s">
        <v>2117</v>
      </c>
      <c r="J81" s="96" t="s">
        <v>2101</v>
      </c>
      <c r="K81" s="138">
        <v>5.47E-3</v>
      </c>
      <c r="L81" s="138">
        <v>5.6950000000000004E-3</v>
      </c>
      <c r="M81" s="138">
        <v>3.5999999999999997E-4</v>
      </c>
      <c r="N81" s="136"/>
      <c r="O81" s="137">
        <f>'QuasiPoint GF'!$I$9</f>
        <v>1.1940522965290001</v>
      </c>
      <c r="P81" s="137"/>
      <c r="Q81" s="137">
        <f t="shared" si="3"/>
        <v>6.5314660620136309E-3</v>
      </c>
      <c r="R81" s="137">
        <f t="shared" si="4"/>
        <v>6.8001278287326558E-3</v>
      </c>
      <c r="S81" s="137">
        <f t="shared" si="5"/>
        <v>4.2985882675044E-4</v>
      </c>
      <c r="T81" s="137"/>
      <c r="U81" s="115" t="s">
        <v>2319</v>
      </c>
    </row>
    <row r="82" spans="1:21" ht="15.75" customHeight="1" outlineLevel="2" x14ac:dyDescent="0.35">
      <c r="A82" s="96" t="s">
        <v>918</v>
      </c>
      <c r="B82" s="96" t="s">
        <v>750</v>
      </c>
      <c r="C82" s="96" t="s">
        <v>2123</v>
      </c>
      <c r="D82" s="97">
        <v>10300602</v>
      </c>
      <c r="E82" s="96" t="s">
        <v>2065</v>
      </c>
      <c r="F82" s="96" t="s">
        <v>2066</v>
      </c>
      <c r="G82" s="96" t="s">
        <v>2067</v>
      </c>
      <c r="H82" s="96" t="s">
        <v>2060</v>
      </c>
      <c r="I82" s="96" t="s">
        <v>2117</v>
      </c>
      <c r="J82" s="96" t="s">
        <v>2101</v>
      </c>
      <c r="K82" s="138">
        <v>5.47E-3</v>
      </c>
      <c r="L82" s="138">
        <v>5.6950000000000004E-3</v>
      </c>
      <c r="M82" s="138">
        <v>3.5999999999999997E-4</v>
      </c>
      <c r="N82" s="136"/>
      <c r="O82" s="137">
        <f>'QuasiPoint GF'!$I$9</f>
        <v>1.1940522965290001</v>
      </c>
      <c r="P82" s="137"/>
      <c r="Q82" s="137">
        <f t="shared" si="3"/>
        <v>6.5314660620136309E-3</v>
      </c>
      <c r="R82" s="137">
        <f t="shared" si="4"/>
        <v>6.8001278287326558E-3</v>
      </c>
      <c r="S82" s="137">
        <f t="shared" si="5"/>
        <v>4.2985882675044E-4</v>
      </c>
      <c r="T82" s="137"/>
      <c r="U82" s="115" t="s">
        <v>2319</v>
      </c>
    </row>
    <row r="83" spans="1:21" ht="15.75" customHeight="1" outlineLevel="2" x14ac:dyDescent="0.35">
      <c r="A83" s="96" t="s">
        <v>918</v>
      </c>
      <c r="B83" s="96" t="s">
        <v>750</v>
      </c>
      <c r="C83" s="96" t="s">
        <v>2124</v>
      </c>
      <c r="D83" s="97">
        <v>10300602</v>
      </c>
      <c r="E83" s="96" t="s">
        <v>2065</v>
      </c>
      <c r="F83" s="96" t="s">
        <v>2066</v>
      </c>
      <c r="G83" s="96" t="s">
        <v>2067</v>
      </c>
      <c r="H83" s="96" t="s">
        <v>2060</v>
      </c>
      <c r="I83" s="96" t="s">
        <v>2117</v>
      </c>
      <c r="J83" s="96" t="s">
        <v>2101</v>
      </c>
      <c r="K83" s="138">
        <v>5.47E-3</v>
      </c>
      <c r="L83" s="138">
        <v>5.6950000000000004E-3</v>
      </c>
      <c r="M83" s="138">
        <v>3.5999999999999997E-4</v>
      </c>
      <c r="N83" s="136"/>
      <c r="O83" s="137">
        <f>'QuasiPoint GF'!$I$9</f>
        <v>1.1940522965290001</v>
      </c>
      <c r="P83" s="137"/>
      <c r="Q83" s="137">
        <f t="shared" si="3"/>
        <v>6.5314660620136309E-3</v>
      </c>
      <c r="R83" s="137">
        <f t="shared" si="4"/>
        <v>6.8001278287326558E-3</v>
      </c>
      <c r="S83" s="137">
        <f t="shared" si="5"/>
        <v>4.2985882675044E-4</v>
      </c>
      <c r="T83" s="137"/>
      <c r="U83" s="115" t="s">
        <v>2319</v>
      </c>
    </row>
    <row r="84" spans="1:21" ht="15.75" customHeight="1" outlineLevel="2" x14ac:dyDescent="0.35">
      <c r="A84" s="96" t="s">
        <v>918</v>
      </c>
      <c r="B84" s="96" t="s">
        <v>750</v>
      </c>
      <c r="C84" s="96" t="s">
        <v>2125</v>
      </c>
      <c r="D84" s="97">
        <v>10300602</v>
      </c>
      <c r="E84" s="96" t="s">
        <v>2065</v>
      </c>
      <c r="F84" s="96" t="s">
        <v>2066</v>
      </c>
      <c r="G84" s="96" t="s">
        <v>2067</v>
      </c>
      <c r="H84" s="96" t="s">
        <v>2060</v>
      </c>
      <c r="I84" s="96" t="s">
        <v>2117</v>
      </c>
      <c r="J84" s="96" t="s">
        <v>2101</v>
      </c>
      <c r="K84" s="138">
        <v>2.6949999999999999E-3</v>
      </c>
      <c r="L84" s="138">
        <v>2.5600000000000002E-3</v>
      </c>
      <c r="M84" s="138">
        <v>1.75E-4</v>
      </c>
      <c r="N84" s="136"/>
      <c r="O84" s="137">
        <f>'QuasiPoint GF'!$I$9</f>
        <v>1.1940522965290001</v>
      </c>
      <c r="P84" s="137"/>
      <c r="Q84" s="137">
        <f t="shared" si="3"/>
        <v>3.2179709391456555E-3</v>
      </c>
      <c r="R84" s="137">
        <f t="shared" si="4"/>
        <v>3.0567738791142406E-3</v>
      </c>
      <c r="S84" s="137">
        <f t="shared" si="5"/>
        <v>2.0895915189257503E-4</v>
      </c>
      <c r="T84" s="137"/>
      <c r="U84" s="115" t="s">
        <v>2319</v>
      </c>
    </row>
    <row r="85" spans="1:21" ht="15.75" customHeight="1" outlineLevel="2" x14ac:dyDescent="0.35">
      <c r="A85" s="96" t="s">
        <v>918</v>
      </c>
      <c r="B85" s="96" t="s">
        <v>750</v>
      </c>
      <c r="C85" s="96" t="s">
        <v>2126</v>
      </c>
      <c r="D85" s="97">
        <v>10300602</v>
      </c>
      <c r="E85" s="96" t="s">
        <v>2065</v>
      </c>
      <c r="F85" s="96" t="s">
        <v>2066</v>
      </c>
      <c r="G85" s="96" t="s">
        <v>2067</v>
      </c>
      <c r="H85" s="96" t="s">
        <v>2060</v>
      </c>
      <c r="I85" s="96" t="s">
        <v>2117</v>
      </c>
      <c r="J85" s="96" t="s">
        <v>2101</v>
      </c>
      <c r="K85" s="138">
        <v>2.6949999999999999E-3</v>
      </c>
      <c r="L85" s="138">
        <v>2.5600000000000002E-3</v>
      </c>
      <c r="M85" s="138">
        <v>1.75E-4</v>
      </c>
      <c r="N85" s="136"/>
      <c r="O85" s="137">
        <f>'QuasiPoint GF'!$I$9</f>
        <v>1.1940522965290001</v>
      </c>
      <c r="P85" s="137"/>
      <c r="Q85" s="137">
        <f t="shared" si="3"/>
        <v>3.2179709391456555E-3</v>
      </c>
      <c r="R85" s="137">
        <f t="shared" si="4"/>
        <v>3.0567738791142406E-3</v>
      </c>
      <c r="S85" s="137">
        <f t="shared" si="5"/>
        <v>2.0895915189257503E-4</v>
      </c>
      <c r="T85" s="137"/>
      <c r="U85" s="115" t="s">
        <v>2319</v>
      </c>
    </row>
    <row r="86" spans="1:21" ht="15.75" customHeight="1" outlineLevel="2" x14ac:dyDescent="0.35">
      <c r="A86" s="96" t="s">
        <v>918</v>
      </c>
      <c r="B86" s="96" t="s">
        <v>750</v>
      </c>
      <c r="C86" s="96" t="s">
        <v>2127</v>
      </c>
      <c r="D86" s="97">
        <v>10300503</v>
      </c>
      <c r="E86" s="96" t="s">
        <v>2065</v>
      </c>
      <c r="F86" s="96" t="s">
        <v>2066</v>
      </c>
      <c r="G86" s="96" t="s">
        <v>2067</v>
      </c>
      <c r="H86" s="96" t="s">
        <v>2060</v>
      </c>
      <c r="I86" s="96" t="s">
        <v>2117</v>
      </c>
      <c r="J86" s="96" t="s">
        <v>2101</v>
      </c>
      <c r="K86" s="138">
        <v>6.8000000000000005E-4</v>
      </c>
      <c r="L86" s="139"/>
      <c r="M86" s="138">
        <v>4.4999999999999996E-5</v>
      </c>
      <c r="N86" s="136"/>
      <c r="O86" s="137">
        <f>'QuasiPoint GF'!$I$9</f>
        <v>1.1940522965290001</v>
      </c>
      <c r="P86" s="137"/>
      <c r="Q86" s="137">
        <f t="shared" si="3"/>
        <v>8.1195556163972014E-4</v>
      </c>
      <c r="R86" s="137">
        <f t="shared" si="4"/>
        <v>0</v>
      </c>
      <c r="S86" s="137">
        <f t="shared" si="5"/>
        <v>5.3732353343805E-5</v>
      </c>
      <c r="T86" s="137"/>
      <c r="U86" s="115" t="s">
        <v>2319</v>
      </c>
    </row>
    <row r="87" spans="1:21" ht="15.75" customHeight="1" outlineLevel="2" x14ac:dyDescent="0.35">
      <c r="A87" s="96" t="s">
        <v>918</v>
      </c>
      <c r="B87" s="96" t="s">
        <v>750</v>
      </c>
      <c r="C87" s="96" t="s">
        <v>2127</v>
      </c>
      <c r="D87" s="97">
        <v>10300603</v>
      </c>
      <c r="E87" s="96" t="s">
        <v>2065</v>
      </c>
      <c r="F87" s="96" t="s">
        <v>2066</v>
      </c>
      <c r="G87" s="96" t="s">
        <v>2067</v>
      </c>
      <c r="H87" s="96" t="s">
        <v>2060</v>
      </c>
      <c r="I87" s="96" t="s">
        <v>2117</v>
      </c>
      <c r="J87" s="96" t="s">
        <v>2101</v>
      </c>
      <c r="K87" s="138">
        <v>1.5134999999999999E-2</v>
      </c>
      <c r="L87" s="138">
        <v>1.341E-2</v>
      </c>
      <c r="M87" s="138">
        <v>9.8999999999999999E-4</v>
      </c>
      <c r="N87" s="136"/>
      <c r="O87" s="137">
        <f>'QuasiPoint GF'!$I$9</f>
        <v>1.1940522965290001</v>
      </c>
      <c r="P87" s="137"/>
      <c r="Q87" s="137">
        <f t="shared" si="3"/>
        <v>1.8071981507966416E-2</v>
      </c>
      <c r="R87" s="137">
        <f t="shared" si="4"/>
        <v>1.6012241296453893E-2</v>
      </c>
      <c r="S87" s="137">
        <f t="shared" si="5"/>
        <v>1.1821117735637101E-3</v>
      </c>
      <c r="T87" s="137"/>
      <c r="U87" s="115" t="s">
        <v>2319</v>
      </c>
    </row>
    <row r="88" spans="1:21" ht="15.75" customHeight="1" outlineLevel="2" x14ac:dyDescent="0.35">
      <c r="A88" s="96" t="s">
        <v>918</v>
      </c>
      <c r="B88" s="96" t="s">
        <v>750</v>
      </c>
      <c r="C88" s="96" t="s">
        <v>2128</v>
      </c>
      <c r="D88" s="97">
        <v>10300602</v>
      </c>
      <c r="E88" s="96" t="s">
        <v>2065</v>
      </c>
      <c r="F88" s="96" t="s">
        <v>2066</v>
      </c>
      <c r="G88" s="96" t="s">
        <v>2067</v>
      </c>
      <c r="H88" s="96" t="s">
        <v>2060</v>
      </c>
      <c r="I88" s="96" t="s">
        <v>2117</v>
      </c>
      <c r="J88" s="96" t="s">
        <v>2101</v>
      </c>
      <c r="K88" s="139"/>
      <c r="L88" s="139"/>
      <c r="M88" s="138">
        <v>3.3E-4</v>
      </c>
      <c r="N88" s="136"/>
      <c r="O88" s="137">
        <f>'QuasiPoint GF'!$I$9</f>
        <v>1.1940522965290001</v>
      </c>
      <c r="P88" s="137"/>
      <c r="Q88" s="137">
        <f t="shared" si="3"/>
        <v>0</v>
      </c>
      <c r="R88" s="137">
        <f t="shared" si="4"/>
        <v>0</v>
      </c>
      <c r="S88" s="137">
        <f t="shared" si="5"/>
        <v>3.9403725785457002E-4</v>
      </c>
      <c r="T88" s="137"/>
      <c r="U88" s="115" t="s">
        <v>2319</v>
      </c>
    </row>
    <row r="89" spans="1:21" ht="15.75" customHeight="1" outlineLevel="2" x14ac:dyDescent="0.35">
      <c r="A89" s="96" t="s">
        <v>918</v>
      </c>
      <c r="B89" s="96" t="s">
        <v>750</v>
      </c>
      <c r="C89" s="96" t="s">
        <v>2129</v>
      </c>
      <c r="D89" s="97">
        <v>10300602</v>
      </c>
      <c r="E89" s="96" t="s">
        <v>2065</v>
      </c>
      <c r="F89" s="96" t="s">
        <v>2066</v>
      </c>
      <c r="G89" s="96" t="s">
        <v>2067</v>
      </c>
      <c r="H89" s="96" t="s">
        <v>2060</v>
      </c>
      <c r="I89" s="96" t="s">
        <v>2117</v>
      </c>
      <c r="J89" s="96" t="s">
        <v>2101</v>
      </c>
      <c r="K89" s="138">
        <v>8.7000000000000001E-4</v>
      </c>
      <c r="L89" s="138">
        <v>6.4500000000000007E-4</v>
      </c>
      <c r="M89" s="138">
        <v>1.55E-4</v>
      </c>
      <c r="N89" s="136"/>
      <c r="O89" s="137">
        <f>'QuasiPoint GF'!$I$9</f>
        <v>1.1940522965290001</v>
      </c>
      <c r="P89" s="137"/>
      <c r="Q89" s="137">
        <f t="shared" si="3"/>
        <v>1.0388254979802301E-3</v>
      </c>
      <c r="R89" s="137">
        <f t="shared" si="4"/>
        <v>7.7016373126120516E-4</v>
      </c>
      <c r="S89" s="137">
        <f t="shared" si="5"/>
        <v>1.8507810596199502E-4</v>
      </c>
      <c r="T89" s="137"/>
      <c r="U89" s="115" t="s">
        <v>2319</v>
      </c>
    </row>
    <row r="90" spans="1:21" ht="15.75" customHeight="1" outlineLevel="2" x14ac:dyDescent="0.35">
      <c r="A90" s="96" t="s">
        <v>918</v>
      </c>
      <c r="B90" s="96" t="s">
        <v>750</v>
      </c>
      <c r="C90" s="96" t="s">
        <v>2130</v>
      </c>
      <c r="D90" s="97">
        <v>10300603</v>
      </c>
      <c r="E90" s="96" t="s">
        <v>2065</v>
      </c>
      <c r="F90" s="96" t="s">
        <v>2066</v>
      </c>
      <c r="G90" s="96" t="s">
        <v>2067</v>
      </c>
      <c r="H90" s="96" t="s">
        <v>2060</v>
      </c>
      <c r="I90" s="96" t="s">
        <v>2117</v>
      </c>
      <c r="J90" s="96" t="s">
        <v>2101</v>
      </c>
      <c r="K90" s="138">
        <v>5.5250000000000004E-3</v>
      </c>
      <c r="L90" s="138">
        <v>2.0400000000000001E-3</v>
      </c>
      <c r="M90" s="138">
        <v>3.5999999999999997E-4</v>
      </c>
      <c r="N90" s="136"/>
      <c r="O90" s="137">
        <f>'QuasiPoint GF'!$I$9</f>
        <v>1.1940522965290001</v>
      </c>
      <c r="P90" s="137"/>
      <c r="Q90" s="137">
        <f t="shared" si="3"/>
        <v>6.5971389383227266E-3</v>
      </c>
      <c r="R90" s="137">
        <f t="shared" si="4"/>
        <v>2.4358666849191605E-3</v>
      </c>
      <c r="S90" s="137">
        <f t="shared" si="5"/>
        <v>4.2985882675044E-4</v>
      </c>
      <c r="T90" s="137"/>
      <c r="U90" s="115" t="s">
        <v>2319</v>
      </c>
    </row>
    <row r="91" spans="1:21" ht="15.75" customHeight="1" outlineLevel="2" x14ac:dyDescent="0.35">
      <c r="A91" s="96" t="s">
        <v>918</v>
      </c>
      <c r="B91" s="96" t="s">
        <v>750</v>
      </c>
      <c r="C91" s="96" t="s">
        <v>2131</v>
      </c>
      <c r="D91" s="97">
        <v>10300603</v>
      </c>
      <c r="E91" s="96" t="s">
        <v>2065</v>
      </c>
      <c r="F91" s="96" t="s">
        <v>2066</v>
      </c>
      <c r="G91" s="96" t="s">
        <v>2067</v>
      </c>
      <c r="H91" s="96" t="s">
        <v>2060</v>
      </c>
      <c r="I91" s="96" t="s">
        <v>2117</v>
      </c>
      <c r="J91" s="96" t="s">
        <v>2101</v>
      </c>
      <c r="K91" s="138">
        <v>1.98E-3</v>
      </c>
      <c r="L91" s="138">
        <v>8.4999999999999995E-4</v>
      </c>
      <c r="M91" s="138">
        <v>1.3000000000000002E-4</v>
      </c>
      <c r="N91" s="136"/>
      <c r="O91" s="137">
        <f>'QuasiPoint GF'!$I$9</f>
        <v>1.1940522965290001</v>
      </c>
      <c r="P91" s="137"/>
      <c r="Q91" s="137">
        <f t="shared" si="3"/>
        <v>2.3642235471274201E-3</v>
      </c>
      <c r="R91" s="137">
        <f t="shared" si="4"/>
        <v>1.0149444520496501E-3</v>
      </c>
      <c r="S91" s="137">
        <f t="shared" si="5"/>
        <v>1.5522679854877003E-4</v>
      </c>
      <c r="T91" s="137"/>
      <c r="U91" s="115" t="s">
        <v>2319</v>
      </c>
    </row>
    <row r="92" spans="1:21" ht="15.75" customHeight="1" outlineLevel="2" x14ac:dyDescent="0.35">
      <c r="A92" s="96" t="s">
        <v>918</v>
      </c>
      <c r="B92" s="96" t="s">
        <v>750</v>
      </c>
      <c r="C92" s="96" t="s">
        <v>2132</v>
      </c>
      <c r="D92" s="97">
        <v>10300603</v>
      </c>
      <c r="E92" s="96" t="s">
        <v>2065</v>
      </c>
      <c r="F92" s="96" t="s">
        <v>2066</v>
      </c>
      <c r="G92" s="96" t="s">
        <v>2067</v>
      </c>
      <c r="H92" s="96" t="s">
        <v>2060</v>
      </c>
      <c r="I92" s="96" t="s">
        <v>2117</v>
      </c>
      <c r="J92" s="96" t="s">
        <v>2101</v>
      </c>
      <c r="K92" s="138">
        <v>5.6550000000000003E-3</v>
      </c>
      <c r="L92" s="138">
        <v>2.1949999999999999E-3</v>
      </c>
      <c r="M92" s="138">
        <v>3.6999999999999999E-4</v>
      </c>
      <c r="N92" s="136"/>
      <c r="O92" s="137">
        <f>'QuasiPoint GF'!$I$9</f>
        <v>1.1940522965290001</v>
      </c>
      <c r="P92" s="137"/>
      <c r="Q92" s="137">
        <f t="shared" si="3"/>
        <v>6.7523657368714959E-3</v>
      </c>
      <c r="R92" s="137">
        <f t="shared" si="4"/>
        <v>2.6209447908811553E-3</v>
      </c>
      <c r="S92" s="137">
        <f t="shared" si="5"/>
        <v>4.4179934971573005E-4</v>
      </c>
      <c r="T92" s="137"/>
      <c r="U92" s="115" t="s">
        <v>2319</v>
      </c>
    </row>
    <row r="93" spans="1:21" ht="15.75" customHeight="1" outlineLevel="2" x14ac:dyDescent="0.35">
      <c r="A93" s="96" t="s">
        <v>918</v>
      </c>
      <c r="B93" s="96" t="s">
        <v>750</v>
      </c>
      <c r="C93" s="96" t="s">
        <v>2133</v>
      </c>
      <c r="D93" s="97">
        <v>10300603</v>
      </c>
      <c r="E93" s="96" t="s">
        <v>2065</v>
      </c>
      <c r="F93" s="96" t="s">
        <v>2066</v>
      </c>
      <c r="G93" s="96" t="s">
        <v>2067</v>
      </c>
      <c r="H93" s="96" t="s">
        <v>2060</v>
      </c>
      <c r="I93" s="96" t="s">
        <v>2117</v>
      </c>
      <c r="J93" s="96" t="s">
        <v>2101</v>
      </c>
      <c r="K93" s="138">
        <v>2.3349999999999998E-3</v>
      </c>
      <c r="L93" s="138">
        <v>1.0500000000000002E-3</v>
      </c>
      <c r="M93" s="138">
        <v>1.55E-4</v>
      </c>
      <c r="N93" s="136"/>
      <c r="O93" s="137">
        <f>'QuasiPoint GF'!$I$9</f>
        <v>1.1940522965290001</v>
      </c>
      <c r="P93" s="137"/>
      <c r="Q93" s="137">
        <f t="shared" si="3"/>
        <v>2.7881121123952152E-3</v>
      </c>
      <c r="R93" s="137">
        <f t="shared" si="4"/>
        <v>1.2537549113554502E-3</v>
      </c>
      <c r="S93" s="137">
        <f t="shared" si="5"/>
        <v>1.8507810596199502E-4</v>
      </c>
      <c r="T93" s="137"/>
      <c r="U93" s="115" t="s">
        <v>2319</v>
      </c>
    </row>
    <row r="94" spans="1:21" ht="15.75" customHeight="1" outlineLevel="2" x14ac:dyDescent="0.35">
      <c r="A94" s="96" t="s">
        <v>918</v>
      </c>
      <c r="B94" s="96" t="s">
        <v>750</v>
      </c>
      <c r="C94" s="96" t="s">
        <v>2134</v>
      </c>
      <c r="D94" s="97">
        <v>10300603</v>
      </c>
      <c r="E94" s="96" t="s">
        <v>2065</v>
      </c>
      <c r="F94" s="96" t="s">
        <v>2066</v>
      </c>
      <c r="G94" s="96" t="s">
        <v>2067</v>
      </c>
      <c r="H94" s="96" t="s">
        <v>2060</v>
      </c>
      <c r="I94" s="96" t="s">
        <v>2117</v>
      </c>
      <c r="J94" s="96" t="s">
        <v>2101</v>
      </c>
      <c r="K94" s="138">
        <v>2.6499999999999999E-4</v>
      </c>
      <c r="L94" s="138">
        <v>2.1299999999999999E-3</v>
      </c>
      <c r="M94" s="138">
        <v>1.4999999999999999E-5</v>
      </c>
      <c r="N94" s="136"/>
      <c r="O94" s="137">
        <f>'QuasiPoint GF'!$I$9</f>
        <v>1.1940522965290001</v>
      </c>
      <c r="P94" s="137"/>
      <c r="Q94" s="137">
        <f t="shared" si="3"/>
        <v>3.1642385858018501E-4</v>
      </c>
      <c r="R94" s="137">
        <f t="shared" si="4"/>
        <v>2.5433313916067703E-3</v>
      </c>
      <c r="S94" s="137">
        <f t="shared" si="5"/>
        <v>1.7910784447935001E-5</v>
      </c>
      <c r="T94" s="137"/>
      <c r="U94" s="115" t="s">
        <v>2319</v>
      </c>
    </row>
    <row r="95" spans="1:21" ht="15.75" customHeight="1" outlineLevel="2" x14ac:dyDescent="0.35">
      <c r="A95" s="96" t="s">
        <v>918</v>
      </c>
      <c r="B95" s="96" t="s">
        <v>750</v>
      </c>
      <c r="C95" s="96" t="s">
        <v>2135</v>
      </c>
      <c r="D95" s="97">
        <v>10300603</v>
      </c>
      <c r="E95" s="96" t="s">
        <v>2065</v>
      </c>
      <c r="F95" s="96" t="s">
        <v>2066</v>
      </c>
      <c r="G95" s="96" t="s">
        <v>2067</v>
      </c>
      <c r="H95" s="96" t="s">
        <v>2060</v>
      </c>
      <c r="I95" s="96" t="s">
        <v>2117</v>
      </c>
      <c r="J95" s="96" t="s">
        <v>2101</v>
      </c>
      <c r="K95" s="138">
        <v>7.6500000000000005E-4</v>
      </c>
      <c r="L95" s="138">
        <v>1.3749999999999999E-3</v>
      </c>
      <c r="M95" s="138">
        <v>5.0000000000000002E-5</v>
      </c>
      <c r="N95" s="136"/>
      <c r="O95" s="137">
        <f>'QuasiPoint GF'!$I$9</f>
        <v>1.1940522965290001</v>
      </c>
      <c r="P95" s="137"/>
      <c r="Q95" s="137">
        <f t="shared" si="3"/>
        <v>9.134500068446852E-4</v>
      </c>
      <c r="R95" s="137">
        <f t="shared" si="4"/>
        <v>1.6418219077273752E-3</v>
      </c>
      <c r="S95" s="137">
        <f t="shared" si="5"/>
        <v>5.9702614826450011E-5</v>
      </c>
      <c r="T95" s="137"/>
      <c r="U95" s="115" t="s">
        <v>2319</v>
      </c>
    </row>
    <row r="96" spans="1:21" ht="15.75" customHeight="1" outlineLevel="2" x14ac:dyDescent="0.35">
      <c r="A96" s="96" t="s">
        <v>918</v>
      </c>
      <c r="B96" s="96" t="s">
        <v>750</v>
      </c>
      <c r="C96" s="96" t="s">
        <v>2136</v>
      </c>
      <c r="D96" s="97">
        <v>10300603</v>
      </c>
      <c r="E96" s="96" t="s">
        <v>2065</v>
      </c>
      <c r="F96" s="96" t="s">
        <v>2066</v>
      </c>
      <c r="G96" s="96" t="s">
        <v>2067</v>
      </c>
      <c r="H96" s="96" t="s">
        <v>2060</v>
      </c>
      <c r="I96" s="96" t="s">
        <v>2117</v>
      </c>
      <c r="J96" s="96" t="s">
        <v>2101</v>
      </c>
      <c r="K96" s="138">
        <v>7.6500000000000005E-4</v>
      </c>
      <c r="L96" s="138">
        <v>1.3749999999999999E-3</v>
      </c>
      <c r="M96" s="138">
        <v>5.0000000000000002E-5</v>
      </c>
      <c r="N96" s="136"/>
      <c r="O96" s="137">
        <f>'QuasiPoint GF'!$I$9</f>
        <v>1.1940522965290001</v>
      </c>
      <c r="P96" s="137"/>
      <c r="Q96" s="137">
        <f t="shared" si="3"/>
        <v>9.134500068446852E-4</v>
      </c>
      <c r="R96" s="137">
        <f t="shared" si="4"/>
        <v>1.6418219077273752E-3</v>
      </c>
      <c r="S96" s="137">
        <f t="shared" si="5"/>
        <v>5.9702614826450011E-5</v>
      </c>
      <c r="T96" s="137"/>
      <c r="U96" s="115" t="s">
        <v>2319</v>
      </c>
    </row>
    <row r="97" spans="1:21" ht="15.75" customHeight="1" outlineLevel="2" x14ac:dyDescent="0.35">
      <c r="A97" s="96" t="s">
        <v>918</v>
      </c>
      <c r="B97" s="96" t="s">
        <v>750</v>
      </c>
      <c r="C97" s="96" t="s">
        <v>2137</v>
      </c>
      <c r="D97" s="97">
        <v>10300603</v>
      </c>
      <c r="E97" s="96" t="s">
        <v>2065</v>
      </c>
      <c r="F97" s="96" t="s">
        <v>2066</v>
      </c>
      <c r="G97" s="96" t="s">
        <v>2067</v>
      </c>
      <c r="H97" s="96" t="s">
        <v>2060</v>
      </c>
      <c r="I97" s="96" t="s">
        <v>2117</v>
      </c>
      <c r="J97" s="96" t="s">
        <v>2101</v>
      </c>
      <c r="K97" s="138">
        <v>8.1000000000000006E-4</v>
      </c>
      <c r="L97" s="138">
        <v>9.5999999999999992E-4</v>
      </c>
      <c r="M97" s="138">
        <v>5.5000000000000002E-5</v>
      </c>
      <c r="N97" s="136"/>
      <c r="O97" s="137">
        <f>'QuasiPoint GF'!$I$9</f>
        <v>1.1940522965290001</v>
      </c>
      <c r="P97" s="137"/>
      <c r="Q97" s="137">
        <f t="shared" si="3"/>
        <v>9.6718236018849017E-4</v>
      </c>
      <c r="R97" s="137">
        <f t="shared" si="4"/>
        <v>1.1462902046678401E-3</v>
      </c>
      <c r="S97" s="137">
        <f t="shared" si="5"/>
        <v>6.5672876309095008E-5</v>
      </c>
      <c r="T97" s="137"/>
      <c r="U97" s="115" t="s">
        <v>2319</v>
      </c>
    </row>
    <row r="98" spans="1:21" ht="15.75" customHeight="1" outlineLevel="2" x14ac:dyDescent="0.35">
      <c r="A98" s="96" t="s">
        <v>918</v>
      </c>
      <c r="B98" s="96" t="s">
        <v>750</v>
      </c>
      <c r="C98" s="96" t="s">
        <v>2138</v>
      </c>
      <c r="D98" s="97">
        <v>10300603</v>
      </c>
      <c r="E98" s="96" t="s">
        <v>2065</v>
      </c>
      <c r="F98" s="96" t="s">
        <v>2066</v>
      </c>
      <c r="G98" s="96" t="s">
        <v>2067</v>
      </c>
      <c r="H98" s="96" t="s">
        <v>2060</v>
      </c>
      <c r="I98" s="96" t="s">
        <v>2117</v>
      </c>
      <c r="J98" s="96" t="s">
        <v>2101</v>
      </c>
      <c r="K98" s="138">
        <v>9.5500000000000001E-4</v>
      </c>
      <c r="L98" s="138">
        <v>6.2E-4</v>
      </c>
      <c r="M98" s="139"/>
      <c r="N98" s="139"/>
      <c r="O98" s="137">
        <f>'QuasiPoint GF'!$I$9</f>
        <v>1.1940522965290001</v>
      </c>
      <c r="P98" s="137"/>
      <c r="Q98" s="137">
        <f t="shared" si="3"/>
        <v>1.1403199431851952E-3</v>
      </c>
      <c r="R98" s="137">
        <f t="shared" si="4"/>
        <v>7.4031242384798007E-4</v>
      </c>
      <c r="S98" s="137">
        <f t="shared" si="5"/>
        <v>0</v>
      </c>
      <c r="T98" s="137"/>
      <c r="U98" s="115" t="s">
        <v>2319</v>
      </c>
    </row>
    <row r="99" spans="1:21" ht="15.75" customHeight="1" outlineLevel="2" x14ac:dyDescent="0.35">
      <c r="A99" s="96" t="s">
        <v>918</v>
      </c>
      <c r="B99" s="96" t="s">
        <v>750</v>
      </c>
      <c r="C99" s="96" t="s">
        <v>2139</v>
      </c>
      <c r="D99" s="97">
        <v>10300603</v>
      </c>
      <c r="E99" s="96" t="s">
        <v>2065</v>
      </c>
      <c r="F99" s="96" t="s">
        <v>2066</v>
      </c>
      <c r="G99" s="96" t="s">
        <v>2067</v>
      </c>
      <c r="H99" s="96" t="s">
        <v>2060</v>
      </c>
      <c r="I99" s="96" t="s">
        <v>2117</v>
      </c>
      <c r="J99" s="96" t="s">
        <v>2101</v>
      </c>
      <c r="K99" s="138">
        <v>8.1000000000000006E-4</v>
      </c>
      <c r="L99" s="138">
        <v>9.5999999999999992E-4</v>
      </c>
      <c r="M99" s="138">
        <v>5.5000000000000002E-5</v>
      </c>
      <c r="N99" s="136"/>
      <c r="O99" s="137">
        <f>'QuasiPoint GF'!$I$9</f>
        <v>1.1940522965290001</v>
      </c>
      <c r="P99" s="137"/>
      <c r="Q99" s="137">
        <f t="shared" si="3"/>
        <v>9.6718236018849017E-4</v>
      </c>
      <c r="R99" s="137">
        <f t="shared" si="4"/>
        <v>1.1462902046678401E-3</v>
      </c>
      <c r="S99" s="137">
        <f t="shared" si="5"/>
        <v>6.5672876309095008E-5</v>
      </c>
      <c r="T99" s="137"/>
      <c r="U99" s="115" t="s">
        <v>2319</v>
      </c>
    </row>
    <row r="100" spans="1:21" ht="15.75" customHeight="1" outlineLevel="2" x14ac:dyDescent="0.35">
      <c r="A100" s="96" t="s">
        <v>918</v>
      </c>
      <c r="B100" s="96" t="s">
        <v>750</v>
      </c>
      <c r="C100" s="96" t="s">
        <v>2140</v>
      </c>
      <c r="D100" s="97">
        <v>10300603</v>
      </c>
      <c r="E100" s="96" t="s">
        <v>2065</v>
      </c>
      <c r="F100" s="96" t="s">
        <v>2066</v>
      </c>
      <c r="G100" s="96" t="s">
        <v>2067</v>
      </c>
      <c r="H100" s="96" t="s">
        <v>2060</v>
      </c>
      <c r="I100" s="96" t="s">
        <v>2117</v>
      </c>
      <c r="J100" s="96" t="s">
        <v>2101</v>
      </c>
      <c r="K100" s="138">
        <v>8.1000000000000006E-4</v>
      </c>
      <c r="L100" s="138">
        <v>5.9999999999999995E-4</v>
      </c>
      <c r="M100" s="138">
        <v>5.5000000000000002E-5</v>
      </c>
      <c r="N100" s="136"/>
      <c r="O100" s="137">
        <f>'QuasiPoint GF'!$I$9</f>
        <v>1.1940522965290001</v>
      </c>
      <c r="P100" s="137"/>
      <c r="Q100" s="137">
        <f t="shared" si="3"/>
        <v>9.6718236018849017E-4</v>
      </c>
      <c r="R100" s="137">
        <f t="shared" si="4"/>
        <v>7.1643137791739997E-4</v>
      </c>
      <c r="S100" s="137">
        <f t="shared" si="5"/>
        <v>6.5672876309095008E-5</v>
      </c>
      <c r="T100" s="137"/>
      <c r="U100" s="115" t="s">
        <v>2319</v>
      </c>
    </row>
    <row r="101" spans="1:21" ht="15.75" customHeight="1" outlineLevel="2" x14ac:dyDescent="0.35">
      <c r="A101" s="96" t="s">
        <v>918</v>
      </c>
      <c r="B101" s="96" t="s">
        <v>750</v>
      </c>
      <c r="C101" s="96" t="s">
        <v>2141</v>
      </c>
      <c r="D101" s="97">
        <v>10300603</v>
      </c>
      <c r="E101" s="96" t="s">
        <v>2065</v>
      </c>
      <c r="F101" s="96" t="s">
        <v>2066</v>
      </c>
      <c r="G101" s="96" t="s">
        <v>2067</v>
      </c>
      <c r="H101" s="96" t="s">
        <v>2060</v>
      </c>
      <c r="I101" s="96" t="s">
        <v>2117</v>
      </c>
      <c r="J101" s="96" t="s">
        <v>2101</v>
      </c>
      <c r="K101" s="138">
        <v>5.9999999999999995E-4</v>
      </c>
      <c r="L101" s="138">
        <v>1.1349999999999999E-3</v>
      </c>
      <c r="M101" s="138">
        <v>4.0000000000000003E-5</v>
      </c>
      <c r="N101" s="136"/>
      <c r="O101" s="137">
        <f>'QuasiPoint GF'!$I$9</f>
        <v>1.1940522965290001</v>
      </c>
      <c r="P101" s="137"/>
      <c r="Q101" s="137">
        <f t="shared" si="3"/>
        <v>7.1643137791739997E-4</v>
      </c>
      <c r="R101" s="137">
        <f t="shared" si="4"/>
        <v>1.3552493565604151E-3</v>
      </c>
      <c r="S101" s="137">
        <f t="shared" si="5"/>
        <v>4.776209186116001E-5</v>
      </c>
      <c r="T101" s="137"/>
      <c r="U101" s="115" t="s">
        <v>2319</v>
      </c>
    </row>
    <row r="102" spans="1:21" ht="15.75" customHeight="1" outlineLevel="2" x14ac:dyDescent="0.35">
      <c r="A102" s="96" t="s">
        <v>918</v>
      </c>
      <c r="B102" s="96" t="s">
        <v>750</v>
      </c>
      <c r="C102" s="96" t="s">
        <v>2142</v>
      </c>
      <c r="D102" s="97">
        <v>10301002</v>
      </c>
      <c r="E102" s="96" t="s">
        <v>2065</v>
      </c>
      <c r="F102" s="96" t="s">
        <v>2066</v>
      </c>
      <c r="G102" s="96" t="s">
        <v>2067</v>
      </c>
      <c r="H102" s="96" t="s">
        <v>2060</v>
      </c>
      <c r="I102" s="96" t="s">
        <v>2117</v>
      </c>
      <c r="J102" s="96" t="s">
        <v>2101</v>
      </c>
      <c r="K102" s="138">
        <v>5.0000000000000004E-6</v>
      </c>
      <c r="L102" s="139"/>
      <c r="M102" s="139"/>
      <c r="N102" s="139"/>
      <c r="O102" s="137">
        <f>'QuasiPoint GF'!$I$9</f>
        <v>1.1940522965290001</v>
      </c>
      <c r="P102" s="137"/>
      <c r="Q102" s="137">
        <f t="shared" si="3"/>
        <v>5.9702614826450013E-6</v>
      </c>
      <c r="R102" s="137">
        <f t="shared" si="4"/>
        <v>0</v>
      </c>
      <c r="S102" s="137">
        <f t="shared" si="5"/>
        <v>0</v>
      </c>
      <c r="T102" s="137"/>
      <c r="U102" s="115" t="s">
        <v>2319</v>
      </c>
    </row>
    <row r="103" spans="1:21" ht="15.75" customHeight="1" outlineLevel="2" x14ac:dyDescent="0.35">
      <c r="A103" s="96" t="s">
        <v>918</v>
      </c>
      <c r="B103" s="96" t="s">
        <v>750</v>
      </c>
      <c r="C103" s="96" t="s">
        <v>2143</v>
      </c>
      <c r="D103" s="97">
        <v>40200101</v>
      </c>
      <c r="E103" s="96" t="s">
        <v>2144</v>
      </c>
      <c r="F103" s="96" t="s">
        <v>2066</v>
      </c>
      <c r="G103" s="96" t="s">
        <v>2067</v>
      </c>
      <c r="H103" s="96" t="s">
        <v>2060</v>
      </c>
      <c r="I103" s="96" t="s">
        <v>2117</v>
      </c>
      <c r="J103" s="96" t="s">
        <v>2101</v>
      </c>
      <c r="K103" s="139"/>
      <c r="L103" s="139"/>
      <c r="M103" s="138">
        <v>2.6499999999999999E-4</v>
      </c>
      <c r="N103" s="136"/>
      <c r="O103" s="137">
        <f>'QuasiPoint GF'!$I$9</f>
        <v>1.1940522965290001</v>
      </c>
      <c r="P103" s="137"/>
      <c r="Q103" s="137">
        <f t="shared" si="3"/>
        <v>0</v>
      </c>
      <c r="R103" s="137">
        <f t="shared" si="4"/>
        <v>0</v>
      </c>
      <c r="S103" s="137">
        <f t="shared" si="5"/>
        <v>3.1642385858018501E-4</v>
      </c>
      <c r="T103" s="137"/>
      <c r="U103" s="115" t="s">
        <v>2319</v>
      </c>
    </row>
    <row r="104" spans="1:21" ht="15.75" customHeight="1" outlineLevel="2" x14ac:dyDescent="0.35">
      <c r="A104" s="96" t="s">
        <v>918</v>
      </c>
      <c r="B104" s="96" t="s">
        <v>750</v>
      </c>
      <c r="C104" s="96" t="s">
        <v>2145</v>
      </c>
      <c r="D104" s="97">
        <v>40200101</v>
      </c>
      <c r="E104" s="96" t="s">
        <v>2144</v>
      </c>
      <c r="F104" s="96" t="s">
        <v>2066</v>
      </c>
      <c r="G104" s="96" t="s">
        <v>2067</v>
      </c>
      <c r="H104" s="96" t="s">
        <v>2060</v>
      </c>
      <c r="I104" s="96" t="s">
        <v>2117</v>
      </c>
      <c r="J104" s="96" t="s">
        <v>2101</v>
      </c>
      <c r="K104" s="139"/>
      <c r="L104" s="139"/>
      <c r="M104" s="138">
        <v>7.2999999999999996E-4</v>
      </c>
      <c r="N104" s="136"/>
      <c r="O104" s="137">
        <f>'QuasiPoint GF'!$I$9</f>
        <v>1.1940522965290001</v>
      </c>
      <c r="P104" s="137"/>
      <c r="Q104" s="137">
        <f t="shared" si="3"/>
        <v>0</v>
      </c>
      <c r="R104" s="137">
        <f t="shared" si="4"/>
        <v>0</v>
      </c>
      <c r="S104" s="137">
        <f t="shared" si="5"/>
        <v>8.7165817646617E-4</v>
      </c>
      <c r="T104" s="137"/>
      <c r="U104" s="115" t="s">
        <v>2319</v>
      </c>
    </row>
    <row r="105" spans="1:21" ht="15.75" customHeight="1" outlineLevel="2" x14ac:dyDescent="0.35">
      <c r="A105" s="96" t="s">
        <v>918</v>
      </c>
      <c r="B105" s="96" t="s">
        <v>750</v>
      </c>
      <c r="C105" s="96" t="s">
        <v>2146</v>
      </c>
      <c r="D105" s="97">
        <v>40600601</v>
      </c>
      <c r="E105" s="96" t="s">
        <v>2083</v>
      </c>
      <c r="F105" s="96" t="s">
        <v>2066</v>
      </c>
      <c r="G105" s="96" t="s">
        <v>2067</v>
      </c>
      <c r="H105" s="96" t="s">
        <v>2060</v>
      </c>
      <c r="I105" s="96" t="s">
        <v>2117</v>
      </c>
      <c r="J105" s="96" t="s">
        <v>2101</v>
      </c>
      <c r="K105" s="139"/>
      <c r="L105" s="139"/>
      <c r="M105" s="138">
        <v>1.145E-3</v>
      </c>
      <c r="N105" s="136"/>
      <c r="O105" s="137">
        <f>'QuasiPoint GF'!$I$9</f>
        <v>1.1940522965290001</v>
      </c>
      <c r="P105" s="137"/>
      <c r="Q105" s="137">
        <f t="shared" si="3"/>
        <v>0</v>
      </c>
      <c r="R105" s="137">
        <f t="shared" si="4"/>
        <v>0</v>
      </c>
      <c r="S105" s="137">
        <f t="shared" si="5"/>
        <v>1.3671898795257051E-3</v>
      </c>
      <c r="T105" s="137"/>
      <c r="U105" s="115" t="s">
        <v>2319</v>
      </c>
    </row>
    <row r="106" spans="1:21" ht="15.75" customHeight="1" outlineLevel="2" x14ac:dyDescent="0.35">
      <c r="A106" s="96" t="s">
        <v>918</v>
      </c>
      <c r="B106" s="96" t="s">
        <v>750</v>
      </c>
      <c r="C106" s="96" t="s">
        <v>2147</v>
      </c>
      <c r="D106" s="97">
        <v>20300102</v>
      </c>
      <c r="E106" s="96" t="s">
        <v>2148</v>
      </c>
      <c r="F106" s="96" t="s">
        <v>2066</v>
      </c>
      <c r="G106" s="96" t="s">
        <v>2067</v>
      </c>
      <c r="H106" s="96" t="s">
        <v>2060</v>
      </c>
      <c r="I106" s="96" t="s">
        <v>2117</v>
      </c>
      <c r="J106" s="96" t="s">
        <v>2101</v>
      </c>
      <c r="K106" s="138">
        <v>1.485E-3</v>
      </c>
      <c r="L106" s="138">
        <v>5.5849999999999997E-3</v>
      </c>
      <c r="M106" s="138">
        <v>4.95E-4</v>
      </c>
      <c r="N106" s="136"/>
      <c r="O106" s="137">
        <f>'QuasiPoint GF'!$I$9</f>
        <v>1.1940522965290001</v>
      </c>
      <c r="P106" s="137"/>
      <c r="Q106" s="137">
        <f t="shared" si="3"/>
        <v>1.7731676603455651E-3</v>
      </c>
      <c r="R106" s="137">
        <f t="shared" si="4"/>
        <v>6.6687820761144653E-3</v>
      </c>
      <c r="S106" s="137">
        <f t="shared" si="5"/>
        <v>5.9105588678185503E-4</v>
      </c>
      <c r="T106" s="137"/>
      <c r="U106" s="115" t="s">
        <v>2319</v>
      </c>
    </row>
    <row r="107" spans="1:21" ht="15.75" customHeight="1" outlineLevel="2" x14ac:dyDescent="0.35">
      <c r="A107" s="96" t="s">
        <v>918</v>
      </c>
      <c r="B107" s="96" t="s">
        <v>750</v>
      </c>
      <c r="C107" s="96" t="s">
        <v>2149</v>
      </c>
      <c r="D107" s="97">
        <v>20300102</v>
      </c>
      <c r="E107" s="96" t="s">
        <v>2148</v>
      </c>
      <c r="F107" s="96" t="s">
        <v>2066</v>
      </c>
      <c r="G107" s="96" t="s">
        <v>2067</v>
      </c>
      <c r="H107" s="96" t="s">
        <v>2060</v>
      </c>
      <c r="I107" s="96" t="s">
        <v>2117</v>
      </c>
      <c r="J107" s="96" t="s">
        <v>2101</v>
      </c>
      <c r="K107" s="138">
        <v>5.13E-3</v>
      </c>
      <c r="L107" s="138">
        <v>7.7249999999999992E-3</v>
      </c>
      <c r="M107" s="138">
        <v>4.95E-4</v>
      </c>
      <c r="N107" s="136"/>
      <c r="O107" s="137">
        <f>'QuasiPoint GF'!$I$9</f>
        <v>1.1940522965290001</v>
      </c>
      <c r="P107" s="137"/>
      <c r="Q107" s="137">
        <f t="shared" ref="Q107:Q170" si="6">K107*O107</f>
        <v>6.1254882811937706E-3</v>
      </c>
      <c r="R107" s="137">
        <f t="shared" ref="R107:R170" si="7">L107*O107</f>
        <v>9.2240539906865253E-3</v>
      </c>
      <c r="S107" s="137">
        <f t="shared" ref="S107:S170" si="8">M107*O107</f>
        <v>5.9105588678185503E-4</v>
      </c>
      <c r="T107" s="137"/>
      <c r="U107" s="115" t="s">
        <v>2319</v>
      </c>
    </row>
    <row r="108" spans="1:21" ht="15.75" customHeight="1" outlineLevel="2" x14ac:dyDescent="0.35">
      <c r="A108" s="96" t="s">
        <v>918</v>
      </c>
      <c r="B108" s="96" t="s">
        <v>750</v>
      </c>
      <c r="C108" s="96" t="s">
        <v>2150</v>
      </c>
      <c r="D108" s="97">
        <v>20300102</v>
      </c>
      <c r="E108" s="96" t="s">
        <v>2148</v>
      </c>
      <c r="F108" s="96" t="s">
        <v>2066</v>
      </c>
      <c r="G108" s="96" t="s">
        <v>2067</v>
      </c>
      <c r="H108" s="96" t="s">
        <v>2060</v>
      </c>
      <c r="I108" s="96" t="s">
        <v>2117</v>
      </c>
      <c r="J108" s="96" t="s">
        <v>2101</v>
      </c>
      <c r="K108" s="138">
        <v>2.8700000000000002E-3</v>
      </c>
      <c r="L108" s="138">
        <v>8.2349999999999993E-3</v>
      </c>
      <c r="M108" s="138">
        <v>2.7500000000000002E-4</v>
      </c>
      <c r="N108" s="136"/>
      <c r="O108" s="137">
        <f>'QuasiPoint GF'!$I$9</f>
        <v>1.1940522965290001</v>
      </c>
      <c r="P108" s="137"/>
      <c r="Q108" s="137">
        <f t="shared" si="6"/>
        <v>3.4269300910382307E-3</v>
      </c>
      <c r="R108" s="137">
        <f t="shared" si="7"/>
        <v>9.8330206619163148E-3</v>
      </c>
      <c r="S108" s="137">
        <f t="shared" si="8"/>
        <v>3.2836438154547505E-4</v>
      </c>
      <c r="T108" s="137"/>
      <c r="U108" s="115" t="s">
        <v>2319</v>
      </c>
    </row>
    <row r="109" spans="1:21" ht="15.75" customHeight="1" outlineLevel="2" x14ac:dyDescent="0.35">
      <c r="A109" s="96" t="s">
        <v>918</v>
      </c>
      <c r="B109" s="96" t="s">
        <v>750</v>
      </c>
      <c r="C109" s="96" t="s">
        <v>2151</v>
      </c>
      <c r="D109" s="97">
        <v>20300101</v>
      </c>
      <c r="E109" s="96" t="s">
        <v>2085</v>
      </c>
      <c r="F109" s="96" t="s">
        <v>2066</v>
      </c>
      <c r="G109" s="96" t="s">
        <v>2067</v>
      </c>
      <c r="H109" s="96" t="s">
        <v>2060</v>
      </c>
      <c r="I109" s="96" t="s">
        <v>2117</v>
      </c>
      <c r="J109" s="96" t="s">
        <v>2101</v>
      </c>
      <c r="K109" s="138">
        <v>2.4399999999999999E-3</v>
      </c>
      <c r="L109" s="138">
        <v>4.1449999999999994E-3</v>
      </c>
      <c r="M109" s="138">
        <v>2.3499999999999999E-4</v>
      </c>
      <c r="N109" s="136"/>
      <c r="O109" s="137">
        <f>'QuasiPoint GF'!$I$9</f>
        <v>1.1940522965290001</v>
      </c>
      <c r="P109" s="137"/>
      <c r="Q109" s="137">
        <f t="shared" si="6"/>
        <v>2.9134876035307603E-3</v>
      </c>
      <c r="R109" s="137">
        <f t="shared" si="7"/>
        <v>4.9493467691127052E-3</v>
      </c>
      <c r="S109" s="137">
        <f t="shared" si="8"/>
        <v>2.8060228968431502E-4</v>
      </c>
      <c r="T109" s="137"/>
      <c r="U109" s="115" t="s">
        <v>2319</v>
      </c>
    </row>
    <row r="110" spans="1:21" ht="15.75" customHeight="1" outlineLevel="2" x14ac:dyDescent="0.35">
      <c r="A110" s="96" t="s">
        <v>918</v>
      </c>
      <c r="B110" s="96" t="s">
        <v>750</v>
      </c>
      <c r="C110" s="96" t="s">
        <v>2152</v>
      </c>
      <c r="D110" s="97">
        <v>20300101</v>
      </c>
      <c r="E110" s="96" t="s">
        <v>2085</v>
      </c>
      <c r="F110" s="96" t="s">
        <v>2066</v>
      </c>
      <c r="G110" s="96" t="s">
        <v>2067</v>
      </c>
      <c r="H110" s="96" t="s">
        <v>2060</v>
      </c>
      <c r="I110" s="96" t="s">
        <v>2117</v>
      </c>
      <c r="J110" s="96" t="s">
        <v>2101</v>
      </c>
      <c r="K110" s="138">
        <v>1.485E-3</v>
      </c>
      <c r="L110" s="138">
        <v>5.5849999999999997E-3</v>
      </c>
      <c r="M110" s="138">
        <v>1.45E-4</v>
      </c>
      <c r="N110" s="136"/>
      <c r="O110" s="137">
        <f>'QuasiPoint GF'!$I$9</f>
        <v>1.1940522965290001</v>
      </c>
      <c r="P110" s="137"/>
      <c r="Q110" s="137">
        <f t="shared" si="6"/>
        <v>1.7731676603455651E-3</v>
      </c>
      <c r="R110" s="137">
        <f t="shared" si="7"/>
        <v>6.6687820761144653E-3</v>
      </c>
      <c r="S110" s="137">
        <f t="shared" si="8"/>
        <v>1.7313758299670502E-4</v>
      </c>
      <c r="T110" s="137"/>
      <c r="U110" s="115" t="s">
        <v>2319</v>
      </c>
    </row>
    <row r="111" spans="1:21" ht="15.75" customHeight="1" outlineLevel="2" x14ac:dyDescent="0.35">
      <c r="A111" s="96" t="s">
        <v>918</v>
      </c>
      <c r="B111" s="96" t="s">
        <v>750</v>
      </c>
      <c r="C111" s="96" t="s">
        <v>2153</v>
      </c>
      <c r="D111" s="97">
        <v>20300101</v>
      </c>
      <c r="E111" s="96" t="s">
        <v>2085</v>
      </c>
      <c r="F111" s="96" t="s">
        <v>2066</v>
      </c>
      <c r="G111" s="96" t="s">
        <v>2067</v>
      </c>
      <c r="H111" s="96" t="s">
        <v>2060</v>
      </c>
      <c r="I111" s="96" t="s">
        <v>2117</v>
      </c>
      <c r="J111" s="96" t="s">
        <v>2101</v>
      </c>
      <c r="K111" s="138">
        <v>3.2499999999999999E-3</v>
      </c>
      <c r="L111" s="138">
        <v>1.2240000000000001E-2</v>
      </c>
      <c r="M111" s="138">
        <v>1.85E-4</v>
      </c>
      <c r="N111" s="136"/>
      <c r="O111" s="137">
        <f>'QuasiPoint GF'!$I$9</f>
        <v>1.1940522965290001</v>
      </c>
      <c r="P111" s="137"/>
      <c r="Q111" s="137">
        <f t="shared" si="6"/>
        <v>3.8806699637192505E-3</v>
      </c>
      <c r="R111" s="137">
        <f t="shared" si="7"/>
        <v>1.4615200109514963E-2</v>
      </c>
      <c r="S111" s="137">
        <f t="shared" si="8"/>
        <v>2.2089967485786503E-4</v>
      </c>
      <c r="T111" s="137"/>
      <c r="U111" s="115" t="s">
        <v>2319</v>
      </c>
    </row>
    <row r="112" spans="1:21" ht="15.75" customHeight="1" outlineLevel="2" x14ac:dyDescent="0.35">
      <c r="A112" s="96" t="s">
        <v>918</v>
      </c>
      <c r="B112" s="96" t="s">
        <v>750</v>
      </c>
      <c r="C112" s="96" t="s">
        <v>2154</v>
      </c>
      <c r="D112" s="97">
        <v>20300101</v>
      </c>
      <c r="E112" s="96" t="s">
        <v>2085</v>
      </c>
      <c r="F112" s="96" t="s">
        <v>2066</v>
      </c>
      <c r="G112" s="96" t="s">
        <v>2067</v>
      </c>
      <c r="H112" s="96" t="s">
        <v>2060</v>
      </c>
      <c r="I112" s="96" t="s">
        <v>2117</v>
      </c>
      <c r="J112" s="96" t="s">
        <v>2101</v>
      </c>
      <c r="K112" s="138">
        <v>2.1050000000000001E-3</v>
      </c>
      <c r="L112" s="138">
        <v>7.92E-3</v>
      </c>
      <c r="M112" s="138">
        <v>2.05E-4</v>
      </c>
      <c r="N112" s="136"/>
      <c r="O112" s="137">
        <f>'QuasiPoint GF'!$I$9</f>
        <v>1.1940522965290001</v>
      </c>
      <c r="P112" s="137"/>
      <c r="Q112" s="137">
        <f t="shared" si="6"/>
        <v>2.5134800841935456E-3</v>
      </c>
      <c r="R112" s="137">
        <f t="shared" si="7"/>
        <v>9.4568941885096805E-3</v>
      </c>
      <c r="S112" s="137">
        <f t="shared" si="8"/>
        <v>2.4478072078844504E-4</v>
      </c>
      <c r="T112" s="137"/>
      <c r="U112" s="115" t="s">
        <v>2319</v>
      </c>
    </row>
    <row r="113" spans="1:21" ht="15.75" customHeight="1" outlineLevel="2" x14ac:dyDescent="0.35">
      <c r="A113" s="96" t="s">
        <v>918</v>
      </c>
      <c r="B113" s="96" t="s">
        <v>750</v>
      </c>
      <c r="C113" s="96" t="s">
        <v>2155</v>
      </c>
      <c r="D113" s="97">
        <v>20300101</v>
      </c>
      <c r="E113" s="96" t="s">
        <v>2085</v>
      </c>
      <c r="F113" s="96" t="s">
        <v>2066</v>
      </c>
      <c r="G113" s="96" t="s">
        <v>2067</v>
      </c>
      <c r="H113" s="96" t="s">
        <v>2060</v>
      </c>
      <c r="I113" s="96" t="s">
        <v>2117</v>
      </c>
      <c r="J113" s="96" t="s">
        <v>2101</v>
      </c>
      <c r="K113" s="138">
        <v>1.915E-3</v>
      </c>
      <c r="L113" s="138">
        <v>7.1999999999999998E-3</v>
      </c>
      <c r="M113" s="138">
        <v>1.85E-4</v>
      </c>
      <c r="N113" s="136"/>
      <c r="O113" s="137">
        <f>'QuasiPoint GF'!$I$9</f>
        <v>1.1940522965290001</v>
      </c>
      <c r="P113" s="137"/>
      <c r="Q113" s="137">
        <f t="shared" si="6"/>
        <v>2.2866101478530355E-3</v>
      </c>
      <c r="R113" s="137">
        <f t="shared" si="7"/>
        <v>8.5971765350088009E-3</v>
      </c>
      <c r="S113" s="137">
        <f t="shared" si="8"/>
        <v>2.2089967485786503E-4</v>
      </c>
      <c r="T113" s="137"/>
      <c r="U113" s="115" t="s">
        <v>2319</v>
      </c>
    </row>
    <row r="114" spans="1:21" ht="15.75" customHeight="1" outlineLevel="2" x14ac:dyDescent="0.35">
      <c r="A114" s="96" t="s">
        <v>918</v>
      </c>
      <c r="B114" s="96" t="s">
        <v>750</v>
      </c>
      <c r="C114" s="96" t="s">
        <v>2156</v>
      </c>
      <c r="D114" s="97">
        <v>20300101</v>
      </c>
      <c r="E114" s="96" t="s">
        <v>2085</v>
      </c>
      <c r="F114" s="96" t="s">
        <v>2066</v>
      </c>
      <c r="G114" s="96" t="s">
        <v>2067</v>
      </c>
      <c r="H114" s="96" t="s">
        <v>2060</v>
      </c>
      <c r="I114" s="96" t="s">
        <v>2117</v>
      </c>
      <c r="J114" s="96" t="s">
        <v>2101</v>
      </c>
      <c r="K114" s="138">
        <v>2.2949999999999997E-3</v>
      </c>
      <c r="L114" s="138">
        <v>8.6400000000000001E-3</v>
      </c>
      <c r="M114" s="138">
        <v>2.2000000000000001E-4</v>
      </c>
      <c r="N114" s="136"/>
      <c r="O114" s="137">
        <f>'QuasiPoint GF'!$I$9</f>
        <v>1.1940522965290001</v>
      </c>
      <c r="P114" s="137"/>
      <c r="Q114" s="137">
        <f t="shared" si="6"/>
        <v>2.7403500205340548E-3</v>
      </c>
      <c r="R114" s="137">
        <f t="shared" si="7"/>
        <v>1.0316611842010562E-2</v>
      </c>
      <c r="S114" s="137">
        <f t="shared" si="8"/>
        <v>2.6269150523638003E-4</v>
      </c>
      <c r="T114" s="137"/>
      <c r="U114" s="115" t="s">
        <v>2319</v>
      </c>
    </row>
    <row r="115" spans="1:21" ht="15.75" customHeight="1" outlineLevel="2" x14ac:dyDescent="0.35">
      <c r="A115" s="96" t="s">
        <v>918</v>
      </c>
      <c r="B115" s="96" t="s">
        <v>750</v>
      </c>
      <c r="C115" s="96" t="s">
        <v>2157</v>
      </c>
      <c r="D115" s="97">
        <v>20300101</v>
      </c>
      <c r="E115" s="96" t="s">
        <v>2085</v>
      </c>
      <c r="F115" s="96" t="s">
        <v>2066</v>
      </c>
      <c r="G115" s="96" t="s">
        <v>2067</v>
      </c>
      <c r="H115" s="96" t="s">
        <v>2060</v>
      </c>
      <c r="I115" s="96" t="s">
        <v>2117</v>
      </c>
      <c r="J115" s="96" t="s">
        <v>2101</v>
      </c>
      <c r="K115" s="138">
        <v>2.8700000000000002E-3</v>
      </c>
      <c r="L115" s="138">
        <v>1.0800000000000001E-2</v>
      </c>
      <c r="M115" s="138">
        <v>2.7500000000000002E-4</v>
      </c>
      <c r="N115" s="136"/>
      <c r="O115" s="137">
        <f>'QuasiPoint GF'!$I$9</f>
        <v>1.1940522965290001</v>
      </c>
      <c r="P115" s="137"/>
      <c r="Q115" s="137">
        <f t="shared" si="6"/>
        <v>3.4269300910382307E-3</v>
      </c>
      <c r="R115" s="137">
        <f t="shared" si="7"/>
        <v>1.2895764802513202E-2</v>
      </c>
      <c r="S115" s="137">
        <f t="shared" si="8"/>
        <v>3.2836438154547505E-4</v>
      </c>
      <c r="T115" s="137"/>
      <c r="U115" s="115" t="s">
        <v>2319</v>
      </c>
    </row>
    <row r="116" spans="1:21" ht="15.75" customHeight="1" outlineLevel="2" x14ac:dyDescent="0.35">
      <c r="A116" s="96" t="s">
        <v>918</v>
      </c>
      <c r="B116" s="96" t="s">
        <v>750</v>
      </c>
      <c r="C116" s="96" t="s">
        <v>2158</v>
      </c>
      <c r="D116" s="97">
        <v>20300101</v>
      </c>
      <c r="E116" s="96" t="s">
        <v>2085</v>
      </c>
      <c r="F116" s="96" t="s">
        <v>2066</v>
      </c>
      <c r="G116" s="96" t="s">
        <v>2067</v>
      </c>
      <c r="H116" s="96" t="s">
        <v>2060</v>
      </c>
      <c r="I116" s="96" t="s">
        <v>2117</v>
      </c>
      <c r="J116" s="96" t="s">
        <v>2101</v>
      </c>
      <c r="K116" s="138">
        <v>6.3600000000000002E-3</v>
      </c>
      <c r="L116" s="138">
        <v>2.3934999999999998E-2</v>
      </c>
      <c r="M116" s="138">
        <v>6.1499999999999999E-4</v>
      </c>
      <c r="N116" s="136"/>
      <c r="O116" s="137">
        <f>'QuasiPoint GF'!$I$9</f>
        <v>1.1940522965290001</v>
      </c>
      <c r="P116" s="137"/>
      <c r="Q116" s="137">
        <f t="shared" si="6"/>
        <v>7.5941726059244414E-3</v>
      </c>
      <c r="R116" s="137">
        <f t="shared" si="7"/>
        <v>2.8579641717421615E-2</v>
      </c>
      <c r="S116" s="137">
        <f t="shared" si="8"/>
        <v>7.3434216236533507E-4</v>
      </c>
      <c r="T116" s="137"/>
      <c r="U116" s="115" t="s">
        <v>2319</v>
      </c>
    </row>
    <row r="117" spans="1:21" ht="15.75" customHeight="1" outlineLevel="2" x14ac:dyDescent="0.35">
      <c r="A117" s="96" t="s">
        <v>918</v>
      </c>
      <c r="B117" s="96" t="s">
        <v>750</v>
      </c>
      <c r="C117" s="96" t="s">
        <v>2159</v>
      </c>
      <c r="D117" s="97">
        <v>20300101</v>
      </c>
      <c r="E117" s="96" t="s">
        <v>2085</v>
      </c>
      <c r="F117" s="96" t="s">
        <v>2066</v>
      </c>
      <c r="G117" s="96" t="s">
        <v>2067</v>
      </c>
      <c r="H117" s="96" t="s">
        <v>2060</v>
      </c>
      <c r="I117" s="96" t="s">
        <v>2117</v>
      </c>
      <c r="J117" s="96" t="s">
        <v>2101</v>
      </c>
      <c r="K117" s="138">
        <v>2.1900000000000001E-3</v>
      </c>
      <c r="L117" s="138">
        <v>8.2349999999999993E-3</v>
      </c>
      <c r="M117" s="138">
        <v>2.0999999999999998E-4</v>
      </c>
      <c r="N117" s="136"/>
      <c r="O117" s="137">
        <f>'QuasiPoint GF'!$I$9</f>
        <v>1.1940522965290001</v>
      </c>
      <c r="P117" s="137"/>
      <c r="Q117" s="137">
        <f t="shared" si="6"/>
        <v>2.6149745293985102E-3</v>
      </c>
      <c r="R117" s="137">
        <f t="shared" si="7"/>
        <v>9.8330206619163148E-3</v>
      </c>
      <c r="S117" s="137">
        <f t="shared" si="8"/>
        <v>2.5075098227108998E-4</v>
      </c>
      <c r="T117" s="137"/>
      <c r="U117" s="115" t="s">
        <v>2319</v>
      </c>
    </row>
    <row r="118" spans="1:21" ht="15.75" customHeight="1" outlineLevel="2" x14ac:dyDescent="0.35">
      <c r="A118" s="96" t="s">
        <v>918</v>
      </c>
      <c r="B118" s="96" t="s">
        <v>750</v>
      </c>
      <c r="C118" s="96" t="s">
        <v>2160</v>
      </c>
      <c r="D118" s="97">
        <v>20300101</v>
      </c>
      <c r="E118" s="96" t="s">
        <v>2085</v>
      </c>
      <c r="F118" s="96" t="s">
        <v>2066</v>
      </c>
      <c r="G118" s="96" t="s">
        <v>2067</v>
      </c>
      <c r="H118" s="96" t="s">
        <v>2060</v>
      </c>
      <c r="I118" s="96" t="s">
        <v>2117</v>
      </c>
      <c r="J118" s="96" t="s">
        <v>2101</v>
      </c>
      <c r="K118" s="138">
        <v>1.7000000000000001E-2</v>
      </c>
      <c r="L118" s="138">
        <v>6.3994999999999996E-2</v>
      </c>
      <c r="M118" s="138">
        <v>1.64E-3</v>
      </c>
      <c r="N118" s="136"/>
      <c r="O118" s="137">
        <f>'QuasiPoint GF'!$I$9</f>
        <v>1.1940522965290001</v>
      </c>
      <c r="P118" s="137"/>
      <c r="Q118" s="137">
        <f t="shared" si="6"/>
        <v>2.0298889040993005E-2</v>
      </c>
      <c r="R118" s="137">
        <f t="shared" si="7"/>
        <v>7.6413376716373355E-2</v>
      </c>
      <c r="S118" s="137">
        <f t="shared" si="8"/>
        <v>1.9582457663075603E-3</v>
      </c>
      <c r="T118" s="137"/>
      <c r="U118" s="115" t="s">
        <v>2319</v>
      </c>
    </row>
    <row r="119" spans="1:21" ht="15.75" customHeight="1" outlineLevel="2" x14ac:dyDescent="0.35">
      <c r="A119" s="96" t="s">
        <v>918</v>
      </c>
      <c r="B119" s="96" t="s">
        <v>750</v>
      </c>
      <c r="C119" s="96" t="s">
        <v>2161</v>
      </c>
      <c r="D119" s="97">
        <v>20300101</v>
      </c>
      <c r="E119" s="96" t="s">
        <v>2085</v>
      </c>
      <c r="F119" s="96" t="s">
        <v>2066</v>
      </c>
      <c r="G119" s="96" t="s">
        <v>2067</v>
      </c>
      <c r="H119" s="96" t="s">
        <v>2060</v>
      </c>
      <c r="I119" s="96" t="s">
        <v>2117</v>
      </c>
      <c r="J119" s="96" t="s">
        <v>2101</v>
      </c>
      <c r="K119" s="138">
        <v>3.04E-2</v>
      </c>
      <c r="L119" s="138">
        <v>0.11445</v>
      </c>
      <c r="M119" s="138">
        <v>2.9300000000000003E-3</v>
      </c>
      <c r="N119" s="136"/>
      <c r="O119" s="137">
        <f>'QuasiPoint GF'!$I$9</f>
        <v>1.1940522965290001</v>
      </c>
      <c r="P119" s="137"/>
      <c r="Q119" s="137">
        <f t="shared" si="6"/>
        <v>3.6299189814481603E-2</v>
      </c>
      <c r="R119" s="137">
        <f t="shared" si="7"/>
        <v>0.13665928533774407</v>
      </c>
      <c r="S119" s="137">
        <f t="shared" si="8"/>
        <v>3.4985732288299706E-3</v>
      </c>
      <c r="T119" s="137"/>
      <c r="U119" s="115" t="s">
        <v>2319</v>
      </c>
    </row>
    <row r="120" spans="1:21" ht="15.75" customHeight="1" outlineLevel="2" x14ac:dyDescent="0.35">
      <c r="A120" s="96" t="s">
        <v>918</v>
      </c>
      <c r="B120" s="96" t="s">
        <v>750</v>
      </c>
      <c r="C120" s="96" t="s">
        <v>2162</v>
      </c>
      <c r="D120" s="97">
        <v>20300101</v>
      </c>
      <c r="E120" s="96" t="s">
        <v>2085</v>
      </c>
      <c r="F120" s="96" t="s">
        <v>2066</v>
      </c>
      <c r="G120" s="96" t="s">
        <v>2067</v>
      </c>
      <c r="H120" s="96" t="s">
        <v>2060</v>
      </c>
      <c r="I120" s="96" t="s">
        <v>2117</v>
      </c>
      <c r="J120" s="96" t="s">
        <v>2101</v>
      </c>
      <c r="K120" s="138">
        <v>4.47E-3</v>
      </c>
      <c r="L120" s="138">
        <v>1.6829999999999998E-2</v>
      </c>
      <c r="M120" s="138">
        <v>4.2999999999999999E-4</v>
      </c>
      <c r="N120" s="136"/>
      <c r="O120" s="137">
        <f>'QuasiPoint GF'!$I$9</f>
        <v>1.1940522965290001</v>
      </c>
      <c r="P120" s="137"/>
      <c r="Q120" s="137">
        <f t="shared" si="6"/>
        <v>5.3374137654846306E-3</v>
      </c>
      <c r="R120" s="137">
        <f t="shared" si="7"/>
        <v>2.009590015058307E-2</v>
      </c>
      <c r="S120" s="137">
        <f t="shared" si="8"/>
        <v>5.1344248750747007E-4</v>
      </c>
      <c r="T120" s="137"/>
      <c r="U120" s="115" t="s">
        <v>2319</v>
      </c>
    </row>
    <row r="121" spans="1:21" ht="15.75" customHeight="1" outlineLevel="2" x14ac:dyDescent="0.35">
      <c r="A121" s="96" t="s">
        <v>918</v>
      </c>
      <c r="B121" s="96" t="s">
        <v>750</v>
      </c>
      <c r="C121" s="96" t="s">
        <v>2163</v>
      </c>
      <c r="D121" s="97">
        <v>20300101</v>
      </c>
      <c r="E121" s="96" t="s">
        <v>2085</v>
      </c>
      <c r="F121" s="96" t="s">
        <v>2066</v>
      </c>
      <c r="G121" s="96" t="s">
        <v>2067</v>
      </c>
      <c r="H121" s="96" t="s">
        <v>2060</v>
      </c>
      <c r="I121" s="96" t="s">
        <v>2117</v>
      </c>
      <c r="J121" s="96" t="s">
        <v>2101</v>
      </c>
      <c r="K121" s="138">
        <v>3.585E-2</v>
      </c>
      <c r="L121" s="138">
        <v>0.123185</v>
      </c>
      <c r="M121" s="138">
        <v>3.4550000000000002E-3</v>
      </c>
      <c r="N121" s="136"/>
      <c r="O121" s="137">
        <f>'QuasiPoint GF'!$I$9</f>
        <v>1.1940522965290001</v>
      </c>
      <c r="P121" s="137"/>
      <c r="Q121" s="137">
        <f t="shared" si="6"/>
        <v>4.2806774830564658E-2</v>
      </c>
      <c r="R121" s="137">
        <f t="shared" si="7"/>
        <v>0.14708933214792488</v>
      </c>
      <c r="S121" s="137">
        <f t="shared" si="8"/>
        <v>4.1254506845076954E-3</v>
      </c>
      <c r="T121" s="137"/>
      <c r="U121" s="115" t="s">
        <v>2319</v>
      </c>
    </row>
    <row r="122" spans="1:21" ht="15.75" customHeight="1" outlineLevel="2" x14ac:dyDescent="0.35">
      <c r="A122" s="96" t="s">
        <v>918</v>
      </c>
      <c r="B122" s="96" t="s">
        <v>750</v>
      </c>
      <c r="C122" s="96" t="s">
        <v>2164</v>
      </c>
      <c r="D122" s="97">
        <v>20300101</v>
      </c>
      <c r="E122" s="96" t="s">
        <v>2085</v>
      </c>
      <c r="F122" s="96" t="s">
        <v>2066</v>
      </c>
      <c r="G122" s="96" t="s">
        <v>2067</v>
      </c>
      <c r="H122" s="96" t="s">
        <v>2060</v>
      </c>
      <c r="I122" s="96" t="s">
        <v>2117</v>
      </c>
      <c r="J122" s="96" t="s">
        <v>2101</v>
      </c>
      <c r="K122" s="138">
        <v>5.1700000000000001E-3</v>
      </c>
      <c r="L122" s="138">
        <v>4.7799999999999995E-2</v>
      </c>
      <c r="M122" s="138">
        <v>5.0000000000000001E-4</v>
      </c>
      <c r="N122" s="136"/>
      <c r="O122" s="137">
        <f>'QuasiPoint GF'!$I$9</f>
        <v>1.1940522965290001</v>
      </c>
      <c r="P122" s="137"/>
      <c r="Q122" s="137">
        <f t="shared" si="6"/>
        <v>6.1732503730549306E-3</v>
      </c>
      <c r="R122" s="137">
        <f t="shared" si="7"/>
        <v>5.7075699774086198E-2</v>
      </c>
      <c r="S122" s="137">
        <f t="shared" si="8"/>
        <v>5.9702614826450003E-4</v>
      </c>
      <c r="T122" s="137"/>
      <c r="U122" s="115" t="s">
        <v>2319</v>
      </c>
    </row>
    <row r="123" spans="1:21" ht="15.75" customHeight="1" outlineLevel="2" x14ac:dyDescent="0.35">
      <c r="A123" s="96" t="s">
        <v>918</v>
      </c>
      <c r="B123" s="96" t="s">
        <v>750</v>
      </c>
      <c r="C123" s="96" t="s">
        <v>2165</v>
      </c>
      <c r="D123" s="97">
        <v>20300101</v>
      </c>
      <c r="E123" s="96" t="s">
        <v>2085</v>
      </c>
      <c r="F123" s="96" t="s">
        <v>2066</v>
      </c>
      <c r="G123" s="96" t="s">
        <v>2067</v>
      </c>
      <c r="H123" s="96" t="s">
        <v>2060</v>
      </c>
      <c r="I123" s="96" t="s">
        <v>2117</v>
      </c>
      <c r="J123" s="96" t="s">
        <v>2101</v>
      </c>
      <c r="K123" s="138">
        <v>1.2649999999999998E-3</v>
      </c>
      <c r="L123" s="138">
        <v>4.7599999999999995E-3</v>
      </c>
      <c r="M123" s="139"/>
      <c r="N123" s="139"/>
      <c r="O123" s="137">
        <f>'QuasiPoint GF'!$I$9</f>
        <v>1.1940522965290001</v>
      </c>
      <c r="P123" s="137"/>
      <c r="Q123" s="137">
        <f t="shared" si="6"/>
        <v>1.510476155109185E-3</v>
      </c>
      <c r="R123" s="137">
        <f t="shared" si="7"/>
        <v>5.6836889314780398E-3</v>
      </c>
      <c r="S123" s="137">
        <f t="shared" si="8"/>
        <v>0</v>
      </c>
      <c r="T123" s="137"/>
      <c r="U123" s="115" t="s">
        <v>2319</v>
      </c>
    </row>
    <row r="124" spans="1:21" ht="15.75" customHeight="1" outlineLevel="2" x14ac:dyDescent="0.35">
      <c r="A124" s="96" t="s">
        <v>918</v>
      </c>
      <c r="B124" s="96" t="s">
        <v>750</v>
      </c>
      <c r="C124" s="96" t="s">
        <v>2166</v>
      </c>
      <c r="D124" s="97">
        <v>20300101</v>
      </c>
      <c r="E124" s="96" t="s">
        <v>2085</v>
      </c>
      <c r="F124" s="96" t="s">
        <v>2066</v>
      </c>
      <c r="G124" s="96" t="s">
        <v>2067</v>
      </c>
      <c r="H124" s="96" t="s">
        <v>2060</v>
      </c>
      <c r="I124" s="96" t="s">
        <v>2117</v>
      </c>
      <c r="J124" s="96" t="s">
        <v>2101</v>
      </c>
      <c r="K124" s="138">
        <v>1.915E-3</v>
      </c>
      <c r="L124" s="138">
        <v>7.2100000000000003E-3</v>
      </c>
      <c r="M124" s="138">
        <v>1.85E-4</v>
      </c>
      <c r="N124" s="136"/>
      <c r="O124" s="137">
        <f>'QuasiPoint GF'!$I$9</f>
        <v>1.1940522965290001</v>
      </c>
      <c r="P124" s="137"/>
      <c r="Q124" s="137">
        <f t="shared" si="6"/>
        <v>2.2866101478530355E-3</v>
      </c>
      <c r="R124" s="137">
        <f t="shared" si="7"/>
        <v>8.609117057974092E-3</v>
      </c>
      <c r="S124" s="137">
        <f t="shared" si="8"/>
        <v>2.2089967485786503E-4</v>
      </c>
      <c r="T124" s="137"/>
      <c r="U124" s="115" t="s">
        <v>2319</v>
      </c>
    </row>
    <row r="125" spans="1:21" ht="15.75" customHeight="1" outlineLevel="2" x14ac:dyDescent="0.35">
      <c r="A125" s="96" t="s">
        <v>918</v>
      </c>
      <c r="B125" s="96" t="s">
        <v>750</v>
      </c>
      <c r="C125" s="96" t="s">
        <v>2167</v>
      </c>
      <c r="D125" s="97">
        <v>20300101</v>
      </c>
      <c r="E125" s="96" t="s">
        <v>2085</v>
      </c>
      <c r="F125" s="96" t="s">
        <v>2066</v>
      </c>
      <c r="G125" s="96" t="s">
        <v>2067</v>
      </c>
      <c r="H125" s="96" t="s">
        <v>2060</v>
      </c>
      <c r="I125" s="96" t="s">
        <v>2117</v>
      </c>
      <c r="J125" s="96" t="s">
        <v>2101</v>
      </c>
      <c r="K125" s="138">
        <v>6.3600000000000002E-3</v>
      </c>
      <c r="L125" s="138">
        <v>2.3945000000000001E-2</v>
      </c>
      <c r="M125" s="138">
        <v>6.1499999999999999E-4</v>
      </c>
      <c r="N125" s="136"/>
      <c r="O125" s="137">
        <f>'QuasiPoint GF'!$I$9</f>
        <v>1.1940522965290001</v>
      </c>
      <c r="P125" s="137"/>
      <c r="Q125" s="137">
        <f t="shared" si="6"/>
        <v>7.5941726059244414E-3</v>
      </c>
      <c r="R125" s="137">
        <f t="shared" si="7"/>
        <v>2.8591582240386909E-2</v>
      </c>
      <c r="S125" s="137">
        <f t="shared" si="8"/>
        <v>7.3434216236533507E-4</v>
      </c>
      <c r="T125" s="137"/>
      <c r="U125" s="115" t="s">
        <v>2319</v>
      </c>
    </row>
    <row r="126" spans="1:21" ht="15.75" customHeight="1" outlineLevel="2" x14ac:dyDescent="0.35">
      <c r="A126" s="96" t="s">
        <v>918</v>
      </c>
      <c r="B126" s="96" t="s">
        <v>750</v>
      </c>
      <c r="C126" s="96" t="s">
        <v>2168</v>
      </c>
      <c r="D126" s="97">
        <v>20300101</v>
      </c>
      <c r="E126" s="96" t="s">
        <v>2085</v>
      </c>
      <c r="F126" s="96" t="s">
        <v>2066</v>
      </c>
      <c r="G126" s="96" t="s">
        <v>2067</v>
      </c>
      <c r="H126" s="96" t="s">
        <v>2060</v>
      </c>
      <c r="I126" s="96" t="s">
        <v>2117</v>
      </c>
      <c r="J126" s="96" t="s">
        <v>2101</v>
      </c>
      <c r="K126" s="138">
        <v>4.62E-3</v>
      </c>
      <c r="L126" s="138">
        <v>1.7389999999999999E-2</v>
      </c>
      <c r="M126" s="139"/>
      <c r="N126" s="139"/>
      <c r="O126" s="137">
        <f>'QuasiPoint GF'!$I$9</f>
        <v>1.1940522965290001</v>
      </c>
      <c r="P126" s="137"/>
      <c r="Q126" s="137">
        <f t="shared" si="6"/>
        <v>5.5165216099639803E-3</v>
      </c>
      <c r="R126" s="137">
        <f t="shared" si="7"/>
        <v>2.0764569436639312E-2</v>
      </c>
      <c r="S126" s="137">
        <f t="shared" si="8"/>
        <v>0</v>
      </c>
      <c r="T126" s="137"/>
      <c r="U126" s="115" t="s">
        <v>2319</v>
      </c>
    </row>
    <row r="127" spans="1:21" ht="15.75" customHeight="1" outlineLevel="2" x14ac:dyDescent="0.35">
      <c r="A127" s="96" t="s">
        <v>918</v>
      </c>
      <c r="B127" s="96" t="s">
        <v>750</v>
      </c>
      <c r="C127" s="96" t="s">
        <v>2169</v>
      </c>
      <c r="D127" s="97">
        <v>20300101</v>
      </c>
      <c r="E127" s="96" t="s">
        <v>2085</v>
      </c>
      <c r="F127" s="96" t="s">
        <v>2066</v>
      </c>
      <c r="G127" s="96" t="s">
        <v>2067</v>
      </c>
      <c r="H127" s="96" t="s">
        <v>2060</v>
      </c>
      <c r="I127" s="96" t="s">
        <v>2117</v>
      </c>
      <c r="J127" s="96" t="s">
        <v>2101</v>
      </c>
      <c r="K127" s="139"/>
      <c r="L127" s="138">
        <v>1.4025000000000001E-2</v>
      </c>
      <c r="M127" s="138">
        <v>4.2649999999999997E-3</v>
      </c>
      <c r="N127" s="136"/>
      <c r="O127" s="137">
        <f>'QuasiPoint GF'!$I$9</f>
        <v>1.1940522965290001</v>
      </c>
      <c r="P127" s="137"/>
      <c r="Q127" s="137">
        <f t="shared" si="6"/>
        <v>0</v>
      </c>
      <c r="R127" s="137">
        <f t="shared" si="7"/>
        <v>1.6746583458819228E-2</v>
      </c>
      <c r="S127" s="137">
        <f t="shared" si="8"/>
        <v>5.0926330446961852E-3</v>
      </c>
      <c r="T127" s="137"/>
      <c r="U127" s="115" t="s">
        <v>2319</v>
      </c>
    </row>
    <row r="128" spans="1:21" ht="15.75" customHeight="1" outlineLevel="2" x14ac:dyDescent="0.35">
      <c r="A128" s="96" t="s">
        <v>918</v>
      </c>
      <c r="B128" s="96" t="s">
        <v>750</v>
      </c>
      <c r="C128" s="96" t="s">
        <v>2170</v>
      </c>
      <c r="D128" s="97">
        <v>20300101</v>
      </c>
      <c r="E128" s="96" t="s">
        <v>2085</v>
      </c>
      <c r="F128" s="96" t="s">
        <v>2066</v>
      </c>
      <c r="G128" s="96" t="s">
        <v>2067</v>
      </c>
      <c r="H128" s="96" t="s">
        <v>2060</v>
      </c>
      <c r="I128" s="96" t="s">
        <v>2117</v>
      </c>
      <c r="J128" s="96" t="s">
        <v>2101</v>
      </c>
      <c r="K128" s="138">
        <v>4.53E-2</v>
      </c>
      <c r="L128" s="138">
        <v>0.17054499999999997</v>
      </c>
      <c r="M128" s="139"/>
      <c r="N128" s="139"/>
      <c r="O128" s="137">
        <f>'QuasiPoint GF'!$I$9</f>
        <v>1.1940522965290001</v>
      </c>
      <c r="P128" s="137"/>
      <c r="Q128" s="137">
        <f t="shared" si="6"/>
        <v>5.4090569032763706E-2</v>
      </c>
      <c r="R128" s="137">
        <f t="shared" si="7"/>
        <v>0.2036396489115383</v>
      </c>
      <c r="S128" s="137">
        <f t="shared" si="8"/>
        <v>0</v>
      </c>
      <c r="T128" s="137"/>
      <c r="U128" s="115" t="s">
        <v>2319</v>
      </c>
    </row>
    <row r="129" spans="1:21" ht="15.75" customHeight="1" outlineLevel="2" x14ac:dyDescent="0.35">
      <c r="A129" s="96" t="s">
        <v>918</v>
      </c>
      <c r="B129" s="96" t="s">
        <v>750</v>
      </c>
      <c r="C129" s="96" t="s">
        <v>2171</v>
      </c>
      <c r="D129" s="97">
        <v>20300101</v>
      </c>
      <c r="E129" s="96" t="s">
        <v>2085</v>
      </c>
      <c r="F129" s="96" t="s">
        <v>2066</v>
      </c>
      <c r="G129" s="96" t="s">
        <v>2067</v>
      </c>
      <c r="H129" s="96" t="s">
        <v>2060</v>
      </c>
      <c r="I129" s="96" t="s">
        <v>2117</v>
      </c>
      <c r="J129" s="96" t="s">
        <v>2101</v>
      </c>
      <c r="K129" s="138">
        <v>2.2699999999999999E-3</v>
      </c>
      <c r="L129" s="138">
        <v>8.5550000000000001E-3</v>
      </c>
      <c r="M129" s="138">
        <v>2.2000000000000001E-4</v>
      </c>
      <c r="N129" s="136"/>
      <c r="O129" s="137">
        <f>'QuasiPoint GF'!$I$9</f>
        <v>1.1940522965290001</v>
      </c>
      <c r="P129" s="137"/>
      <c r="Q129" s="137">
        <f t="shared" si="6"/>
        <v>2.7104987131208302E-3</v>
      </c>
      <c r="R129" s="137">
        <f t="shared" si="7"/>
        <v>1.0215117396805596E-2</v>
      </c>
      <c r="S129" s="137">
        <f t="shared" si="8"/>
        <v>2.6269150523638003E-4</v>
      </c>
      <c r="T129" s="137"/>
      <c r="U129" s="115" t="s">
        <v>2319</v>
      </c>
    </row>
    <row r="130" spans="1:21" ht="15.75" customHeight="1" outlineLevel="2" x14ac:dyDescent="0.35">
      <c r="A130" s="96" t="s">
        <v>918</v>
      </c>
      <c r="B130" s="96" t="s">
        <v>750</v>
      </c>
      <c r="C130" s="96" t="s">
        <v>2172</v>
      </c>
      <c r="D130" s="97">
        <v>20300101</v>
      </c>
      <c r="E130" s="96" t="s">
        <v>2085</v>
      </c>
      <c r="F130" s="96" t="s">
        <v>2066</v>
      </c>
      <c r="G130" s="96" t="s">
        <v>2067</v>
      </c>
      <c r="H130" s="96" t="s">
        <v>2060</v>
      </c>
      <c r="I130" s="96" t="s">
        <v>2117</v>
      </c>
      <c r="J130" s="96" t="s">
        <v>2101</v>
      </c>
      <c r="K130" s="138">
        <v>3.7550000000000001E-3</v>
      </c>
      <c r="L130" s="138">
        <v>1.4135E-2</v>
      </c>
      <c r="M130" s="138">
        <v>3.5999999999999997E-4</v>
      </c>
      <c r="N130" s="136"/>
      <c r="O130" s="137">
        <f>'QuasiPoint GF'!$I$9</f>
        <v>1.1940522965290001</v>
      </c>
      <c r="P130" s="137"/>
      <c r="Q130" s="137">
        <f t="shared" si="6"/>
        <v>4.4836663734663957E-3</v>
      </c>
      <c r="R130" s="137">
        <f t="shared" si="7"/>
        <v>1.6877929211437416E-2</v>
      </c>
      <c r="S130" s="137">
        <f t="shared" si="8"/>
        <v>4.2985882675044E-4</v>
      </c>
      <c r="T130" s="137"/>
      <c r="U130" s="115" t="s">
        <v>2319</v>
      </c>
    </row>
    <row r="131" spans="1:21" ht="15.75" customHeight="1" outlineLevel="2" x14ac:dyDescent="0.35">
      <c r="A131" s="96" t="s">
        <v>918</v>
      </c>
      <c r="B131" s="96" t="s">
        <v>750</v>
      </c>
      <c r="C131" s="96" t="s">
        <v>2173</v>
      </c>
      <c r="D131" s="97">
        <v>20300101</v>
      </c>
      <c r="E131" s="96" t="s">
        <v>2085</v>
      </c>
      <c r="F131" s="96" t="s">
        <v>2066</v>
      </c>
      <c r="G131" s="96" t="s">
        <v>2067</v>
      </c>
      <c r="H131" s="96" t="s">
        <v>2060</v>
      </c>
      <c r="I131" s="96" t="s">
        <v>2117</v>
      </c>
      <c r="J131" s="96" t="s">
        <v>2101</v>
      </c>
      <c r="K131" s="138">
        <v>2.245E-3</v>
      </c>
      <c r="L131" s="138">
        <v>8.4550000000000007E-3</v>
      </c>
      <c r="M131" s="138">
        <v>2.1499999999999999E-4</v>
      </c>
      <c r="N131" s="136"/>
      <c r="O131" s="137">
        <f>'QuasiPoint GF'!$I$9</f>
        <v>1.1940522965290001</v>
      </c>
      <c r="P131" s="137"/>
      <c r="Q131" s="137">
        <f t="shared" si="6"/>
        <v>2.6806474057076055E-3</v>
      </c>
      <c r="R131" s="137">
        <f t="shared" si="7"/>
        <v>1.0095712167152698E-2</v>
      </c>
      <c r="S131" s="137">
        <f t="shared" si="8"/>
        <v>2.5672124375373503E-4</v>
      </c>
      <c r="T131" s="137"/>
      <c r="U131" s="115" t="s">
        <v>2319</v>
      </c>
    </row>
    <row r="132" spans="1:21" ht="15.75" customHeight="1" outlineLevel="2" x14ac:dyDescent="0.35">
      <c r="A132" s="96" t="s">
        <v>918</v>
      </c>
      <c r="B132" s="96" t="s">
        <v>2174</v>
      </c>
      <c r="C132" s="96" t="s">
        <v>1464</v>
      </c>
      <c r="D132" s="97">
        <v>2260002000</v>
      </c>
      <c r="E132" s="96" t="s">
        <v>2106</v>
      </c>
      <c r="F132" s="96" t="s">
        <v>1464</v>
      </c>
      <c r="G132" s="96" t="s">
        <v>2059</v>
      </c>
      <c r="H132" s="96" t="s">
        <v>2060</v>
      </c>
      <c r="I132" s="96" t="s">
        <v>2175</v>
      </c>
      <c r="J132" s="96" t="s">
        <v>2101</v>
      </c>
      <c r="K132" s="138">
        <v>1.7808219178082193E-3</v>
      </c>
      <c r="L132" s="138">
        <v>2.8082191780821916E-3</v>
      </c>
      <c r="M132" s="138">
        <v>3.5616438356164383E-4</v>
      </c>
      <c r="N132" s="136"/>
      <c r="O132" s="137">
        <f>'QuasiPoint GF'!$I$9</f>
        <v>1.1940522965290001</v>
      </c>
      <c r="P132" s="137"/>
      <c r="Q132" s="137">
        <f t="shared" si="6"/>
        <v>2.1263945006680827E-3</v>
      </c>
      <c r="R132" s="137">
        <f t="shared" si="7"/>
        <v>3.3531605587458222E-3</v>
      </c>
      <c r="S132" s="137">
        <f t="shared" si="8"/>
        <v>4.2527890013361648E-4</v>
      </c>
      <c r="T132" s="137"/>
      <c r="U132" s="115" t="s">
        <v>2319</v>
      </c>
    </row>
    <row r="133" spans="1:21" ht="15.75" customHeight="1" outlineLevel="2" x14ac:dyDescent="0.35">
      <c r="A133" s="96" t="s">
        <v>918</v>
      </c>
      <c r="B133" s="96" t="s">
        <v>2174</v>
      </c>
      <c r="C133" s="96" t="s">
        <v>1464</v>
      </c>
      <c r="D133" s="97">
        <v>2270002051</v>
      </c>
      <c r="E133" s="96" t="s">
        <v>2108</v>
      </c>
      <c r="F133" s="96" t="s">
        <v>1464</v>
      </c>
      <c r="G133" s="96" t="s">
        <v>2059</v>
      </c>
      <c r="H133" s="96" t="s">
        <v>2060</v>
      </c>
      <c r="I133" s="96" t="s">
        <v>2175</v>
      </c>
      <c r="J133" s="96" t="s">
        <v>2101</v>
      </c>
      <c r="K133" s="138">
        <v>1.2602739726027398E-3</v>
      </c>
      <c r="L133" s="138">
        <v>2.9452054794520547E-3</v>
      </c>
      <c r="M133" s="138">
        <v>2.4657534246575342E-4</v>
      </c>
      <c r="N133" s="136"/>
      <c r="O133" s="137">
        <f>'QuasiPoint GF'!$I$9</f>
        <v>1.1940522965290001</v>
      </c>
      <c r="P133" s="137"/>
      <c r="Q133" s="137">
        <f t="shared" si="6"/>
        <v>1.5048330312420275E-3</v>
      </c>
      <c r="R133" s="137">
        <f t="shared" si="7"/>
        <v>3.5167293664895207E-3</v>
      </c>
      <c r="S133" s="137">
        <f t="shared" si="8"/>
        <v>2.9442385393865756E-4</v>
      </c>
      <c r="T133" s="137"/>
      <c r="U133" s="115" t="s">
        <v>2319</v>
      </c>
    </row>
    <row r="134" spans="1:21" ht="15.75" customHeight="1" outlineLevel="2" x14ac:dyDescent="0.35">
      <c r="A134" s="96" t="s">
        <v>918</v>
      </c>
      <c r="B134" s="96" t="s">
        <v>2174</v>
      </c>
      <c r="C134" s="96" t="s">
        <v>1464</v>
      </c>
      <c r="D134" s="97">
        <v>2275001000</v>
      </c>
      <c r="E134" s="96" t="s">
        <v>2113</v>
      </c>
      <c r="F134" s="96" t="s">
        <v>2114</v>
      </c>
      <c r="G134" s="96" t="s">
        <v>2062</v>
      </c>
      <c r="H134" s="96" t="s">
        <v>2060</v>
      </c>
      <c r="I134" s="96" t="s">
        <v>2175</v>
      </c>
      <c r="J134" s="96" t="s">
        <v>2101</v>
      </c>
      <c r="K134" s="138">
        <v>7.7452054794520553E-2</v>
      </c>
      <c r="L134" s="138">
        <v>1.1205479452054794E-2</v>
      </c>
      <c r="M134" s="138">
        <v>0.17260273972602741</v>
      </c>
      <c r="N134" s="136"/>
      <c r="O134" s="137">
        <f>'QuasiPoint GF'!$I$9</f>
        <v>1.1940522965290001</v>
      </c>
      <c r="P134" s="137"/>
      <c r="Q134" s="137">
        <f t="shared" si="6"/>
        <v>9.2481803898287224E-2</v>
      </c>
      <c r="R134" s="137">
        <f t="shared" si="7"/>
        <v>1.3379928473434548E-2</v>
      </c>
      <c r="S134" s="137">
        <f t="shared" si="8"/>
        <v>0.2060966977570603</v>
      </c>
      <c r="T134" s="137"/>
      <c r="U134" s="115" t="s">
        <v>2319</v>
      </c>
    </row>
    <row r="135" spans="1:21" ht="15.75" customHeight="1" outlineLevel="2" x14ac:dyDescent="0.35">
      <c r="A135" s="96" t="s">
        <v>918</v>
      </c>
      <c r="B135" s="96" t="s">
        <v>2174</v>
      </c>
      <c r="C135" s="96" t="s">
        <v>1464</v>
      </c>
      <c r="D135" s="97">
        <v>2280003100</v>
      </c>
      <c r="E135" s="96" t="s">
        <v>1264</v>
      </c>
      <c r="F135" s="96" t="s">
        <v>1464</v>
      </c>
      <c r="G135" s="96" t="s">
        <v>2062</v>
      </c>
      <c r="H135" s="96" t="s">
        <v>2060</v>
      </c>
      <c r="I135" s="96" t="s">
        <v>2175</v>
      </c>
      <c r="J135" s="96" t="s">
        <v>2101</v>
      </c>
      <c r="K135" s="138">
        <v>5.6269883459415256E-2</v>
      </c>
      <c r="L135" s="138">
        <v>1.6004906971989368E-3</v>
      </c>
      <c r="M135" s="138">
        <v>1.2803925577591494E-2</v>
      </c>
      <c r="N135" s="136"/>
      <c r="O135" s="137">
        <f>'QuasiPoint GF'!$I$9</f>
        <v>1.1940522965290001</v>
      </c>
      <c r="P135" s="137"/>
      <c r="Q135" s="137">
        <f t="shared" si="6"/>
        <v>6.7189183570133981E-2</v>
      </c>
      <c r="R135" s="137">
        <f t="shared" si="7"/>
        <v>1.9110695925636911E-3</v>
      </c>
      <c r="S135" s="137">
        <f t="shared" si="8"/>
        <v>1.5288556740509529E-2</v>
      </c>
      <c r="T135" s="137"/>
      <c r="U135" s="115" t="s">
        <v>2319</v>
      </c>
    </row>
    <row r="136" spans="1:21" ht="15.75" customHeight="1" outlineLevel="2" x14ac:dyDescent="0.35">
      <c r="A136" s="96" t="s">
        <v>918</v>
      </c>
      <c r="B136" s="96" t="s">
        <v>2174</v>
      </c>
      <c r="C136" s="96" t="s">
        <v>1464</v>
      </c>
      <c r="D136" s="97">
        <v>2401002000</v>
      </c>
      <c r="E136" s="96" t="s">
        <v>1295</v>
      </c>
      <c r="F136" s="96" t="s">
        <v>1464</v>
      </c>
      <c r="G136" s="96" t="s">
        <v>2063</v>
      </c>
      <c r="H136" s="96" t="s">
        <v>2060</v>
      </c>
      <c r="I136" s="96" t="s">
        <v>2175</v>
      </c>
      <c r="J136" s="96" t="s">
        <v>2101</v>
      </c>
      <c r="K136" s="139"/>
      <c r="L136" s="139"/>
      <c r="M136" s="138">
        <v>2.9589041095890557E-4</v>
      </c>
      <c r="N136" s="136"/>
      <c r="O136" s="137">
        <f>'QuasiPoint GF'!$I$9</f>
        <v>1.1940522965290001</v>
      </c>
      <c r="P136" s="137"/>
      <c r="Q136" s="137">
        <f t="shared" si="6"/>
        <v>0</v>
      </c>
      <c r="R136" s="137">
        <f t="shared" si="7"/>
        <v>0</v>
      </c>
      <c r="S136" s="137">
        <f t="shared" si="8"/>
        <v>3.5330862472639083E-4</v>
      </c>
      <c r="T136" s="137"/>
      <c r="U136" s="115" t="s">
        <v>2319</v>
      </c>
    </row>
    <row r="137" spans="1:21" ht="15.75" customHeight="1" outlineLevel="2" x14ac:dyDescent="0.35">
      <c r="A137" s="96" t="s">
        <v>918</v>
      </c>
      <c r="B137" s="96" t="s">
        <v>2174</v>
      </c>
      <c r="C137" s="96" t="s">
        <v>1464</v>
      </c>
      <c r="D137" s="97">
        <v>2415000000</v>
      </c>
      <c r="E137" s="96" t="s">
        <v>1286</v>
      </c>
      <c r="F137" s="96" t="s">
        <v>1464</v>
      </c>
      <c r="G137" s="96" t="s">
        <v>2063</v>
      </c>
      <c r="H137" s="96" t="s">
        <v>2060</v>
      </c>
      <c r="I137" s="96" t="s">
        <v>2175</v>
      </c>
      <c r="J137" s="96" t="s">
        <v>2101</v>
      </c>
      <c r="K137" s="139"/>
      <c r="L137" s="139"/>
      <c r="M137" s="138">
        <v>5.4794520547944996E-4</v>
      </c>
      <c r="N137" s="136"/>
      <c r="O137" s="137">
        <f>'QuasiPoint GF'!$I$9</f>
        <v>1.1940522965290001</v>
      </c>
      <c r="P137" s="137"/>
      <c r="Q137" s="137">
        <f t="shared" si="6"/>
        <v>0</v>
      </c>
      <c r="R137" s="137">
        <f t="shared" si="7"/>
        <v>0</v>
      </c>
      <c r="S137" s="137">
        <f t="shared" si="8"/>
        <v>6.5427523097479209E-4</v>
      </c>
      <c r="T137" s="137"/>
      <c r="U137" s="115" t="s">
        <v>2319</v>
      </c>
    </row>
    <row r="138" spans="1:21" ht="15.75" customHeight="1" outlineLevel="2" x14ac:dyDescent="0.35">
      <c r="A138" s="96" t="s">
        <v>918</v>
      </c>
      <c r="B138" s="96" t="s">
        <v>2174</v>
      </c>
      <c r="C138" s="96" t="s">
        <v>1464</v>
      </c>
      <c r="D138" s="97">
        <v>2460100000</v>
      </c>
      <c r="E138" s="96" t="s">
        <v>1292</v>
      </c>
      <c r="F138" s="96" t="s">
        <v>1464</v>
      </c>
      <c r="G138" s="96" t="s">
        <v>2063</v>
      </c>
      <c r="H138" s="96" t="s">
        <v>2060</v>
      </c>
      <c r="I138" s="96" t="s">
        <v>2175</v>
      </c>
      <c r="J138" s="96" t="s">
        <v>2101</v>
      </c>
      <c r="K138" s="139"/>
      <c r="L138" s="139"/>
      <c r="M138" s="138">
        <v>3.7534246575342468E-4</v>
      </c>
      <c r="N138" s="136"/>
      <c r="O138" s="137">
        <f>'QuasiPoint GF'!$I$9</f>
        <v>1.1940522965290001</v>
      </c>
      <c r="P138" s="137"/>
      <c r="Q138" s="137">
        <f t="shared" si="6"/>
        <v>0</v>
      </c>
      <c r="R138" s="137">
        <f t="shared" si="7"/>
        <v>0</v>
      </c>
      <c r="S138" s="137">
        <f t="shared" si="8"/>
        <v>4.4817853321773432E-4</v>
      </c>
      <c r="T138" s="137"/>
      <c r="U138" s="115" t="s">
        <v>2319</v>
      </c>
    </row>
    <row r="139" spans="1:21" ht="15.75" customHeight="1" outlineLevel="2" x14ac:dyDescent="0.35">
      <c r="A139" s="96" t="s">
        <v>918</v>
      </c>
      <c r="B139" s="96" t="s">
        <v>2174</v>
      </c>
      <c r="C139" s="96" t="s">
        <v>1464</v>
      </c>
      <c r="D139" s="97">
        <v>2460200000</v>
      </c>
      <c r="E139" s="96" t="s">
        <v>1291</v>
      </c>
      <c r="F139" s="96" t="s">
        <v>1464</v>
      </c>
      <c r="G139" s="96" t="s">
        <v>2063</v>
      </c>
      <c r="H139" s="96" t="s">
        <v>2060</v>
      </c>
      <c r="I139" s="96" t="s">
        <v>2175</v>
      </c>
      <c r="J139" s="96" t="s">
        <v>2101</v>
      </c>
      <c r="K139" s="139"/>
      <c r="L139" s="139"/>
      <c r="M139" s="138">
        <v>1.2739726027397261E-4</v>
      </c>
      <c r="N139" s="136"/>
      <c r="O139" s="137">
        <f>'QuasiPoint GF'!$I$9</f>
        <v>1.1940522965290001</v>
      </c>
      <c r="P139" s="137"/>
      <c r="Q139" s="137">
        <f t="shared" si="6"/>
        <v>0</v>
      </c>
      <c r="R139" s="137">
        <f t="shared" si="7"/>
        <v>0</v>
      </c>
      <c r="S139" s="137">
        <f t="shared" si="8"/>
        <v>1.5211899120163975E-4</v>
      </c>
      <c r="T139" s="137"/>
      <c r="U139" s="115" t="s">
        <v>2319</v>
      </c>
    </row>
    <row r="140" spans="1:21" ht="15.75" customHeight="1" outlineLevel="2" x14ac:dyDescent="0.35">
      <c r="A140" s="96" t="s">
        <v>918</v>
      </c>
      <c r="B140" s="96" t="s">
        <v>2174</v>
      </c>
      <c r="C140" s="96" t="s">
        <v>1464</v>
      </c>
      <c r="D140" s="97">
        <v>2460400000</v>
      </c>
      <c r="E140" s="96" t="s">
        <v>1287</v>
      </c>
      <c r="F140" s="96" t="s">
        <v>1464</v>
      </c>
      <c r="G140" s="96" t="s">
        <v>2063</v>
      </c>
      <c r="H140" s="96" t="s">
        <v>2060</v>
      </c>
      <c r="I140" s="96" t="s">
        <v>2175</v>
      </c>
      <c r="J140" s="96" t="s">
        <v>2101</v>
      </c>
      <c r="K140" s="139"/>
      <c r="L140" s="139"/>
      <c r="M140" s="138">
        <v>2.1917808219178083E-4</v>
      </c>
      <c r="N140" s="136"/>
      <c r="O140" s="137">
        <f>'QuasiPoint GF'!$I$9</f>
        <v>1.1940522965290001</v>
      </c>
      <c r="P140" s="137"/>
      <c r="Q140" s="137">
        <f t="shared" si="6"/>
        <v>0</v>
      </c>
      <c r="R140" s="137">
        <f t="shared" si="7"/>
        <v>0</v>
      </c>
      <c r="S140" s="137">
        <f t="shared" si="8"/>
        <v>2.6171009238991783E-4</v>
      </c>
      <c r="T140" s="137"/>
      <c r="U140" s="115" t="s">
        <v>2319</v>
      </c>
    </row>
    <row r="141" spans="1:21" ht="15.75" customHeight="1" outlineLevel="2" x14ac:dyDescent="0.35">
      <c r="A141" s="96" t="s">
        <v>918</v>
      </c>
      <c r="B141" s="96" t="s">
        <v>2174</v>
      </c>
      <c r="C141" s="96" t="s">
        <v>1464</v>
      </c>
      <c r="D141" s="97">
        <v>2460600000</v>
      </c>
      <c r="E141" s="96" t="s">
        <v>1290</v>
      </c>
      <c r="F141" s="96" t="s">
        <v>1464</v>
      </c>
      <c r="G141" s="96" t="s">
        <v>2063</v>
      </c>
      <c r="H141" s="96" t="s">
        <v>2060</v>
      </c>
      <c r="I141" s="96" t="s">
        <v>2175</v>
      </c>
      <c r="J141" s="96" t="s">
        <v>2101</v>
      </c>
      <c r="K141" s="139"/>
      <c r="L141" s="139"/>
      <c r="M141" s="138">
        <v>9.178082191780822E-5</v>
      </c>
      <c r="N141" s="136"/>
      <c r="O141" s="137">
        <f>'QuasiPoint GF'!$I$9</f>
        <v>1.1940522965290001</v>
      </c>
      <c r="P141" s="137"/>
      <c r="Q141" s="137">
        <f t="shared" si="6"/>
        <v>0</v>
      </c>
      <c r="R141" s="137">
        <f t="shared" si="7"/>
        <v>0</v>
      </c>
      <c r="S141" s="137">
        <f t="shared" si="8"/>
        <v>1.095911011882781E-4</v>
      </c>
      <c r="T141" s="137"/>
      <c r="U141" s="115" t="s">
        <v>2319</v>
      </c>
    </row>
    <row r="142" spans="1:21" ht="15.75" customHeight="1" outlineLevel="2" x14ac:dyDescent="0.35">
      <c r="A142" s="96" t="s">
        <v>918</v>
      </c>
      <c r="B142" s="96" t="s">
        <v>2174</v>
      </c>
      <c r="C142" s="96" t="s">
        <v>1464</v>
      </c>
      <c r="D142" s="97">
        <v>2460900000</v>
      </c>
      <c r="E142" s="96" t="s">
        <v>1289</v>
      </c>
      <c r="F142" s="96" t="s">
        <v>1464</v>
      </c>
      <c r="G142" s="96" t="s">
        <v>2063</v>
      </c>
      <c r="H142" s="96" t="s">
        <v>2060</v>
      </c>
      <c r="I142" s="96" t="s">
        <v>2175</v>
      </c>
      <c r="J142" s="96" t="s">
        <v>2101</v>
      </c>
      <c r="K142" s="139"/>
      <c r="L142" s="139"/>
      <c r="M142" s="138">
        <v>1.0958904109589042E-5</v>
      </c>
      <c r="N142" s="136"/>
      <c r="O142" s="137">
        <f>'QuasiPoint GF'!$I$9</f>
        <v>1.1940522965290001</v>
      </c>
      <c r="P142" s="137"/>
      <c r="Q142" s="137">
        <f t="shared" si="6"/>
        <v>0</v>
      </c>
      <c r="R142" s="137">
        <f t="shared" si="7"/>
        <v>0</v>
      </c>
      <c r="S142" s="137">
        <f t="shared" si="8"/>
        <v>1.3085504619495892E-5</v>
      </c>
      <c r="T142" s="137"/>
      <c r="U142" s="115" t="s">
        <v>2319</v>
      </c>
    </row>
    <row r="143" spans="1:21" ht="15.75" customHeight="1" outlineLevel="2" x14ac:dyDescent="0.35">
      <c r="A143" s="96" t="s">
        <v>918</v>
      </c>
      <c r="B143" s="96" t="s">
        <v>2174</v>
      </c>
      <c r="C143" s="96" t="s">
        <v>1464</v>
      </c>
      <c r="D143" s="97">
        <v>2461021000</v>
      </c>
      <c r="E143" s="96" t="s">
        <v>1293</v>
      </c>
      <c r="F143" s="96" t="s">
        <v>1464</v>
      </c>
      <c r="G143" s="96" t="s">
        <v>2063</v>
      </c>
      <c r="H143" s="96" t="s">
        <v>2060</v>
      </c>
      <c r="I143" s="96" t="s">
        <v>2175</v>
      </c>
      <c r="J143" s="96" t="s">
        <v>2101</v>
      </c>
      <c r="K143" s="138">
        <v>2.4657534246575342E-4</v>
      </c>
      <c r="L143" s="138">
        <v>7.1232876712328764E-5</v>
      </c>
      <c r="M143" s="138">
        <v>2.7397260273972603E-5</v>
      </c>
      <c r="N143" s="136"/>
      <c r="O143" s="137">
        <f>'QuasiPoint GF'!$I$9</f>
        <v>1.1940522965290001</v>
      </c>
      <c r="P143" s="137"/>
      <c r="Q143" s="137">
        <f t="shared" si="6"/>
        <v>2.9442385393865756E-4</v>
      </c>
      <c r="R143" s="137">
        <f t="shared" si="7"/>
        <v>8.5055780026723298E-5</v>
      </c>
      <c r="S143" s="137">
        <f t="shared" si="8"/>
        <v>3.2713761548739729E-5</v>
      </c>
      <c r="T143" s="137"/>
      <c r="U143" s="115" t="s">
        <v>2319</v>
      </c>
    </row>
    <row r="144" spans="1:21" ht="15.75" customHeight="1" outlineLevel="2" x14ac:dyDescent="0.35">
      <c r="A144" s="96" t="s">
        <v>918</v>
      </c>
      <c r="B144" s="96" t="s">
        <v>2174</v>
      </c>
      <c r="C144" s="96" t="s">
        <v>2176</v>
      </c>
      <c r="D144" s="97">
        <v>10300502</v>
      </c>
      <c r="E144" s="96" t="s">
        <v>2065</v>
      </c>
      <c r="F144" s="96" t="s">
        <v>2066</v>
      </c>
      <c r="G144" s="96" t="s">
        <v>2067</v>
      </c>
      <c r="H144" s="96" t="s">
        <v>2060</v>
      </c>
      <c r="I144" s="96" t="s">
        <v>2177</v>
      </c>
      <c r="J144" s="96" t="s">
        <v>2101</v>
      </c>
      <c r="K144" s="138">
        <v>4.0000000000000003E-5</v>
      </c>
      <c r="L144" s="138">
        <v>1.65E-4</v>
      </c>
      <c r="M144" s="139"/>
      <c r="N144" s="139"/>
      <c r="O144" s="137">
        <f>'QuasiPoint GF'!$I$9</f>
        <v>1.1940522965290001</v>
      </c>
      <c r="P144" s="137"/>
      <c r="Q144" s="137">
        <f t="shared" si="6"/>
        <v>4.776209186116001E-5</v>
      </c>
      <c r="R144" s="137">
        <f t="shared" si="7"/>
        <v>1.9701862892728501E-4</v>
      </c>
      <c r="S144" s="137">
        <f t="shared" si="8"/>
        <v>0</v>
      </c>
      <c r="T144" s="137"/>
      <c r="U144" s="115" t="s">
        <v>2319</v>
      </c>
    </row>
    <row r="145" spans="1:21" ht="15.75" customHeight="1" outlineLevel="2" x14ac:dyDescent="0.35">
      <c r="A145" s="96" t="s">
        <v>918</v>
      </c>
      <c r="B145" s="96" t="s">
        <v>2174</v>
      </c>
      <c r="C145" s="96" t="s">
        <v>2178</v>
      </c>
      <c r="D145" s="97">
        <v>10300503</v>
      </c>
      <c r="E145" s="96" t="s">
        <v>2065</v>
      </c>
      <c r="F145" s="96" t="s">
        <v>2066</v>
      </c>
      <c r="G145" s="96" t="s">
        <v>2067</v>
      </c>
      <c r="H145" s="96" t="s">
        <v>2060</v>
      </c>
      <c r="I145" s="96" t="s">
        <v>2177</v>
      </c>
      <c r="J145" s="96" t="s">
        <v>2101</v>
      </c>
      <c r="K145" s="138">
        <v>2.4499999999999999E-4</v>
      </c>
      <c r="L145" s="138">
        <v>6.5499999999999998E-4</v>
      </c>
      <c r="M145" s="138">
        <v>1.0000000000000001E-5</v>
      </c>
      <c r="N145" s="136"/>
      <c r="O145" s="137">
        <f>'QuasiPoint GF'!$I$9</f>
        <v>1.1940522965290001</v>
      </c>
      <c r="P145" s="137"/>
      <c r="Q145" s="137">
        <f t="shared" si="6"/>
        <v>2.9254281264960502E-4</v>
      </c>
      <c r="R145" s="137">
        <f t="shared" si="7"/>
        <v>7.8210425422649504E-4</v>
      </c>
      <c r="S145" s="137">
        <f t="shared" si="8"/>
        <v>1.1940522965290003E-5</v>
      </c>
      <c r="T145" s="137"/>
      <c r="U145" s="115" t="s">
        <v>2319</v>
      </c>
    </row>
    <row r="146" spans="1:21" ht="15.75" customHeight="1" outlineLevel="2" x14ac:dyDescent="0.35">
      <c r="A146" s="96" t="s">
        <v>918</v>
      </c>
      <c r="B146" s="96" t="s">
        <v>2174</v>
      </c>
      <c r="C146" s="96" t="s">
        <v>2179</v>
      </c>
      <c r="D146" s="97">
        <v>10300502</v>
      </c>
      <c r="E146" s="96" t="s">
        <v>2065</v>
      </c>
      <c r="F146" s="96" t="s">
        <v>2066</v>
      </c>
      <c r="G146" s="96" t="s">
        <v>2067</v>
      </c>
      <c r="H146" s="96" t="s">
        <v>2060</v>
      </c>
      <c r="I146" s="96" t="s">
        <v>2177</v>
      </c>
      <c r="J146" s="96" t="s">
        <v>2101</v>
      </c>
      <c r="K146" s="138">
        <v>4.0000000000000003E-5</v>
      </c>
      <c r="L146" s="139"/>
      <c r="M146" s="139"/>
      <c r="N146" s="139"/>
      <c r="O146" s="137">
        <f>'QuasiPoint GF'!$I$9</f>
        <v>1.1940522965290001</v>
      </c>
      <c r="P146" s="137"/>
      <c r="Q146" s="137">
        <f t="shared" si="6"/>
        <v>4.776209186116001E-5</v>
      </c>
      <c r="R146" s="137">
        <f t="shared" si="7"/>
        <v>0</v>
      </c>
      <c r="S146" s="137">
        <f t="shared" si="8"/>
        <v>0</v>
      </c>
      <c r="T146" s="137"/>
      <c r="U146" s="115" t="s">
        <v>2319</v>
      </c>
    </row>
    <row r="147" spans="1:21" ht="15.75" customHeight="1" outlineLevel="2" x14ac:dyDescent="0.35">
      <c r="A147" s="96" t="s">
        <v>918</v>
      </c>
      <c r="B147" s="96" t="s">
        <v>2174</v>
      </c>
      <c r="C147" s="96" t="s">
        <v>2180</v>
      </c>
      <c r="D147" s="97">
        <v>10300502</v>
      </c>
      <c r="E147" s="96" t="s">
        <v>2065</v>
      </c>
      <c r="F147" s="96" t="s">
        <v>2066</v>
      </c>
      <c r="G147" s="96" t="s">
        <v>2067</v>
      </c>
      <c r="H147" s="96" t="s">
        <v>2060</v>
      </c>
      <c r="I147" s="96" t="s">
        <v>2177</v>
      </c>
      <c r="J147" s="96" t="s">
        <v>2101</v>
      </c>
      <c r="K147" s="138">
        <v>4.0000000000000003E-5</v>
      </c>
      <c r="L147" s="139"/>
      <c r="M147" s="139"/>
      <c r="N147" s="139"/>
      <c r="O147" s="137">
        <f>'QuasiPoint GF'!$I$9</f>
        <v>1.1940522965290001</v>
      </c>
      <c r="P147" s="137"/>
      <c r="Q147" s="137">
        <f t="shared" si="6"/>
        <v>4.776209186116001E-5</v>
      </c>
      <c r="R147" s="137">
        <f t="shared" si="7"/>
        <v>0</v>
      </c>
      <c r="S147" s="137">
        <f t="shared" si="8"/>
        <v>0</v>
      </c>
      <c r="T147" s="137"/>
      <c r="U147" s="115" t="s">
        <v>2319</v>
      </c>
    </row>
    <row r="148" spans="1:21" ht="15.75" customHeight="1" outlineLevel="2" x14ac:dyDescent="0.35">
      <c r="A148" s="96" t="s">
        <v>918</v>
      </c>
      <c r="B148" s="96" t="s">
        <v>2174</v>
      </c>
      <c r="C148" s="96" t="s">
        <v>2181</v>
      </c>
      <c r="D148" s="97">
        <v>10200603</v>
      </c>
      <c r="E148" s="96" t="s">
        <v>2073</v>
      </c>
      <c r="F148" s="96" t="s">
        <v>2066</v>
      </c>
      <c r="G148" s="96" t="s">
        <v>2067</v>
      </c>
      <c r="H148" s="96" t="s">
        <v>2060</v>
      </c>
      <c r="I148" s="96" t="s">
        <v>2177</v>
      </c>
      <c r="J148" s="96" t="s">
        <v>2101</v>
      </c>
      <c r="K148" s="138">
        <v>6.9500000000000006E-2</v>
      </c>
      <c r="L148" s="138">
        <v>3.039E-2</v>
      </c>
      <c r="M148" s="138">
        <v>1.1799999999999998E-3</v>
      </c>
      <c r="N148" s="136"/>
      <c r="O148" s="137">
        <f>'QuasiPoint GF'!$I$9</f>
        <v>1.1940522965290001</v>
      </c>
      <c r="P148" s="137"/>
      <c r="Q148" s="137">
        <f t="shared" si="6"/>
        <v>8.2986634608765514E-2</v>
      </c>
      <c r="R148" s="137">
        <f t="shared" si="7"/>
        <v>3.6287249291516312E-2</v>
      </c>
      <c r="S148" s="137">
        <f t="shared" si="8"/>
        <v>1.4089817099042199E-3</v>
      </c>
      <c r="T148" s="137"/>
      <c r="U148" s="115" t="s">
        <v>2319</v>
      </c>
    </row>
    <row r="149" spans="1:21" ht="15.75" customHeight="1" outlineLevel="2" x14ac:dyDescent="0.35">
      <c r="A149" s="96" t="s">
        <v>918</v>
      </c>
      <c r="B149" s="96" t="s">
        <v>2174</v>
      </c>
      <c r="C149" s="96" t="s">
        <v>2181</v>
      </c>
      <c r="D149" s="97">
        <v>10300502</v>
      </c>
      <c r="E149" s="96" t="s">
        <v>2065</v>
      </c>
      <c r="F149" s="96" t="s">
        <v>2066</v>
      </c>
      <c r="G149" s="96" t="s">
        <v>2067</v>
      </c>
      <c r="H149" s="96" t="s">
        <v>2060</v>
      </c>
      <c r="I149" s="96" t="s">
        <v>2177</v>
      </c>
      <c r="J149" s="96" t="s">
        <v>2101</v>
      </c>
      <c r="K149" s="138">
        <v>1.1605000000000001E-2</v>
      </c>
      <c r="L149" s="138">
        <v>3.2350000000000004E-2</v>
      </c>
      <c r="M149" s="139"/>
      <c r="N149" s="139"/>
      <c r="O149" s="137">
        <f>'QuasiPoint GF'!$I$9</f>
        <v>1.1940522965290001</v>
      </c>
      <c r="P149" s="137"/>
      <c r="Q149" s="137">
        <f t="shared" si="6"/>
        <v>1.3856976901219047E-2</v>
      </c>
      <c r="R149" s="137">
        <f t="shared" si="7"/>
        <v>3.8627591792713162E-2</v>
      </c>
      <c r="S149" s="137">
        <f t="shared" si="8"/>
        <v>0</v>
      </c>
      <c r="T149" s="137"/>
      <c r="U149" s="115" t="s">
        <v>2319</v>
      </c>
    </row>
    <row r="150" spans="1:21" ht="15.75" customHeight="1" outlineLevel="2" x14ac:dyDescent="0.35">
      <c r="A150" s="96" t="s">
        <v>918</v>
      </c>
      <c r="B150" s="96" t="s">
        <v>2174</v>
      </c>
      <c r="C150" s="96" t="s">
        <v>2182</v>
      </c>
      <c r="D150" s="97">
        <v>10300502</v>
      </c>
      <c r="E150" s="96" t="s">
        <v>2065</v>
      </c>
      <c r="F150" s="96" t="s">
        <v>2066</v>
      </c>
      <c r="G150" s="96" t="s">
        <v>2067</v>
      </c>
      <c r="H150" s="96" t="s">
        <v>2060</v>
      </c>
      <c r="I150" s="96" t="s">
        <v>2177</v>
      </c>
      <c r="J150" s="96" t="s">
        <v>2101</v>
      </c>
      <c r="K150" s="138">
        <v>5.7999999999999996E-3</v>
      </c>
      <c r="L150" s="138">
        <v>2.3100000000000002E-2</v>
      </c>
      <c r="M150" s="139"/>
      <c r="N150" s="139"/>
      <c r="O150" s="137">
        <f>'QuasiPoint GF'!$I$9</f>
        <v>1.1940522965290001</v>
      </c>
      <c r="P150" s="137"/>
      <c r="Q150" s="137">
        <f t="shared" si="6"/>
        <v>6.9255033198682E-3</v>
      </c>
      <c r="R150" s="137">
        <f t="shared" si="7"/>
        <v>2.7582608049819907E-2</v>
      </c>
      <c r="S150" s="137">
        <f t="shared" si="8"/>
        <v>0</v>
      </c>
      <c r="T150" s="137"/>
      <c r="U150" s="115" t="s">
        <v>2319</v>
      </c>
    </row>
    <row r="151" spans="1:21" ht="15.75" customHeight="1" outlineLevel="2" x14ac:dyDescent="0.35">
      <c r="A151" s="96" t="s">
        <v>918</v>
      </c>
      <c r="B151" s="96" t="s">
        <v>2174</v>
      </c>
      <c r="C151" s="96" t="s">
        <v>2182</v>
      </c>
      <c r="D151" s="97">
        <v>10300603</v>
      </c>
      <c r="E151" s="96" t="s">
        <v>2065</v>
      </c>
      <c r="F151" s="96" t="s">
        <v>2066</v>
      </c>
      <c r="G151" s="96" t="s">
        <v>2067</v>
      </c>
      <c r="H151" s="96" t="s">
        <v>2060</v>
      </c>
      <c r="I151" s="96" t="s">
        <v>2177</v>
      </c>
      <c r="J151" s="96" t="s">
        <v>2101</v>
      </c>
      <c r="K151" s="138">
        <v>6.6000000000000003E-2</v>
      </c>
      <c r="L151" s="138">
        <v>2.775E-2</v>
      </c>
      <c r="M151" s="138">
        <v>1.15E-3</v>
      </c>
      <c r="N151" s="136"/>
      <c r="O151" s="137">
        <f>'QuasiPoint GF'!$I$9</f>
        <v>1.1940522965290001</v>
      </c>
      <c r="P151" s="137"/>
      <c r="Q151" s="137">
        <f t="shared" si="6"/>
        <v>7.8807451570914011E-2</v>
      </c>
      <c r="R151" s="137">
        <f t="shared" si="7"/>
        <v>3.3134951228679752E-2</v>
      </c>
      <c r="S151" s="137">
        <f t="shared" si="8"/>
        <v>1.3731601410083502E-3</v>
      </c>
      <c r="T151" s="137"/>
      <c r="U151" s="115" t="s">
        <v>2319</v>
      </c>
    </row>
    <row r="152" spans="1:21" ht="15.75" customHeight="1" outlineLevel="2" x14ac:dyDescent="0.35">
      <c r="A152" s="96" t="s">
        <v>918</v>
      </c>
      <c r="B152" s="96" t="s">
        <v>2174</v>
      </c>
      <c r="C152" s="96" t="s">
        <v>2183</v>
      </c>
      <c r="D152" s="97">
        <v>10300503</v>
      </c>
      <c r="E152" s="96" t="s">
        <v>2065</v>
      </c>
      <c r="F152" s="96" t="s">
        <v>2066</v>
      </c>
      <c r="G152" s="96" t="s">
        <v>2067</v>
      </c>
      <c r="H152" s="96" t="s">
        <v>2060</v>
      </c>
      <c r="I152" s="96" t="s">
        <v>2177</v>
      </c>
      <c r="J152" s="96" t="s">
        <v>2101</v>
      </c>
      <c r="K152" s="138">
        <v>1E-4</v>
      </c>
      <c r="L152" s="138">
        <v>2.5000000000000001E-4</v>
      </c>
      <c r="M152" s="139"/>
      <c r="N152" s="139"/>
      <c r="O152" s="137">
        <f>'QuasiPoint GF'!$I$9</f>
        <v>1.1940522965290001</v>
      </c>
      <c r="P152" s="137"/>
      <c r="Q152" s="137">
        <f t="shared" si="6"/>
        <v>1.1940522965290002E-4</v>
      </c>
      <c r="R152" s="137">
        <f t="shared" si="7"/>
        <v>2.9851307413225001E-4</v>
      </c>
      <c r="S152" s="137">
        <f t="shared" si="8"/>
        <v>0</v>
      </c>
      <c r="T152" s="137"/>
      <c r="U152" s="115" t="s">
        <v>2319</v>
      </c>
    </row>
    <row r="153" spans="1:21" ht="15.75" customHeight="1" outlineLevel="2" x14ac:dyDescent="0.35">
      <c r="A153" s="96" t="s">
        <v>918</v>
      </c>
      <c r="B153" s="96" t="s">
        <v>2174</v>
      </c>
      <c r="C153" s="96" t="s">
        <v>2184</v>
      </c>
      <c r="D153" s="97">
        <v>10300502</v>
      </c>
      <c r="E153" s="96" t="s">
        <v>2065</v>
      </c>
      <c r="F153" s="96" t="s">
        <v>2066</v>
      </c>
      <c r="G153" s="96" t="s">
        <v>2067</v>
      </c>
      <c r="H153" s="96" t="s">
        <v>2060</v>
      </c>
      <c r="I153" s="96" t="s">
        <v>2177</v>
      </c>
      <c r="J153" s="96" t="s">
        <v>2101</v>
      </c>
      <c r="K153" s="138">
        <v>5.9999999999999995E-5</v>
      </c>
      <c r="L153" s="139"/>
      <c r="M153" s="139"/>
      <c r="N153" s="139"/>
      <c r="O153" s="137">
        <f>'QuasiPoint GF'!$I$9</f>
        <v>1.1940522965290001</v>
      </c>
      <c r="P153" s="137"/>
      <c r="Q153" s="137">
        <f t="shared" si="6"/>
        <v>7.1643137791740005E-5</v>
      </c>
      <c r="R153" s="137">
        <f t="shared" si="7"/>
        <v>0</v>
      </c>
      <c r="S153" s="137">
        <f t="shared" si="8"/>
        <v>0</v>
      </c>
      <c r="T153" s="137"/>
      <c r="U153" s="115" t="s">
        <v>2319</v>
      </c>
    </row>
    <row r="154" spans="1:21" ht="15.75" customHeight="1" outlineLevel="2" x14ac:dyDescent="0.35">
      <c r="A154" s="96" t="s">
        <v>918</v>
      </c>
      <c r="B154" s="96" t="s">
        <v>2174</v>
      </c>
      <c r="C154" s="96" t="s">
        <v>2185</v>
      </c>
      <c r="D154" s="97">
        <v>10300502</v>
      </c>
      <c r="E154" s="96" t="s">
        <v>2065</v>
      </c>
      <c r="F154" s="96" t="s">
        <v>2066</v>
      </c>
      <c r="G154" s="96" t="s">
        <v>2067</v>
      </c>
      <c r="H154" s="96" t="s">
        <v>2060</v>
      </c>
      <c r="I154" s="96" t="s">
        <v>2177</v>
      </c>
      <c r="J154" s="96" t="s">
        <v>2101</v>
      </c>
      <c r="K154" s="138">
        <v>5.0000000000000002E-5</v>
      </c>
      <c r="L154" s="139"/>
      <c r="M154" s="139"/>
      <c r="N154" s="139"/>
      <c r="O154" s="137">
        <f>'QuasiPoint GF'!$I$9</f>
        <v>1.1940522965290001</v>
      </c>
      <c r="P154" s="137"/>
      <c r="Q154" s="137">
        <f t="shared" si="6"/>
        <v>5.9702614826450011E-5</v>
      </c>
      <c r="R154" s="137">
        <f t="shared" si="7"/>
        <v>0</v>
      </c>
      <c r="S154" s="137">
        <f t="shared" si="8"/>
        <v>0</v>
      </c>
      <c r="T154" s="137"/>
      <c r="U154" s="115" t="s">
        <v>2319</v>
      </c>
    </row>
    <row r="155" spans="1:21" ht="15.75" customHeight="1" outlineLevel="2" x14ac:dyDescent="0.35">
      <c r="A155" s="96" t="s">
        <v>918</v>
      </c>
      <c r="B155" s="96" t="s">
        <v>2174</v>
      </c>
      <c r="C155" s="96" t="s">
        <v>2186</v>
      </c>
      <c r="D155" s="97">
        <v>10300502</v>
      </c>
      <c r="E155" s="96" t="s">
        <v>2065</v>
      </c>
      <c r="F155" s="96" t="s">
        <v>2066</v>
      </c>
      <c r="G155" s="96" t="s">
        <v>2067</v>
      </c>
      <c r="H155" s="96" t="s">
        <v>2060</v>
      </c>
      <c r="I155" s="96" t="s">
        <v>2177</v>
      </c>
      <c r="J155" s="96" t="s">
        <v>2101</v>
      </c>
      <c r="K155" s="138">
        <v>5.9999999999999995E-5</v>
      </c>
      <c r="L155" s="139"/>
      <c r="M155" s="139"/>
      <c r="N155" s="139"/>
      <c r="O155" s="137">
        <f>'QuasiPoint GF'!$I$9</f>
        <v>1.1940522965290001</v>
      </c>
      <c r="P155" s="137"/>
      <c r="Q155" s="137">
        <f t="shared" si="6"/>
        <v>7.1643137791740005E-5</v>
      </c>
      <c r="R155" s="137">
        <f t="shared" si="7"/>
        <v>0</v>
      </c>
      <c r="S155" s="137">
        <f t="shared" si="8"/>
        <v>0</v>
      </c>
      <c r="T155" s="137"/>
      <c r="U155" s="115" t="s">
        <v>2319</v>
      </c>
    </row>
    <row r="156" spans="1:21" ht="15.75" customHeight="1" outlineLevel="2" x14ac:dyDescent="0.35">
      <c r="A156" s="96" t="s">
        <v>918</v>
      </c>
      <c r="B156" s="96" t="s">
        <v>2174</v>
      </c>
      <c r="C156" s="96" t="s">
        <v>2187</v>
      </c>
      <c r="D156" s="97">
        <v>10300503</v>
      </c>
      <c r="E156" s="96" t="s">
        <v>2065</v>
      </c>
      <c r="F156" s="96" t="s">
        <v>2066</v>
      </c>
      <c r="G156" s="96" t="s">
        <v>2067</v>
      </c>
      <c r="H156" s="96" t="s">
        <v>2060</v>
      </c>
      <c r="I156" s="96" t="s">
        <v>2177</v>
      </c>
      <c r="J156" s="96" t="s">
        <v>2101</v>
      </c>
      <c r="K156" s="138">
        <v>6.5000000000000008E-5</v>
      </c>
      <c r="L156" s="138">
        <v>2.5500000000000002E-4</v>
      </c>
      <c r="M156" s="138">
        <v>2.6000000000000003E-4</v>
      </c>
      <c r="N156" s="136"/>
      <c r="O156" s="137">
        <f>'QuasiPoint GF'!$I$9</f>
        <v>1.1940522965290001</v>
      </c>
      <c r="P156" s="137"/>
      <c r="Q156" s="137">
        <f t="shared" si="6"/>
        <v>7.7613399274385016E-5</v>
      </c>
      <c r="R156" s="137">
        <f t="shared" si="7"/>
        <v>3.0448333561489507E-4</v>
      </c>
      <c r="S156" s="137">
        <f t="shared" si="8"/>
        <v>3.1045359709754006E-4</v>
      </c>
      <c r="T156" s="137"/>
      <c r="U156" s="115" t="s">
        <v>2319</v>
      </c>
    </row>
    <row r="157" spans="1:21" ht="15.75" customHeight="1" outlineLevel="2" x14ac:dyDescent="0.35">
      <c r="A157" s="96" t="s">
        <v>918</v>
      </c>
      <c r="B157" s="96" t="s">
        <v>2174</v>
      </c>
      <c r="C157" s="96" t="s">
        <v>2188</v>
      </c>
      <c r="D157" s="97">
        <v>10300503</v>
      </c>
      <c r="E157" s="96" t="s">
        <v>2065</v>
      </c>
      <c r="F157" s="96" t="s">
        <v>2066</v>
      </c>
      <c r="G157" s="96" t="s">
        <v>2067</v>
      </c>
      <c r="H157" s="96" t="s">
        <v>2060</v>
      </c>
      <c r="I157" s="96" t="s">
        <v>2177</v>
      </c>
      <c r="J157" s="96" t="s">
        <v>2101</v>
      </c>
      <c r="K157" s="138">
        <v>2.1499999999999999E-4</v>
      </c>
      <c r="L157" s="138">
        <v>7.5000000000000002E-4</v>
      </c>
      <c r="M157" s="138">
        <v>2.0000000000000002E-5</v>
      </c>
      <c r="N157" s="136"/>
      <c r="O157" s="137">
        <f>'QuasiPoint GF'!$I$9</f>
        <v>1.1940522965290001</v>
      </c>
      <c r="P157" s="137"/>
      <c r="Q157" s="137">
        <f t="shared" si="6"/>
        <v>2.5672124375373503E-4</v>
      </c>
      <c r="R157" s="137">
        <f t="shared" si="7"/>
        <v>8.955392223967501E-4</v>
      </c>
      <c r="S157" s="137">
        <f t="shared" si="8"/>
        <v>2.3881045930580005E-5</v>
      </c>
      <c r="T157" s="137"/>
      <c r="U157" s="115" t="s">
        <v>2319</v>
      </c>
    </row>
    <row r="158" spans="1:21" ht="15.75" customHeight="1" outlineLevel="2" x14ac:dyDescent="0.35">
      <c r="A158" s="96" t="s">
        <v>918</v>
      </c>
      <c r="B158" s="96" t="s">
        <v>2174</v>
      </c>
      <c r="C158" s="96" t="s">
        <v>2189</v>
      </c>
      <c r="D158" s="97">
        <v>10300503</v>
      </c>
      <c r="E158" s="96" t="s">
        <v>2065</v>
      </c>
      <c r="F158" s="96" t="s">
        <v>2066</v>
      </c>
      <c r="G158" s="96" t="s">
        <v>2067</v>
      </c>
      <c r="H158" s="96" t="s">
        <v>2060</v>
      </c>
      <c r="I158" s="96" t="s">
        <v>2177</v>
      </c>
      <c r="J158" s="96" t="s">
        <v>2101</v>
      </c>
      <c r="K158" s="138">
        <v>1.25E-4</v>
      </c>
      <c r="L158" s="138">
        <v>3.5999999999999997E-4</v>
      </c>
      <c r="M158" s="138">
        <v>1.0000000000000001E-5</v>
      </c>
      <c r="N158" s="136"/>
      <c r="O158" s="137">
        <f>'QuasiPoint GF'!$I$9</f>
        <v>1.1940522965290001</v>
      </c>
      <c r="P158" s="137"/>
      <c r="Q158" s="137">
        <f t="shared" si="6"/>
        <v>1.4925653706612501E-4</v>
      </c>
      <c r="R158" s="137">
        <f t="shared" si="7"/>
        <v>4.2985882675044E-4</v>
      </c>
      <c r="S158" s="137">
        <f t="shared" si="8"/>
        <v>1.1940522965290003E-5</v>
      </c>
      <c r="T158" s="137"/>
      <c r="U158" s="115" t="s">
        <v>2319</v>
      </c>
    </row>
    <row r="159" spans="1:21" ht="15.75" customHeight="1" outlineLevel="2" x14ac:dyDescent="0.35">
      <c r="A159" s="96" t="s">
        <v>918</v>
      </c>
      <c r="B159" s="96" t="s">
        <v>2174</v>
      </c>
      <c r="C159" s="96" t="s">
        <v>2190</v>
      </c>
      <c r="D159" s="97">
        <v>10300503</v>
      </c>
      <c r="E159" s="96" t="s">
        <v>2065</v>
      </c>
      <c r="F159" s="96" t="s">
        <v>2066</v>
      </c>
      <c r="G159" s="96" t="s">
        <v>2067</v>
      </c>
      <c r="H159" s="96" t="s">
        <v>2060</v>
      </c>
      <c r="I159" s="96" t="s">
        <v>2177</v>
      </c>
      <c r="J159" s="96" t="s">
        <v>2101</v>
      </c>
      <c r="K159" s="138">
        <v>1.25E-4</v>
      </c>
      <c r="L159" s="138">
        <v>3.5999999999999997E-4</v>
      </c>
      <c r="M159" s="139"/>
      <c r="N159" s="139"/>
      <c r="O159" s="137">
        <f>'QuasiPoint GF'!$I$9</f>
        <v>1.1940522965290001</v>
      </c>
      <c r="P159" s="137"/>
      <c r="Q159" s="137">
        <f t="shared" si="6"/>
        <v>1.4925653706612501E-4</v>
      </c>
      <c r="R159" s="137">
        <f t="shared" si="7"/>
        <v>4.2985882675044E-4</v>
      </c>
      <c r="S159" s="137">
        <f t="shared" si="8"/>
        <v>0</v>
      </c>
      <c r="T159" s="137"/>
      <c r="U159" s="115" t="s">
        <v>2319</v>
      </c>
    </row>
    <row r="160" spans="1:21" ht="15.75" customHeight="1" outlineLevel="2" x14ac:dyDescent="0.35">
      <c r="A160" s="96" t="s">
        <v>918</v>
      </c>
      <c r="B160" s="96" t="s">
        <v>2174</v>
      </c>
      <c r="C160" s="96" t="s">
        <v>2191</v>
      </c>
      <c r="D160" s="97">
        <v>10300503</v>
      </c>
      <c r="E160" s="96" t="s">
        <v>2065</v>
      </c>
      <c r="F160" s="96" t="s">
        <v>2066</v>
      </c>
      <c r="G160" s="96" t="s">
        <v>2067</v>
      </c>
      <c r="H160" s="96" t="s">
        <v>2060</v>
      </c>
      <c r="I160" s="96" t="s">
        <v>2177</v>
      </c>
      <c r="J160" s="96" t="s">
        <v>2101</v>
      </c>
      <c r="K160" s="138">
        <v>2.9999999999999997E-4</v>
      </c>
      <c r="L160" s="138">
        <v>4.0000000000000002E-4</v>
      </c>
      <c r="M160" s="139"/>
      <c r="N160" s="139"/>
      <c r="O160" s="137">
        <f>'QuasiPoint GF'!$I$9</f>
        <v>1.1940522965290001</v>
      </c>
      <c r="P160" s="137"/>
      <c r="Q160" s="137">
        <f t="shared" si="6"/>
        <v>3.5821568895869998E-4</v>
      </c>
      <c r="R160" s="137">
        <f t="shared" si="7"/>
        <v>4.7762091861160009E-4</v>
      </c>
      <c r="S160" s="137">
        <f t="shared" si="8"/>
        <v>0</v>
      </c>
      <c r="T160" s="137"/>
      <c r="U160" s="115" t="s">
        <v>2319</v>
      </c>
    </row>
    <row r="161" spans="1:21" ht="15.75" customHeight="1" outlineLevel="2" x14ac:dyDescent="0.35">
      <c r="A161" s="96" t="s">
        <v>918</v>
      </c>
      <c r="B161" s="96" t="s">
        <v>2174</v>
      </c>
      <c r="C161" s="96" t="s">
        <v>2192</v>
      </c>
      <c r="D161" s="97">
        <v>10300503</v>
      </c>
      <c r="E161" s="96" t="s">
        <v>2065</v>
      </c>
      <c r="F161" s="96" t="s">
        <v>2066</v>
      </c>
      <c r="G161" s="96" t="s">
        <v>2067</v>
      </c>
      <c r="H161" s="96" t="s">
        <v>2060</v>
      </c>
      <c r="I161" s="96" t="s">
        <v>2177</v>
      </c>
      <c r="J161" s="96" t="s">
        <v>2101</v>
      </c>
      <c r="K161" s="138">
        <v>1.35E-4</v>
      </c>
      <c r="L161" s="138">
        <v>3.2499999999999999E-4</v>
      </c>
      <c r="M161" s="139"/>
      <c r="N161" s="139"/>
      <c r="O161" s="137">
        <f>'QuasiPoint GF'!$I$9</f>
        <v>1.1940522965290001</v>
      </c>
      <c r="P161" s="137"/>
      <c r="Q161" s="137">
        <f t="shared" si="6"/>
        <v>1.6119706003141503E-4</v>
      </c>
      <c r="R161" s="137">
        <f t="shared" si="7"/>
        <v>3.8806699637192502E-4</v>
      </c>
      <c r="S161" s="137">
        <f t="shared" si="8"/>
        <v>0</v>
      </c>
      <c r="T161" s="137"/>
      <c r="U161" s="115" t="s">
        <v>2319</v>
      </c>
    </row>
    <row r="162" spans="1:21" ht="15.75" customHeight="1" outlineLevel="2" x14ac:dyDescent="0.35">
      <c r="A162" s="96" t="s">
        <v>918</v>
      </c>
      <c r="B162" s="96" t="s">
        <v>2174</v>
      </c>
      <c r="C162" s="96" t="s">
        <v>2193</v>
      </c>
      <c r="D162" s="97">
        <v>10300503</v>
      </c>
      <c r="E162" s="96" t="s">
        <v>2065</v>
      </c>
      <c r="F162" s="96" t="s">
        <v>2066</v>
      </c>
      <c r="G162" s="96" t="s">
        <v>2067</v>
      </c>
      <c r="H162" s="96" t="s">
        <v>2060</v>
      </c>
      <c r="I162" s="96" t="s">
        <v>2177</v>
      </c>
      <c r="J162" s="96" t="s">
        <v>2101</v>
      </c>
      <c r="K162" s="138">
        <v>1.55E-4</v>
      </c>
      <c r="L162" s="138">
        <v>5.6000000000000006E-4</v>
      </c>
      <c r="M162" s="138">
        <v>4.4500000000000003E-4</v>
      </c>
      <c r="N162" s="136"/>
      <c r="O162" s="137">
        <f>'QuasiPoint GF'!$I$9</f>
        <v>1.1940522965290001</v>
      </c>
      <c r="P162" s="137"/>
      <c r="Q162" s="137">
        <f t="shared" si="6"/>
        <v>1.8507810596199502E-4</v>
      </c>
      <c r="R162" s="137">
        <f t="shared" si="7"/>
        <v>6.686692860562401E-4</v>
      </c>
      <c r="S162" s="137">
        <f t="shared" si="8"/>
        <v>5.3135327195540506E-4</v>
      </c>
      <c r="T162" s="137"/>
      <c r="U162" s="115" t="s">
        <v>2319</v>
      </c>
    </row>
    <row r="163" spans="1:21" ht="15.75" customHeight="1" outlineLevel="2" x14ac:dyDescent="0.35">
      <c r="A163" s="96" t="s">
        <v>918</v>
      </c>
      <c r="B163" s="96" t="s">
        <v>2174</v>
      </c>
      <c r="C163" s="96" t="s">
        <v>2194</v>
      </c>
      <c r="D163" s="97">
        <v>10300503</v>
      </c>
      <c r="E163" s="96" t="s">
        <v>2065</v>
      </c>
      <c r="F163" s="96" t="s">
        <v>2066</v>
      </c>
      <c r="G163" s="96" t="s">
        <v>2067</v>
      </c>
      <c r="H163" s="96" t="s">
        <v>2060</v>
      </c>
      <c r="I163" s="96" t="s">
        <v>2177</v>
      </c>
      <c r="J163" s="96" t="s">
        <v>2101</v>
      </c>
      <c r="K163" s="138">
        <v>2.5000000000000001E-4</v>
      </c>
      <c r="L163" s="138">
        <v>8.9999999999999998E-4</v>
      </c>
      <c r="M163" s="139"/>
      <c r="N163" s="139"/>
      <c r="O163" s="137">
        <f>'QuasiPoint GF'!$I$9</f>
        <v>1.1940522965290001</v>
      </c>
      <c r="P163" s="137"/>
      <c r="Q163" s="137">
        <f t="shared" si="6"/>
        <v>2.9851307413225001E-4</v>
      </c>
      <c r="R163" s="137">
        <f t="shared" si="7"/>
        <v>1.0746470668761001E-3</v>
      </c>
      <c r="S163" s="137">
        <f t="shared" si="8"/>
        <v>0</v>
      </c>
      <c r="T163" s="137"/>
      <c r="U163" s="115" t="s">
        <v>2319</v>
      </c>
    </row>
    <row r="164" spans="1:21" ht="15.75" customHeight="1" outlineLevel="2" x14ac:dyDescent="0.35">
      <c r="A164" s="96" t="s">
        <v>918</v>
      </c>
      <c r="B164" s="96" t="s">
        <v>2174</v>
      </c>
      <c r="C164" s="96" t="s">
        <v>2195</v>
      </c>
      <c r="D164" s="97">
        <v>10300503</v>
      </c>
      <c r="E164" s="96" t="s">
        <v>2065</v>
      </c>
      <c r="F164" s="96" t="s">
        <v>2066</v>
      </c>
      <c r="G164" s="96" t="s">
        <v>2067</v>
      </c>
      <c r="H164" s="96" t="s">
        <v>2060</v>
      </c>
      <c r="I164" s="96" t="s">
        <v>2177</v>
      </c>
      <c r="J164" s="96" t="s">
        <v>2101</v>
      </c>
      <c r="K164" s="138">
        <v>2.3499999999999999E-4</v>
      </c>
      <c r="L164" s="138">
        <v>9.1500000000000001E-4</v>
      </c>
      <c r="M164" s="138">
        <v>1.4999999999999999E-5</v>
      </c>
      <c r="N164" s="136"/>
      <c r="O164" s="137">
        <f>'QuasiPoint GF'!$I$9</f>
        <v>1.1940522965290001</v>
      </c>
      <c r="P164" s="137"/>
      <c r="Q164" s="137">
        <f t="shared" si="6"/>
        <v>2.8060228968431502E-4</v>
      </c>
      <c r="R164" s="137">
        <f t="shared" si="7"/>
        <v>1.0925578513240352E-3</v>
      </c>
      <c r="S164" s="137">
        <f t="shared" si="8"/>
        <v>1.7910784447935001E-5</v>
      </c>
      <c r="T164" s="137"/>
      <c r="U164" s="115" t="s">
        <v>2319</v>
      </c>
    </row>
    <row r="165" spans="1:21" ht="15.75" customHeight="1" outlineLevel="2" x14ac:dyDescent="0.35">
      <c r="A165" s="96" t="s">
        <v>918</v>
      </c>
      <c r="B165" s="96" t="s">
        <v>2174</v>
      </c>
      <c r="C165" s="96" t="s">
        <v>2196</v>
      </c>
      <c r="D165" s="97">
        <v>10300503</v>
      </c>
      <c r="E165" s="96" t="s">
        <v>2065</v>
      </c>
      <c r="F165" s="96" t="s">
        <v>2066</v>
      </c>
      <c r="G165" s="96" t="s">
        <v>2067</v>
      </c>
      <c r="H165" s="96" t="s">
        <v>2060</v>
      </c>
      <c r="I165" s="96" t="s">
        <v>2177</v>
      </c>
      <c r="J165" s="96" t="s">
        <v>2101</v>
      </c>
      <c r="K165" s="138">
        <v>1.4999999999999999E-4</v>
      </c>
      <c r="L165" s="138">
        <v>5.5000000000000003E-4</v>
      </c>
      <c r="M165" s="139"/>
      <c r="N165" s="139"/>
      <c r="O165" s="137">
        <f>'QuasiPoint GF'!$I$9</f>
        <v>1.1940522965290001</v>
      </c>
      <c r="P165" s="137"/>
      <c r="Q165" s="137">
        <f t="shared" si="6"/>
        <v>1.7910784447934999E-4</v>
      </c>
      <c r="R165" s="137">
        <f t="shared" si="7"/>
        <v>6.5672876309095011E-4</v>
      </c>
      <c r="S165" s="137">
        <f t="shared" si="8"/>
        <v>0</v>
      </c>
      <c r="T165" s="137"/>
      <c r="U165" s="115" t="s">
        <v>2319</v>
      </c>
    </row>
    <row r="166" spans="1:21" ht="15.75" customHeight="1" outlineLevel="2" x14ac:dyDescent="0.35">
      <c r="A166" s="96" t="s">
        <v>918</v>
      </c>
      <c r="B166" s="96" t="s">
        <v>2174</v>
      </c>
      <c r="C166" s="96" t="s">
        <v>2197</v>
      </c>
      <c r="D166" s="97">
        <v>10300503</v>
      </c>
      <c r="E166" s="96" t="s">
        <v>2065</v>
      </c>
      <c r="F166" s="96" t="s">
        <v>2066</v>
      </c>
      <c r="G166" s="96" t="s">
        <v>2067</v>
      </c>
      <c r="H166" s="96" t="s">
        <v>2060</v>
      </c>
      <c r="I166" s="96" t="s">
        <v>2177</v>
      </c>
      <c r="J166" s="96" t="s">
        <v>2101</v>
      </c>
      <c r="K166" s="138">
        <v>2.9999999999999997E-4</v>
      </c>
      <c r="L166" s="138">
        <v>1.4E-3</v>
      </c>
      <c r="M166" s="139"/>
      <c r="N166" s="139"/>
      <c r="O166" s="137">
        <f>'QuasiPoint GF'!$I$9</f>
        <v>1.1940522965290001</v>
      </c>
      <c r="P166" s="137"/>
      <c r="Q166" s="137">
        <f t="shared" si="6"/>
        <v>3.5821568895869998E-4</v>
      </c>
      <c r="R166" s="137">
        <f t="shared" si="7"/>
        <v>1.6716732151406003E-3</v>
      </c>
      <c r="S166" s="137">
        <f t="shared" si="8"/>
        <v>0</v>
      </c>
      <c r="T166" s="137"/>
      <c r="U166" s="115" t="s">
        <v>2319</v>
      </c>
    </row>
    <row r="167" spans="1:21" ht="15.75" customHeight="1" outlineLevel="2" x14ac:dyDescent="0.35">
      <c r="A167" s="96" t="s">
        <v>918</v>
      </c>
      <c r="B167" s="96" t="s">
        <v>2174</v>
      </c>
      <c r="C167" s="96" t="s">
        <v>2198</v>
      </c>
      <c r="D167" s="97">
        <v>10300503</v>
      </c>
      <c r="E167" s="96" t="s">
        <v>2065</v>
      </c>
      <c r="F167" s="96" t="s">
        <v>2066</v>
      </c>
      <c r="G167" s="96" t="s">
        <v>2067</v>
      </c>
      <c r="H167" s="96" t="s">
        <v>2060</v>
      </c>
      <c r="I167" s="96" t="s">
        <v>2177</v>
      </c>
      <c r="J167" s="96" t="s">
        <v>2101</v>
      </c>
      <c r="K167" s="138">
        <v>4.35E-4</v>
      </c>
      <c r="L167" s="138">
        <v>1.0549999999999999E-3</v>
      </c>
      <c r="M167" s="139"/>
      <c r="N167" s="139"/>
      <c r="O167" s="137">
        <f>'QuasiPoint GF'!$I$9</f>
        <v>1.1940522965290001</v>
      </c>
      <c r="P167" s="137"/>
      <c r="Q167" s="137">
        <f t="shared" si="6"/>
        <v>5.1941274899011507E-4</v>
      </c>
      <c r="R167" s="137">
        <f t="shared" si="7"/>
        <v>1.2597251728380951E-3</v>
      </c>
      <c r="S167" s="137">
        <f t="shared" si="8"/>
        <v>0</v>
      </c>
      <c r="T167" s="137"/>
      <c r="U167" s="115" t="s">
        <v>2319</v>
      </c>
    </row>
    <row r="168" spans="1:21" ht="15.75" customHeight="1" outlineLevel="2" x14ac:dyDescent="0.35">
      <c r="A168" s="96" t="s">
        <v>918</v>
      </c>
      <c r="B168" s="96" t="s">
        <v>2174</v>
      </c>
      <c r="C168" s="96" t="s">
        <v>2199</v>
      </c>
      <c r="D168" s="97">
        <v>10300503</v>
      </c>
      <c r="E168" s="96" t="s">
        <v>2065</v>
      </c>
      <c r="F168" s="96" t="s">
        <v>2066</v>
      </c>
      <c r="G168" s="96" t="s">
        <v>2067</v>
      </c>
      <c r="H168" s="96" t="s">
        <v>2060</v>
      </c>
      <c r="I168" s="96" t="s">
        <v>2177</v>
      </c>
      <c r="J168" s="96" t="s">
        <v>2101</v>
      </c>
      <c r="K168" s="138">
        <v>4.4999999999999999E-4</v>
      </c>
      <c r="L168" s="138">
        <v>1.75E-3</v>
      </c>
      <c r="M168" s="138">
        <v>5.0000000000000002E-5</v>
      </c>
      <c r="N168" s="136"/>
      <c r="O168" s="137">
        <f>'QuasiPoint GF'!$I$9</f>
        <v>1.1940522965290001</v>
      </c>
      <c r="P168" s="137"/>
      <c r="Q168" s="137">
        <f t="shared" si="6"/>
        <v>5.3732353343805006E-4</v>
      </c>
      <c r="R168" s="137">
        <f t="shared" si="7"/>
        <v>2.0895915189257505E-3</v>
      </c>
      <c r="S168" s="137">
        <f t="shared" si="8"/>
        <v>5.9702614826450011E-5</v>
      </c>
      <c r="T168" s="137"/>
      <c r="U168" s="115" t="s">
        <v>2319</v>
      </c>
    </row>
    <row r="169" spans="1:21" ht="15.75" customHeight="1" outlineLevel="2" x14ac:dyDescent="0.35">
      <c r="A169" s="96" t="s">
        <v>918</v>
      </c>
      <c r="B169" s="96" t="s">
        <v>2174</v>
      </c>
      <c r="C169" s="96" t="s">
        <v>2200</v>
      </c>
      <c r="D169" s="97">
        <v>10300503</v>
      </c>
      <c r="E169" s="96" t="s">
        <v>2065</v>
      </c>
      <c r="F169" s="96" t="s">
        <v>2066</v>
      </c>
      <c r="G169" s="96" t="s">
        <v>2067</v>
      </c>
      <c r="H169" s="96" t="s">
        <v>2060</v>
      </c>
      <c r="I169" s="96" t="s">
        <v>2177</v>
      </c>
      <c r="J169" s="96" t="s">
        <v>2101</v>
      </c>
      <c r="K169" s="138">
        <v>3.2000000000000003E-4</v>
      </c>
      <c r="L169" s="138">
        <v>1.1950000000000001E-3</v>
      </c>
      <c r="M169" s="139"/>
      <c r="N169" s="139"/>
      <c r="O169" s="137">
        <f>'QuasiPoint GF'!$I$9</f>
        <v>1.1940522965290001</v>
      </c>
      <c r="P169" s="137"/>
      <c r="Q169" s="137">
        <f t="shared" si="6"/>
        <v>3.8209673488928008E-4</v>
      </c>
      <c r="R169" s="137">
        <f t="shared" si="7"/>
        <v>1.4268924943521553E-3</v>
      </c>
      <c r="S169" s="137">
        <f t="shared" si="8"/>
        <v>0</v>
      </c>
      <c r="T169" s="137"/>
      <c r="U169" s="115" t="s">
        <v>2319</v>
      </c>
    </row>
    <row r="170" spans="1:21" ht="15.75" customHeight="1" outlineLevel="2" x14ac:dyDescent="0.35">
      <c r="A170" s="96" t="s">
        <v>918</v>
      </c>
      <c r="B170" s="96" t="s">
        <v>2174</v>
      </c>
      <c r="C170" s="96" t="s">
        <v>2201</v>
      </c>
      <c r="D170" s="97">
        <v>10500205</v>
      </c>
      <c r="E170" s="96" t="s">
        <v>2202</v>
      </c>
      <c r="F170" s="96" t="s">
        <v>2066</v>
      </c>
      <c r="G170" s="96" t="s">
        <v>2067</v>
      </c>
      <c r="H170" s="96" t="s">
        <v>2060</v>
      </c>
      <c r="I170" s="96" t="s">
        <v>2177</v>
      </c>
      <c r="J170" s="96" t="s">
        <v>2101</v>
      </c>
      <c r="K170" s="139"/>
      <c r="L170" s="138">
        <v>4.0000000000000002E-4</v>
      </c>
      <c r="M170" s="139"/>
      <c r="N170" s="139"/>
      <c r="O170" s="137">
        <f>'QuasiPoint GF'!$I$9</f>
        <v>1.1940522965290001</v>
      </c>
      <c r="P170" s="137"/>
      <c r="Q170" s="137">
        <f t="shared" si="6"/>
        <v>0</v>
      </c>
      <c r="R170" s="137">
        <f t="shared" si="7"/>
        <v>4.7762091861160009E-4</v>
      </c>
      <c r="S170" s="137">
        <f t="shared" si="8"/>
        <v>0</v>
      </c>
      <c r="T170" s="137"/>
      <c r="U170" s="115" t="s">
        <v>2319</v>
      </c>
    </row>
    <row r="171" spans="1:21" ht="15.75" customHeight="1" outlineLevel="2" x14ac:dyDescent="0.35">
      <c r="A171" s="96" t="s">
        <v>918</v>
      </c>
      <c r="B171" s="96" t="s">
        <v>2174</v>
      </c>
      <c r="C171" s="96" t="s">
        <v>2203</v>
      </c>
      <c r="D171" s="97">
        <v>10500205</v>
      </c>
      <c r="E171" s="96" t="s">
        <v>2202</v>
      </c>
      <c r="F171" s="96" t="s">
        <v>2066</v>
      </c>
      <c r="G171" s="96" t="s">
        <v>2067</v>
      </c>
      <c r="H171" s="96" t="s">
        <v>2060</v>
      </c>
      <c r="I171" s="96" t="s">
        <v>2177</v>
      </c>
      <c r="J171" s="96" t="s">
        <v>2101</v>
      </c>
      <c r="K171" s="139"/>
      <c r="L171" s="138">
        <v>3.8999999999999999E-4</v>
      </c>
      <c r="M171" s="139"/>
      <c r="N171" s="139"/>
      <c r="O171" s="137">
        <f>'QuasiPoint GF'!$I$9</f>
        <v>1.1940522965290001</v>
      </c>
      <c r="P171" s="137"/>
      <c r="Q171" s="137">
        <f t="shared" ref="Q171:Q205" si="9">K171*O171</f>
        <v>0</v>
      </c>
      <c r="R171" s="137">
        <f t="shared" ref="R171:R205" si="10">L171*O171</f>
        <v>4.6568039564631004E-4</v>
      </c>
      <c r="S171" s="137">
        <f t="shared" ref="S171:S205" si="11">M171*O171</f>
        <v>0</v>
      </c>
      <c r="T171" s="137"/>
      <c r="U171" s="115" t="s">
        <v>2319</v>
      </c>
    </row>
    <row r="172" spans="1:21" ht="15.75" customHeight="1" outlineLevel="2" x14ac:dyDescent="0.35">
      <c r="A172" s="96" t="s">
        <v>918</v>
      </c>
      <c r="B172" s="96" t="s">
        <v>2174</v>
      </c>
      <c r="C172" s="96" t="s">
        <v>2204</v>
      </c>
      <c r="D172" s="97">
        <v>10300503</v>
      </c>
      <c r="E172" s="96" t="s">
        <v>2065</v>
      </c>
      <c r="F172" s="96" t="s">
        <v>2066</v>
      </c>
      <c r="G172" s="96" t="s">
        <v>2067</v>
      </c>
      <c r="H172" s="96" t="s">
        <v>2060</v>
      </c>
      <c r="I172" s="96" t="s">
        <v>2177</v>
      </c>
      <c r="J172" s="96" t="s">
        <v>2101</v>
      </c>
      <c r="K172" s="138">
        <v>2.9999999999999997E-4</v>
      </c>
      <c r="L172" s="139"/>
      <c r="M172" s="139"/>
      <c r="N172" s="139"/>
      <c r="O172" s="137">
        <f>'QuasiPoint GF'!$I$9</f>
        <v>1.1940522965290001</v>
      </c>
      <c r="P172" s="137"/>
      <c r="Q172" s="137">
        <f t="shared" si="9"/>
        <v>3.5821568895869998E-4</v>
      </c>
      <c r="R172" s="137">
        <f t="shared" si="10"/>
        <v>0</v>
      </c>
      <c r="S172" s="137">
        <f t="shared" si="11"/>
        <v>0</v>
      </c>
      <c r="T172" s="137"/>
      <c r="U172" s="115" t="s">
        <v>2319</v>
      </c>
    </row>
    <row r="173" spans="1:21" ht="15.75" customHeight="1" outlineLevel="2" x14ac:dyDescent="0.35">
      <c r="A173" s="96" t="s">
        <v>918</v>
      </c>
      <c r="B173" s="96" t="s">
        <v>2174</v>
      </c>
      <c r="C173" s="96" t="s">
        <v>2205</v>
      </c>
      <c r="D173" s="97">
        <v>10300603</v>
      </c>
      <c r="E173" s="96" t="s">
        <v>2065</v>
      </c>
      <c r="F173" s="96" t="s">
        <v>2066</v>
      </c>
      <c r="G173" s="96" t="s">
        <v>2067</v>
      </c>
      <c r="H173" s="96" t="s">
        <v>2060</v>
      </c>
      <c r="I173" s="96" t="s">
        <v>2177</v>
      </c>
      <c r="J173" s="96" t="s">
        <v>2101</v>
      </c>
      <c r="K173" s="138">
        <v>2.1499999999999999E-4</v>
      </c>
      <c r="L173" s="139"/>
      <c r="M173" s="138">
        <v>1.5E-6</v>
      </c>
      <c r="N173" s="136"/>
      <c r="O173" s="137">
        <f>'QuasiPoint GF'!$I$9</f>
        <v>1.1940522965290001</v>
      </c>
      <c r="P173" s="137"/>
      <c r="Q173" s="137">
        <f t="shared" si="9"/>
        <v>2.5672124375373503E-4</v>
      </c>
      <c r="R173" s="137">
        <f t="shared" si="10"/>
        <v>0</v>
      </c>
      <c r="S173" s="137">
        <f t="shared" si="11"/>
        <v>1.7910784447935003E-6</v>
      </c>
      <c r="T173" s="137"/>
      <c r="U173" s="115" t="s">
        <v>2319</v>
      </c>
    </row>
    <row r="174" spans="1:21" ht="15.75" customHeight="1" outlineLevel="2" x14ac:dyDescent="0.35">
      <c r="A174" s="96" t="s">
        <v>918</v>
      </c>
      <c r="B174" s="96" t="s">
        <v>2174</v>
      </c>
      <c r="C174" s="96" t="s">
        <v>2206</v>
      </c>
      <c r="D174" s="97">
        <v>10300502</v>
      </c>
      <c r="E174" s="96" t="s">
        <v>2065</v>
      </c>
      <c r="F174" s="96" t="s">
        <v>2066</v>
      </c>
      <c r="G174" s="96" t="s">
        <v>2067</v>
      </c>
      <c r="H174" s="96" t="s">
        <v>2060</v>
      </c>
      <c r="I174" s="96" t="s">
        <v>2177</v>
      </c>
      <c r="J174" s="96" t="s">
        <v>2101</v>
      </c>
      <c r="K174" s="138">
        <v>2.75E-2</v>
      </c>
      <c r="L174" s="138">
        <v>1.281E-2</v>
      </c>
      <c r="M174" s="138">
        <v>2.5000000000000001E-5</v>
      </c>
      <c r="N174" s="136"/>
      <c r="O174" s="137">
        <f>'QuasiPoint GF'!$I$9</f>
        <v>1.1940522965290001</v>
      </c>
      <c r="P174" s="137"/>
      <c r="Q174" s="137">
        <f t="shared" si="9"/>
        <v>3.2836438154547502E-2</v>
      </c>
      <c r="R174" s="137">
        <f t="shared" si="10"/>
        <v>1.5295809918536492E-2</v>
      </c>
      <c r="S174" s="137">
        <f t="shared" si="11"/>
        <v>2.9851307413225005E-5</v>
      </c>
      <c r="T174" s="137"/>
      <c r="U174" s="115" t="s">
        <v>2319</v>
      </c>
    </row>
    <row r="175" spans="1:21" ht="15.75" customHeight="1" outlineLevel="2" x14ac:dyDescent="0.35">
      <c r="A175" s="96" t="s">
        <v>918</v>
      </c>
      <c r="B175" s="96" t="s">
        <v>2174</v>
      </c>
      <c r="C175" s="96" t="s">
        <v>2207</v>
      </c>
      <c r="D175" s="97">
        <v>10300603</v>
      </c>
      <c r="E175" s="96" t="s">
        <v>2065</v>
      </c>
      <c r="F175" s="96" t="s">
        <v>2066</v>
      </c>
      <c r="G175" s="96" t="s">
        <v>2067</v>
      </c>
      <c r="H175" s="96" t="s">
        <v>2060</v>
      </c>
      <c r="I175" s="96" t="s">
        <v>2177</v>
      </c>
      <c r="J175" s="96" t="s">
        <v>2101</v>
      </c>
      <c r="K175" s="138">
        <v>1.0500000000000002E-3</v>
      </c>
      <c r="L175" s="138">
        <v>7.45E-4</v>
      </c>
      <c r="M175" s="138">
        <v>5.5000000000000002E-5</v>
      </c>
      <c r="N175" s="136"/>
      <c r="O175" s="137">
        <f>'QuasiPoint GF'!$I$9</f>
        <v>1.1940522965290001</v>
      </c>
      <c r="P175" s="137"/>
      <c r="Q175" s="137">
        <f t="shared" si="9"/>
        <v>1.2537549113554502E-3</v>
      </c>
      <c r="R175" s="137">
        <f t="shared" si="10"/>
        <v>8.895689609141051E-4</v>
      </c>
      <c r="S175" s="137">
        <f t="shared" si="11"/>
        <v>6.5672876309095008E-5</v>
      </c>
      <c r="T175" s="137"/>
      <c r="U175" s="115" t="s">
        <v>2319</v>
      </c>
    </row>
    <row r="176" spans="1:21" ht="15.75" customHeight="1" outlineLevel="2" x14ac:dyDescent="0.35">
      <c r="A176" s="96" t="s">
        <v>918</v>
      </c>
      <c r="B176" s="96" t="s">
        <v>2174</v>
      </c>
      <c r="C176" s="96" t="s">
        <v>2208</v>
      </c>
      <c r="D176" s="97">
        <v>10300603</v>
      </c>
      <c r="E176" s="96" t="s">
        <v>2065</v>
      </c>
      <c r="F176" s="96" t="s">
        <v>2066</v>
      </c>
      <c r="G176" s="96" t="s">
        <v>2067</v>
      </c>
      <c r="H176" s="96" t="s">
        <v>2060</v>
      </c>
      <c r="I176" s="96" t="s">
        <v>2177</v>
      </c>
      <c r="J176" s="96" t="s">
        <v>2101</v>
      </c>
      <c r="K176" s="138">
        <v>1.0500000000000002E-3</v>
      </c>
      <c r="L176" s="138">
        <v>7.45E-4</v>
      </c>
      <c r="M176" s="138">
        <v>5.5000000000000002E-5</v>
      </c>
      <c r="N176" s="136"/>
      <c r="O176" s="137">
        <f>'QuasiPoint GF'!$I$9</f>
        <v>1.1940522965290001</v>
      </c>
      <c r="P176" s="137"/>
      <c r="Q176" s="137">
        <f t="shared" si="9"/>
        <v>1.2537549113554502E-3</v>
      </c>
      <c r="R176" s="137">
        <f t="shared" si="10"/>
        <v>8.895689609141051E-4</v>
      </c>
      <c r="S176" s="137">
        <f t="shared" si="11"/>
        <v>6.5672876309095008E-5</v>
      </c>
      <c r="T176" s="137"/>
      <c r="U176" s="115" t="s">
        <v>2319</v>
      </c>
    </row>
    <row r="177" spans="1:21" ht="15.75" customHeight="1" outlineLevel="2" x14ac:dyDescent="0.35">
      <c r="A177" s="96" t="s">
        <v>918</v>
      </c>
      <c r="B177" s="96" t="s">
        <v>2174</v>
      </c>
      <c r="C177" s="96" t="s">
        <v>2209</v>
      </c>
      <c r="D177" s="97">
        <v>10300603</v>
      </c>
      <c r="E177" s="96" t="s">
        <v>2065</v>
      </c>
      <c r="F177" s="96" t="s">
        <v>2066</v>
      </c>
      <c r="G177" s="96" t="s">
        <v>2067</v>
      </c>
      <c r="H177" s="96" t="s">
        <v>2060</v>
      </c>
      <c r="I177" s="96" t="s">
        <v>2177</v>
      </c>
      <c r="J177" s="96" t="s">
        <v>2101</v>
      </c>
      <c r="K177" s="138">
        <v>1.0500000000000002E-3</v>
      </c>
      <c r="L177" s="138">
        <v>7.45E-4</v>
      </c>
      <c r="M177" s="138">
        <v>5.0000000000000002E-5</v>
      </c>
      <c r="N177" s="136"/>
      <c r="O177" s="137">
        <f>'QuasiPoint GF'!$I$9</f>
        <v>1.1940522965290001</v>
      </c>
      <c r="P177" s="137"/>
      <c r="Q177" s="137">
        <f t="shared" si="9"/>
        <v>1.2537549113554502E-3</v>
      </c>
      <c r="R177" s="137">
        <f t="shared" si="10"/>
        <v>8.895689609141051E-4</v>
      </c>
      <c r="S177" s="137">
        <f t="shared" si="11"/>
        <v>5.9702614826450011E-5</v>
      </c>
      <c r="T177" s="137"/>
      <c r="U177" s="115" t="s">
        <v>2319</v>
      </c>
    </row>
    <row r="178" spans="1:21" ht="15.75" customHeight="1" outlineLevel="2" x14ac:dyDescent="0.35">
      <c r="A178" s="96" t="s">
        <v>918</v>
      </c>
      <c r="B178" s="96" t="s">
        <v>2174</v>
      </c>
      <c r="C178" s="96" t="s">
        <v>2210</v>
      </c>
      <c r="D178" s="97">
        <v>10300603</v>
      </c>
      <c r="E178" s="96" t="s">
        <v>2065</v>
      </c>
      <c r="F178" s="96" t="s">
        <v>2066</v>
      </c>
      <c r="G178" s="96" t="s">
        <v>2067</v>
      </c>
      <c r="H178" s="96" t="s">
        <v>2060</v>
      </c>
      <c r="I178" s="96" t="s">
        <v>2177</v>
      </c>
      <c r="J178" s="96" t="s">
        <v>2101</v>
      </c>
      <c r="K178" s="138">
        <v>1.0500000000000002E-3</v>
      </c>
      <c r="L178" s="138">
        <v>3.5E-4</v>
      </c>
      <c r="M178" s="138">
        <v>5.0000000000000002E-5</v>
      </c>
      <c r="N178" s="136"/>
      <c r="O178" s="137">
        <f>'QuasiPoint GF'!$I$9</f>
        <v>1.1940522965290001</v>
      </c>
      <c r="P178" s="137"/>
      <c r="Q178" s="137">
        <f t="shared" si="9"/>
        <v>1.2537549113554502E-3</v>
      </c>
      <c r="R178" s="137">
        <f t="shared" si="10"/>
        <v>4.1791830378515006E-4</v>
      </c>
      <c r="S178" s="137">
        <f t="shared" si="11"/>
        <v>5.9702614826450011E-5</v>
      </c>
      <c r="T178" s="137"/>
      <c r="U178" s="115" t="s">
        <v>2319</v>
      </c>
    </row>
    <row r="179" spans="1:21" ht="15.75" customHeight="1" outlineLevel="2" x14ac:dyDescent="0.35">
      <c r="A179" s="96" t="s">
        <v>918</v>
      </c>
      <c r="B179" s="96" t="s">
        <v>2174</v>
      </c>
      <c r="C179" s="96" t="s">
        <v>2211</v>
      </c>
      <c r="D179" s="97">
        <v>10300603</v>
      </c>
      <c r="E179" s="96" t="s">
        <v>2065</v>
      </c>
      <c r="F179" s="96" t="s">
        <v>2066</v>
      </c>
      <c r="G179" s="96" t="s">
        <v>2067</v>
      </c>
      <c r="H179" s="96" t="s">
        <v>2060</v>
      </c>
      <c r="I179" s="96" t="s">
        <v>2177</v>
      </c>
      <c r="J179" s="96" t="s">
        <v>2101</v>
      </c>
      <c r="K179" s="138">
        <v>1.0300000000000001E-3</v>
      </c>
      <c r="L179" s="138">
        <v>3.5499999999999996E-4</v>
      </c>
      <c r="M179" s="138">
        <v>3.5000000000000004E-5</v>
      </c>
      <c r="N179" s="136"/>
      <c r="O179" s="137">
        <f>'QuasiPoint GF'!$I$9</f>
        <v>1.1940522965290001</v>
      </c>
      <c r="P179" s="137"/>
      <c r="Q179" s="137">
        <f t="shared" si="9"/>
        <v>1.2298738654248703E-3</v>
      </c>
      <c r="R179" s="137">
        <f t="shared" si="10"/>
        <v>4.2388856526779501E-4</v>
      </c>
      <c r="S179" s="137">
        <f t="shared" si="11"/>
        <v>4.1791830378515006E-5</v>
      </c>
      <c r="T179" s="137"/>
      <c r="U179" s="115" t="s">
        <v>2319</v>
      </c>
    </row>
    <row r="180" spans="1:21" ht="15.75" customHeight="1" outlineLevel="2" x14ac:dyDescent="0.35">
      <c r="A180" s="96" t="s">
        <v>918</v>
      </c>
      <c r="B180" s="96" t="s">
        <v>2174</v>
      </c>
      <c r="C180" s="96" t="s">
        <v>2212</v>
      </c>
      <c r="D180" s="97">
        <v>10300603</v>
      </c>
      <c r="E180" s="96" t="s">
        <v>2065</v>
      </c>
      <c r="F180" s="96" t="s">
        <v>2066</v>
      </c>
      <c r="G180" s="96" t="s">
        <v>2067</v>
      </c>
      <c r="H180" s="96" t="s">
        <v>2060</v>
      </c>
      <c r="I180" s="96" t="s">
        <v>2177</v>
      </c>
      <c r="J180" s="96" t="s">
        <v>2101</v>
      </c>
      <c r="K180" s="138">
        <v>1.0500000000000002E-3</v>
      </c>
      <c r="L180" s="138">
        <v>3.5499999999999996E-4</v>
      </c>
      <c r="M180" s="138">
        <v>5.0000000000000002E-5</v>
      </c>
      <c r="N180" s="136"/>
      <c r="O180" s="137">
        <f>'QuasiPoint GF'!$I$9</f>
        <v>1.1940522965290001</v>
      </c>
      <c r="P180" s="137"/>
      <c r="Q180" s="137">
        <f t="shared" si="9"/>
        <v>1.2537549113554502E-3</v>
      </c>
      <c r="R180" s="137">
        <f t="shared" si="10"/>
        <v>4.2388856526779501E-4</v>
      </c>
      <c r="S180" s="137">
        <f t="shared" si="11"/>
        <v>5.9702614826450011E-5</v>
      </c>
      <c r="T180" s="137"/>
      <c r="U180" s="115" t="s">
        <v>2319</v>
      </c>
    </row>
    <row r="181" spans="1:21" ht="15.75" customHeight="1" outlineLevel="2" x14ac:dyDescent="0.35">
      <c r="A181" s="96" t="s">
        <v>918</v>
      </c>
      <c r="B181" s="96" t="s">
        <v>2174</v>
      </c>
      <c r="C181" s="96" t="s">
        <v>2213</v>
      </c>
      <c r="D181" s="97">
        <v>10300603</v>
      </c>
      <c r="E181" s="96" t="s">
        <v>2065</v>
      </c>
      <c r="F181" s="96" t="s">
        <v>2066</v>
      </c>
      <c r="G181" s="96" t="s">
        <v>2067</v>
      </c>
      <c r="H181" s="96" t="s">
        <v>2060</v>
      </c>
      <c r="I181" s="96" t="s">
        <v>2177</v>
      </c>
      <c r="J181" s="96" t="s">
        <v>2101</v>
      </c>
      <c r="K181" s="138">
        <v>1.0300000000000001E-3</v>
      </c>
      <c r="L181" s="138">
        <v>3.5499999999999996E-4</v>
      </c>
      <c r="M181" s="138">
        <v>3.5000000000000004E-5</v>
      </c>
      <c r="N181" s="136"/>
      <c r="O181" s="137">
        <f>'QuasiPoint GF'!$I$9</f>
        <v>1.1940522965290001</v>
      </c>
      <c r="P181" s="137"/>
      <c r="Q181" s="137">
        <f t="shared" si="9"/>
        <v>1.2298738654248703E-3</v>
      </c>
      <c r="R181" s="137">
        <f t="shared" si="10"/>
        <v>4.2388856526779501E-4</v>
      </c>
      <c r="S181" s="137">
        <f t="shared" si="11"/>
        <v>4.1791830378515006E-5</v>
      </c>
      <c r="T181" s="137"/>
      <c r="U181" s="115" t="s">
        <v>2319</v>
      </c>
    </row>
    <row r="182" spans="1:21" ht="15.75" customHeight="1" outlineLevel="2" x14ac:dyDescent="0.35">
      <c r="A182" s="96" t="s">
        <v>918</v>
      </c>
      <c r="B182" s="96" t="s">
        <v>2174</v>
      </c>
      <c r="C182" s="96" t="s">
        <v>2214</v>
      </c>
      <c r="D182" s="97">
        <v>10300603</v>
      </c>
      <c r="E182" s="96" t="s">
        <v>2065</v>
      </c>
      <c r="F182" s="96" t="s">
        <v>2066</v>
      </c>
      <c r="G182" s="96" t="s">
        <v>2067</v>
      </c>
      <c r="H182" s="96" t="s">
        <v>2060</v>
      </c>
      <c r="I182" s="96" t="s">
        <v>2177</v>
      </c>
      <c r="J182" s="96" t="s">
        <v>2101</v>
      </c>
      <c r="K182" s="138">
        <v>1.0500000000000002E-3</v>
      </c>
      <c r="L182" s="138">
        <v>3.5E-4</v>
      </c>
      <c r="M182" s="138">
        <v>5.0000000000000002E-5</v>
      </c>
      <c r="N182" s="136"/>
      <c r="O182" s="137">
        <f>'QuasiPoint GF'!$I$9</f>
        <v>1.1940522965290001</v>
      </c>
      <c r="P182" s="137"/>
      <c r="Q182" s="137">
        <f t="shared" si="9"/>
        <v>1.2537549113554502E-3</v>
      </c>
      <c r="R182" s="137">
        <f t="shared" si="10"/>
        <v>4.1791830378515006E-4</v>
      </c>
      <c r="S182" s="137">
        <f t="shared" si="11"/>
        <v>5.9702614826450011E-5</v>
      </c>
      <c r="T182" s="137"/>
      <c r="U182" s="115" t="s">
        <v>2319</v>
      </c>
    </row>
    <row r="183" spans="1:21" ht="15.75" customHeight="1" outlineLevel="2" x14ac:dyDescent="0.35">
      <c r="A183" s="96" t="s">
        <v>918</v>
      </c>
      <c r="B183" s="96" t="s">
        <v>2174</v>
      </c>
      <c r="C183" s="96" t="s">
        <v>2215</v>
      </c>
      <c r="D183" s="97">
        <v>20100101</v>
      </c>
      <c r="E183" s="96" t="s">
        <v>2148</v>
      </c>
      <c r="F183" s="96" t="s">
        <v>2066</v>
      </c>
      <c r="G183" s="96" t="s">
        <v>2067</v>
      </c>
      <c r="H183" s="96" t="s">
        <v>2060</v>
      </c>
      <c r="I183" s="96" t="s">
        <v>2177</v>
      </c>
      <c r="J183" s="96" t="s">
        <v>2101</v>
      </c>
      <c r="K183" s="138">
        <v>2.0319999999999998E-2</v>
      </c>
      <c r="L183" s="138">
        <v>3.5869999999999999E-2</v>
      </c>
      <c r="M183" s="138">
        <v>2.725E-3</v>
      </c>
      <c r="N183" s="136"/>
      <c r="O183" s="137">
        <f>'QuasiPoint GF'!$I$9</f>
        <v>1.1940522965290001</v>
      </c>
      <c r="P183" s="137"/>
      <c r="Q183" s="137">
        <f t="shared" si="9"/>
        <v>2.4263142665469282E-2</v>
      </c>
      <c r="R183" s="137">
        <f t="shared" si="10"/>
        <v>4.2830655876495233E-2</v>
      </c>
      <c r="S183" s="137">
        <f t="shared" si="11"/>
        <v>3.2537925080415252E-3</v>
      </c>
      <c r="T183" s="137"/>
      <c r="U183" s="115" t="s">
        <v>2319</v>
      </c>
    </row>
    <row r="184" spans="1:21" ht="15.75" customHeight="1" outlineLevel="2" x14ac:dyDescent="0.35">
      <c r="A184" s="96" t="s">
        <v>918</v>
      </c>
      <c r="B184" s="96" t="s">
        <v>2174</v>
      </c>
      <c r="C184" s="96" t="s">
        <v>2216</v>
      </c>
      <c r="D184" s="97">
        <v>40200101</v>
      </c>
      <c r="E184" s="96" t="s">
        <v>2144</v>
      </c>
      <c r="F184" s="96" t="s">
        <v>2066</v>
      </c>
      <c r="G184" s="96" t="s">
        <v>2067</v>
      </c>
      <c r="H184" s="96" t="s">
        <v>2060</v>
      </c>
      <c r="I184" s="96" t="s">
        <v>2177</v>
      </c>
      <c r="J184" s="96" t="s">
        <v>2101</v>
      </c>
      <c r="K184" s="139"/>
      <c r="L184" s="139"/>
      <c r="M184" s="138">
        <v>2.5000000000000001E-5</v>
      </c>
      <c r="N184" s="136"/>
      <c r="O184" s="137">
        <f>'QuasiPoint GF'!$I$9</f>
        <v>1.1940522965290001</v>
      </c>
      <c r="P184" s="137"/>
      <c r="Q184" s="137">
        <f t="shared" si="9"/>
        <v>0</v>
      </c>
      <c r="R184" s="137">
        <f t="shared" si="10"/>
        <v>0</v>
      </c>
      <c r="S184" s="137">
        <f t="shared" si="11"/>
        <v>2.9851307413225005E-5</v>
      </c>
      <c r="T184" s="137"/>
      <c r="U184" s="115" t="s">
        <v>2319</v>
      </c>
    </row>
    <row r="185" spans="1:21" ht="15.75" customHeight="1" outlineLevel="2" x14ac:dyDescent="0.35">
      <c r="A185" s="96" t="s">
        <v>918</v>
      </c>
      <c r="B185" s="96" t="s">
        <v>2174</v>
      </c>
      <c r="C185" s="96" t="s">
        <v>2217</v>
      </c>
      <c r="D185" s="97">
        <v>20300102</v>
      </c>
      <c r="E185" s="96" t="s">
        <v>2148</v>
      </c>
      <c r="F185" s="96" t="s">
        <v>2066</v>
      </c>
      <c r="G185" s="96" t="s">
        <v>2067</v>
      </c>
      <c r="H185" s="96" t="s">
        <v>2060</v>
      </c>
      <c r="I185" s="96" t="s">
        <v>2177</v>
      </c>
      <c r="J185" s="96" t="s">
        <v>2101</v>
      </c>
      <c r="K185" s="138">
        <v>4.1600000000000005E-3</v>
      </c>
      <c r="L185" s="138">
        <v>2.3815000000000003E-2</v>
      </c>
      <c r="M185" s="138">
        <v>2.2400000000000002E-3</v>
      </c>
      <c r="N185" s="136"/>
      <c r="O185" s="137">
        <f>'QuasiPoint GF'!$I$9</f>
        <v>1.1940522965290001</v>
      </c>
      <c r="P185" s="137"/>
      <c r="Q185" s="137">
        <f t="shared" si="9"/>
        <v>4.967257553560641E-3</v>
      </c>
      <c r="R185" s="137">
        <f t="shared" si="10"/>
        <v>2.8436355441838142E-2</v>
      </c>
      <c r="S185" s="137">
        <f t="shared" si="11"/>
        <v>2.6746771442249604E-3</v>
      </c>
      <c r="T185" s="137"/>
      <c r="U185" s="115" t="s">
        <v>2319</v>
      </c>
    </row>
    <row r="186" spans="1:21" ht="15.75" customHeight="1" outlineLevel="2" x14ac:dyDescent="0.35">
      <c r="A186" s="96" t="s">
        <v>918</v>
      </c>
      <c r="B186" s="96" t="s">
        <v>2174</v>
      </c>
      <c r="C186" s="96" t="s">
        <v>2218</v>
      </c>
      <c r="D186" s="97">
        <v>50410560</v>
      </c>
      <c r="E186" s="96" t="s">
        <v>2219</v>
      </c>
      <c r="F186" s="96" t="s">
        <v>2066</v>
      </c>
      <c r="G186" s="96" t="s">
        <v>2067</v>
      </c>
      <c r="H186" s="96" t="s">
        <v>2060</v>
      </c>
      <c r="I186" s="96" t="s">
        <v>2177</v>
      </c>
      <c r="J186" s="96" t="s">
        <v>2101</v>
      </c>
      <c r="K186" s="139"/>
      <c r="L186" s="138">
        <v>3.5659999999999997E-2</v>
      </c>
      <c r="M186" s="139"/>
      <c r="N186" s="139"/>
      <c r="O186" s="137">
        <f>'QuasiPoint GF'!$I$9</f>
        <v>1.1940522965290001</v>
      </c>
      <c r="P186" s="137"/>
      <c r="Q186" s="137">
        <f t="shared" si="9"/>
        <v>0</v>
      </c>
      <c r="R186" s="137">
        <f t="shared" si="10"/>
        <v>4.2579904894224141E-2</v>
      </c>
      <c r="S186" s="137">
        <f t="shared" si="11"/>
        <v>0</v>
      </c>
      <c r="T186" s="137"/>
      <c r="U186" s="115" t="s">
        <v>2319</v>
      </c>
    </row>
    <row r="187" spans="1:21" ht="15.75" customHeight="1" outlineLevel="2" x14ac:dyDescent="0.35">
      <c r="A187" s="96" t="s">
        <v>918</v>
      </c>
      <c r="B187" s="96" t="s">
        <v>2174</v>
      </c>
      <c r="C187" s="96" t="s">
        <v>2220</v>
      </c>
      <c r="D187" s="97">
        <v>20300102</v>
      </c>
      <c r="E187" s="96" t="s">
        <v>2148</v>
      </c>
      <c r="F187" s="96" t="s">
        <v>2066</v>
      </c>
      <c r="G187" s="96" t="s">
        <v>2067</v>
      </c>
      <c r="H187" s="96" t="s">
        <v>2060</v>
      </c>
      <c r="I187" s="96" t="s">
        <v>2177</v>
      </c>
      <c r="J187" s="96" t="s">
        <v>2101</v>
      </c>
      <c r="K187" s="138">
        <v>6.4050000000000001E-3</v>
      </c>
      <c r="L187" s="138">
        <v>0.15290000000000001</v>
      </c>
      <c r="M187" s="138">
        <v>4.1799999999999997E-3</v>
      </c>
      <c r="N187" s="136"/>
      <c r="O187" s="137">
        <f>'QuasiPoint GF'!$I$9</f>
        <v>1.1940522965290001</v>
      </c>
      <c r="P187" s="137"/>
      <c r="Q187" s="137">
        <f t="shared" si="9"/>
        <v>7.6479049592682461E-3</v>
      </c>
      <c r="R187" s="137">
        <f t="shared" si="10"/>
        <v>0.18257059613928414</v>
      </c>
      <c r="S187" s="137">
        <f t="shared" si="11"/>
        <v>4.9911385994912206E-3</v>
      </c>
      <c r="T187" s="137"/>
      <c r="U187" s="115" t="s">
        <v>2319</v>
      </c>
    </row>
    <row r="188" spans="1:21" ht="15.75" customHeight="1" outlineLevel="2" x14ac:dyDescent="0.35">
      <c r="A188" s="96" t="s">
        <v>918</v>
      </c>
      <c r="B188" s="96" t="s">
        <v>2174</v>
      </c>
      <c r="C188" s="96" t="s">
        <v>2221</v>
      </c>
      <c r="D188" s="97">
        <v>20300102</v>
      </c>
      <c r="E188" s="96" t="s">
        <v>2148</v>
      </c>
      <c r="F188" s="96" t="s">
        <v>2066</v>
      </c>
      <c r="G188" s="96" t="s">
        <v>2067</v>
      </c>
      <c r="H188" s="96" t="s">
        <v>2060</v>
      </c>
      <c r="I188" s="96" t="s">
        <v>2177</v>
      </c>
      <c r="J188" s="96" t="s">
        <v>2101</v>
      </c>
      <c r="K188" s="138">
        <v>2.4449999999999997E-3</v>
      </c>
      <c r="L188" s="138">
        <v>6.0899999999999999E-3</v>
      </c>
      <c r="M188" s="138">
        <v>1.4999999999999999E-4</v>
      </c>
      <c r="N188" s="136"/>
      <c r="O188" s="137">
        <f>'QuasiPoint GF'!$I$9</f>
        <v>1.1940522965290001</v>
      </c>
      <c r="P188" s="137"/>
      <c r="Q188" s="137">
        <f t="shared" si="9"/>
        <v>2.919457865013405E-3</v>
      </c>
      <c r="R188" s="137">
        <f t="shared" si="10"/>
        <v>7.2717784858616109E-3</v>
      </c>
      <c r="S188" s="137">
        <f t="shared" si="11"/>
        <v>1.7910784447934999E-4</v>
      </c>
      <c r="T188" s="137"/>
      <c r="U188" s="115" t="s">
        <v>2319</v>
      </c>
    </row>
    <row r="189" spans="1:21" ht="15.75" customHeight="1" outlineLevel="2" x14ac:dyDescent="0.35">
      <c r="A189" s="96" t="s">
        <v>918</v>
      </c>
      <c r="B189" s="96" t="s">
        <v>2174</v>
      </c>
      <c r="C189" s="96" t="s">
        <v>2222</v>
      </c>
      <c r="D189" s="97">
        <v>20300102</v>
      </c>
      <c r="E189" s="96" t="s">
        <v>2148</v>
      </c>
      <c r="F189" s="96" t="s">
        <v>2066</v>
      </c>
      <c r="G189" s="96" t="s">
        <v>2067</v>
      </c>
      <c r="H189" s="96" t="s">
        <v>2060</v>
      </c>
      <c r="I189" s="96" t="s">
        <v>2177</v>
      </c>
      <c r="J189" s="96" t="s">
        <v>2101</v>
      </c>
      <c r="K189" s="138">
        <v>3.0999999999999999E-3</v>
      </c>
      <c r="L189" s="138">
        <v>2.7605000000000001E-2</v>
      </c>
      <c r="M189" s="138">
        <v>4.6999999999999999E-4</v>
      </c>
      <c r="N189" s="136"/>
      <c r="O189" s="137">
        <f>'QuasiPoint GF'!$I$9</f>
        <v>1.1940522965290001</v>
      </c>
      <c r="P189" s="137"/>
      <c r="Q189" s="137">
        <f t="shared" si="9"/>
        <v>3.7015621192399003E-3</v>
      </c>
      <c r="R189" s="137">
        <f t="shared" si="10"/>
        <v>3.2961813645683048E-2</v>
      </c>
      <c r="S189" s="137">
        <f t="shared" si="11"/>
        <v>5.6120457936863005E-4</v>
      </c>
      <c r="T189" s="137"/>
      <c r="U189" s="115" t="s">
        <v>2319</v>
      </c>
    </row>
    <row r="190" spans="1:21" ht="15.75" customHeight="1" outlineLevel="2" x14ac:dyDescent="0.35">
      <c r="A190" s="96" t="s">
        <v>918</v>
      </c>
      <c r="B190" s="96" t="s">
        <v>2174</v>
      </c>
      <c r="C190" s="96" t="s">
        <v>2223</v>
      </c>
      <c r="D190" s="97">
        <v>20200102</v>
      </c>
      <c r="E190" s="96" t="s">
        <v>2148</v>
      </c>
      <c r="F190" s="96" t="s">
        <v>2066</v>
      </c>
      <c r="G190" s="96" t="s">
        <v>2067</v>
      </c>
      <c r="H190" s="96" t="s">
        <v>2060</v>
      </c>
      <c r="I190" s="96" t="s">
        <v>2177</v>
      </c>
      <c r="J190" s="96" t="s">
        <v>2101</v>
      </c>
      <c r="K190" s="138">
        <v>1.65E-3</v>
      </c>
      <c r="L190" s="138">
        <v>6.1349999999999998E-3</v>
      </c>
      <c r="M190" s="138">
        <v>1.3000000000000002E-4</v>
      </c>
      <c r="N190" s="136"/>
      <c r="O190" s="137">
        <f>'QuasiPoint GF'!$I$9</f>
        <v>1.1940522965290001</v>
      </c>
      <c r="P190" s="137"/>
      <c r="Q190" s="137">
        <f t="shared" si="9"/>
        <v>1.9701862892728501E-3</v>
      </c>
      <c r="R190" s="137">
        <f t="shared" si="10"/>
        <v>7.3255108392054156E-3</v>
      </c>
      <c r="S190" s="137">
        <f t="shared" si="11"/>
        <v>1.5522679854877003E-4</v>
      </c>
      <c r="T190" s="137"/>
      <c r="U190" s="115" t="s">
        <v>2319</v>
      </c>
    </row>
    <row r="191" spans="1:21" ht="15.75" customHeight="1" outlineLevel="2" x14ac:dyDescent="0.35">
      <c r="A191" s="96" t="s">
        <v>918</v>
      </c>
      <c r="B191" s="96" t="s">
        <v>2174</v>
      </c>
      <c r="C191" s="96" t="s">
        <v>2224</v>
      </c>
      <c r="D191" s="97">
        <v>20200102</v>
      </c>
      <c r="E191" s="96" t="s">
        <v>2148</v>
      </c>
      <c r="F191" s="96" t="s">
        <v>2066</v>
      </c>
      <c r="G191" s="96" t="s">
        <v>2067</v>
      </c>
      <c r="H191" s="96" t="s">
        <v>2060</v>
      </c>
      <c r="I191" s="96" t="s">
        <v>2177</v>
      </c>
      <c r="J191" s="96" t="s">
        <v>2101</v>
      </c>
      <c r="K191" s="138">
        <v>7.0750000000000006E-3</v>
      </c>
      <c r="L191" s="139"/>
      <c r="M191" s="138">
        <v>1.039E-3</v>
      </c>
      <c r="N191" s="136"/>
      <c r="O191" s="137">
        <f>'QuasiPoint GF'!$I$9</f>
        <v>1.1940522965290001</v>
      </c>
      <c r="P191" s="137"/>
      <c r="Q191" s="137">
        <f t="shared" si="9"/>
        <v>8.4479199979426763E-3</v>
      </c>
      <c r="R191" s="137">
        <f t="shared" si="10"/>
        <v>0</v>
      </c>
      <c r="S191" s="137">
        <f t="shared" si="11"/>
        <v>1.2406203360936312E-3</v>
      </c>
      <c r="T191" s="137"/>
      <c r="U191" s="115" t="s">
        <v>2319</v>
      </c>
    </row>
    <row r="192" spans="1:21" ht="15.75" customHeight="1" outlineLevel="2" x14ac:dyDescent="0.35">
      <c r="A192" s="96" t="s">
        <v>918</v>
      </c>
      <c r="B192" s="96" t="s">
        <v>2174</v>
      </c>
      <c r="C192" s="96" t="s">
        <v>2225</v>
      </c>
      <c r="D192" s="97">
        <v>28888801</v>
      </c>
      <c r="E192" s="96" t="s">
        <v>2148</v>
      </c>
      <c r="F192" s="96" t="s">
        <v>2066</v>
      </c>
      <c r="G192" s="96" t="s">
        <v>2067</v>
      </c>
      <c r="H192" s="96" t="s">
        <v>2060</v>
      </c>
      <c r="I192" s="96" t="s">
        <v>2177</v>
      </c>
      <c r="J192" s="96" t="s">
        <v>2101</v>
      </c>
      <c r="K192" s="138">
        <v>4.6325000000000005E-2</v>
      </c>
      <c r="L192" s="138">
        <v>8.0450000000000008E-2</v>
      </c>
      <c r="M192" s="138">
        <v>6.6E-4</v>
      </c>
      <c r="N192" s="136"/>
      <c r="O192" s="137">
        <f>'QuasiPoint GF'!$I$9</f>
        <v>1.1940522965290001</v>
      </c>
      <c r="P192" s="137"/>
      <c r="Q192" s="137">
        <f t="shared" si="9"/>
        <v>5.5314472636705934E-2</v>
      </c>
      <c r="R192" s="137">
        <f t="shared" si="10"/>
        <v>9.6061507255758072E-2</v>
      </c>
      <c r="S192" s="137">
        <f t="shared" si="11"/>
        <v>7.8807451570914004E-4</v>
      </c>
      <c r="T192" s="137"/>
      <c r="U192" s="115" t="s">
        <v>2319</v>
      </c>
    </row>
    <row r="193" spans="1:21" ht="15.75" customHeight="1" outlineLevel="2" x14ac:dyDescent="0.35">
      <c r="A193" s="96" t="s">
        <v>918</v>
      </c>
      <c r="B193" s="96" t="s">
        <v>2174</v>
      </c>
      <c r="C193" s="96" t="s">
        <v>2226</v>
      </c>
      <c r="D193" s="97">
        <v>20200102</v>
      </c>
      <c r="E193" s="96" t="s">
        <v>2148</v>
      </c>
      <c r="F193" s="96" t="s">
        <v>2066</v>
      </c>
      <c r="G193" s="96" t="s">
        <v>2067</v>
      </c>
      <c r="H193" s="96" t="s">
        <v>2060</v>
      </c>
      <c r="I193" s="96" t="s">
        <v>2177</v>
      </c>
      <c r="J193" s="96" t="s">
        <v>2101</v>
      </c>
      <c r="K193" s="138">
        <v>8.6149999999999994E-3</v>
      </c>
      <c r="L193" s="138">
        <v>3.9399999999999998E-2</v>
      </c>
      <c r="M193" s="138">
        <v>1.34E-3</v>
      </c>
      <c r="N193" s="136"/>
      <c r="O193" s="137">
        <f>'QuasiPoint GF'!$I$9</f>
        <v>1.1940522965290001</v>
      </c>
      <c r="P193" s="137"/>
      <c r="Q193" s="137">
        <f t="shared" si="9"/>
        <v>1.0286760534597336E-2</v>
      </c>
      <c r="R193" s="137">
        <f t="shared" si="10"/>
        <v>4.7045660483242602E-2</v>
      </c>
      <c r="S193" s="137">
        <f t="shared" si="11"/>
        <v>1.6000300773488603E-3</v>
      </c>
      <c r="T193" s="137"/>
      <c r="U193" s="115" t="s">
        <v>2319</v>
      </c>
    </row>
    <row r="194" spans="1:21" ht="15.75" customHeight="1" outlineLevel="2" x14ac:dyDescent="0.35">
      <c r="A194" s="96" t="s">
        <v>918</v>
      </c>
      <c r="B194" s="96" t="s">
        <v>2174</v>
      </c>
      <c r="C194" s="96" t="s">
        <v>2227</v>
      </c>
      <c r="D194" s="97">
        <v>20200102</v>
      </c>
      <c r="E194" s="96" t="s">
        <v>2148</v>
      </c>
      <c r="F194" s="96" t="s">
        <v>2066</v>
      </c>
      <c r="G194" s="96" t="s">
        <v>2067</v>
      </c>
      <c r="H194" s="96" t="s">
        <v>2060</v>
      </c>
      <c r="I194" s="96" t="s">
        <v>2177</v>
      </c>
      <c r="J194" s="96" t="s">
        <v>2101</v>
      </c>
      <c r="K194" s="138">
        <v>2.055E-3</v>
      </c>
      <c r="L194" s="138">
        <v>6.2149999999999997E-2</v>
      </c>
      <c r="M194" s="139"/>
      <c r="N194" s="139"/>
      <c r="O194" s="137">
        <f>'QuasiPoint GF'!$I$9</f>
        <v>1.1940522965290001</v>
      </c>
      <c r="P194" s="137"/>
      <c r="Q194" s="137">
        <f t="shared" si="9"/>
        <v>2.4537774693670954E-3</v>
      </c>
      <c r="R194" s="137">
        <f t="shared" si="10"/>
        <v>7.4210350229277355E-2</v>
      </c>
      <c r="S194" s="137">
        <f t="shared" si="11"/>
        <v>0</v>
      </c>
      <c r="T194" s="137"/>
      <c r="U194" s="115" t="s">
        <v>2319</v>
      </c>
    </row>
    <row r="195" spans="1:21" ht="15.75" customHeight="1" outlineLevel="2" x14ac:dyDescent="0.35">
      <c r="A195" s="96" t="s">
        <v>918</v>
      </c>
      <c r="B195" s="96" t="s">
        <v>2174</v>
      </c>
      <c r="C195" s="96" t="s">
        <v>2228</v>
      </c>
      <c r="D195" s="97">
        <v>20300101</v>
      </c>
      <c r="E195" s="96" t="s">
        <v>2085</v>
      </c>
      <c r="F195" s="96" t="s">
        <v>2066</v>
      </c>
      <c r="G195" s="96" t="s">
        <v>2067</v>
      </c>
      <c r="H195" s="96" t="s">
        <v>2060</v>
      </c>
      <c r="I195" s="96" t="s">
        <v>2177</v>
      </c>
      <c r="J195" s="96" t="s">
        <v>2101</v>
      </c>
      <c r="K195" s="138">
        <v>4.1909999999999996E-2</v>
      </c>
      <c r="L195" s="138">
        <v>0.15608000000000002</v>
      </c>
      <c r="M195" s="138">
        <v>4.1799999999999997E-3</v>
      </c>
      <c r="N195" s="136"/>
      <c r="O195" s="137">
        <f>'QuasiPoint GF'!$I$9</f>
        <v>1.1940522965290001</v>
      </c>
      <c r="P195" s="137"/>
      <c r="Q195" s="137">
        <f t="shared" si="9"/>
        <v>5.0042731747530392E-2</v>
      </c>
      <c r="R195" s="137">
        <f t="shared" si="10"/>
        <v>0.18636768244224636</v>
      </c>
      <c r="S195" s="137">
        <f t="shared" si="11"/>
        <v>4.9911385994912206E-3</v>
      </c>
      <c r="T195" s="137"/>
      <c r="U195" s="115" t="s">
        <v>2319</v>
      </c>
    </row>
    <row r="196" spans="1:21" ht="15.75" customHeight="1" outlineLevel="2" x14ac:dyDescent="0.35">
      <c r="A196" s="96" t="s">
        <v>918</v>
      </c>
      <c r="B196" s="96" t="s">
        <v>2174</v>
      </c>
      <c r="C196" s="96" t="s">
        <v>2229</v>
      </c>
      <c r="D196" s="97">
        <v>20300101</v>
      </c>
      <c r="E196" s="96" t="s">
        <v>2085</v>
      </c>
      <c r="F196" s="96" t="s">
        <v>2066</v>
      </c>
      <c r="G196" s="96" t="s">
        <v>2067</v>
      </c>
      <c r="H196" s="96" t="s">
        <v>2060</v>
      </c>
      <c r="I196" s="96" t="s">
        <v>2177</v>
      </c>
      <c r="J196" s="96" t="s">
        <v>2101</v>
      </c>
      <c r="K196" s="138">
        <v>5.5409999999999994E-2</v>
      </c>
      <c r="L196" s="138">
        <v>0.20860000000000001</v>
      </c>
      <c r="M196" s="138">
        <v>2.4500000000000004E-3</v>
      </c>
      <c r="N196" s="136"/>
      <c r="O196" s="137">
        <f>'QuasiPoint GF'!$I$9</f>
        <v>1.1940522965290001</v>
      </c>
      <c r="P196" s="137"/>
      <c r="Q196" s="137">
        <f t="shared" si="9"/>
        <v>6.616243775067189E-2</v>
      </c>
      <c r="R196" s="137">
        <f t="shared" si="10"/>
        <v>0.24907930905594944</v>
      </c>
      <c r="S196" s="137">
        <f t="shared" si="11"/>
        <v>2.9254281264960509E-3</v>
      </c>
      <c r="T196" s="137"/>
      <c r="U196" s="115" t="s">
        <v>2319</v>
      </c>
    </row>
    <row r="197" spans="1:21" ht="15.75" customHeight="1" outlineLevel="2" x14ac:dyDescent="0.35">
      <c r="A197" s="96" t="s">
        <v>918</v>
      </c>
      <c r="B197" s="96" t="s">
        <v>2174</v>
      </c>
      <c r="C197" s="96" t="s">
        <v>2230</v>
      </c>
      <c r="D197" s="97">
        <v>20300101</v>
      </c>
      <c r="E197" s="96" t="s">
        <v>2085</v>
      </c>
      <c r="F197" s="96" t="s">
        <v>2066</v>
      </c>
      <c r="G197" s="96" t="s">
        <v>2067</v>
      </c>
      <c r="H197" s="96" t="s">
        <v>2060</v>
      </c>
      <c r="I197" s="96" t="s">
        <v>2177</v>
      </c>
      <c r="J197" s="96" t="s">
        <v>2101</v>
      </c>
      <c r="K197" s="138">
        <v>6.8049999999999994E-3</v>
      </c>
      <c r="L197" s="138">
        <v>1.9440000000000002E-2</v>
      </c>
      <c r="M197" s="138">
        <v>5.4000000000000001E-4</v>
      </c>
      <c r="N197" s="136"/>
      <c r="O197" s="137">
        <f>'QuasiPoint GF'!$I$9</f>
        <v>1.1940522965290001</v>
      </c>
      <c r="P197" s="137"/>
      <c r="Q197" s="137">
        <f t="shared" si="9"/>
        <v>8.125525877879845E-3</v>
      </c>
      <c r="R197" s="137">
        <f t="shared" si="10"/>
        <v>2.3212376644523764E-2</v>
      </c>
      <c r="S197" s="137">
        <f t="shared" si="11"/>
        <v>6.4478824012566011E-4</v>
      </c>
      <c r="T197" s="137"/>
      <c r="U197" s="115" t="s">
        <v>2319</v>
      </c>
    </row>
    <row r="198" spans="1:21" ht="15.75" customHeight="1" outlineLevel="2" x14ac:dyDescent="0.35">
      <c r="A198" s="96" t="s">
        <v>918</v>
      </c>
      <c r="B198" s="96" t="s">
        <v>2174</v>
      </c>
      <c r="C198" s="96" t="s">
        <v>2231</v>
      </c>
      <c r="D198" s="97">
        <v>20300101</v>
      </c>
      <c r="E198" s="96" t="s">
        <v>2085</v>
      </c>
      <c r="F198" s="96" t="s">
        <v>2066</v>
      </c>
      <c r="G198" s="96" t="s">
        <v>2067</v>
      </c>
      <c r="H198" s="96" t="s">
        <v>2060</v>
      </c>
      <c r="I198" s="96" t="s">
        <v>2177</v>
      </c>
      <c r="J198" s="96" t="s">
        <v>2101</v>
      </c>
      <c r="K198" s="138">
        <v>1.4330000000000001E-2</v>
      </c>
      <c r="L198" s="138">
        <v>0.12081499999999999</v>
      </c>
      <c r="M198" s="138">
        <v>1.46E-2</v>
      </c>
      <c r="N198" s="136"/>
      <c r="O198" s="137">
        <f>'QuasiPoint GF'!$I$9</f>
        <v>1.1940522965290001</v>
      </c>
      <c r="P198" s="137"/>
      <c r="Q198" s="137">
        <f t="shared" si="9"/>
        <v>1.7110769409260571E-2</v>
      </c>
      <c r="R198" s="137">
        <f t="shared" si="10"/>
        <v>0.14425942820515114</v>
      </c>
      <c r="S198" s="137">
        <f t="shared" si="11"/>
        <v>1.7433163529323403E-2</v>
      </c>
      <c r="T198" s="137"/>
      <c r="U198" s="115" t="s">
        <v>2319</v>
      </c>
    </row>
    <row r="199" spans="1:21" ht="15.75" customHeight="1" outlineLevel="2" x14ac:dyDescent="0.35">
      <c r="A199" s="96" t="s">
        <v>918</v>
      </c>
      <c r="B199" s="96" t="s">
        <v>2174</v>
      </c>
      <c r="C199" s="96" t="s">
        <v>2232</v>
      </c>
      <c r="D199" s="97">
        <v>20300101</v>
      </c>
      <c r="E199" s="96" t="s">
        <v>2085</v>
      </c>
      <c r="F199" s="96" t="s">
        <v>2066</v>
      </c>
      <c r="G199" s="96" t="s">
        <v>2067</v>
      </c>
      <c r="H199" s="96" t="s">
        <v>2060</v>
      </c>
      <c r="I199" s="96" t="s">
        <v>2177</v>
      </c>
      <c r="J199" s="96" t="s">
        <v>2101</v>
      </c>
      <c r="K199" s="139"/>
      <c r="L199" s="138">
        <v>2.3815000000000003E-2</v>
      </c>
      <c r="M199" s="139"/>
      <c r="N199" s="139"/>
      <c r="O199" s="137">
        <f>'QuasiPoint GF'!$I$9</f>
        <v>1.1940522965290001</v>
      </c>
      <c r="P199" s="137"/>
      <c r="Q199" s="137">
        <f t="shared" si="9"/>
        <v>0</v>
      </c>
      <c r="R199" s="137">
        <f t="shared" si="10"/>
        <v>2.8436355441838142E-2</v>
      </c>
      <c r="S199" s="137">
        <f t="shared" si="11"/>
        <v>0</v>
      </c>
      <c r="T199" s="137"/>
      <c r="U199" s="115" t="s">
        <v>2319</v>
      </c>
    </row>
    <row r="200" spans="1:21" ht="15.75" customHeight="1" outlineLevel="2" x14ac:dyDescent="0.35">
      <c r="A200" s="96" t="s">
        <v>918</v>
      </c>
      <c r="B200" s="96" t="s">
        <v>2174</v>
      </c>
      <c r="C200" s="96" t="s">
        <v>2233</v>
      </c>
      <c r="D200" s="97">
        <v>20300101</v>
      </c>
      <c r="E200" s="96" t="s">
        <v>2085</v>
      </c>
      <c r="F200" s="96" t="s">
        <v>2066</v>
      </c>
      <c r="G200" s="96" t="s">
        <v>2067</v>
      </c>
      <c r="H200" s="96" t="s">
        <v>2060</v>
      </c>
      <c r="I200" s="96" t="s">
        <v>2177</v>
      </c>
      <c r="J200" s="96" t="s">
        <v>2101</v>
      </c>
      <c r="K200" s="138">
        <v>4.9400000000000008E-3</v>
      </c>
      <c r="L200" s="138">
        <v>0.10816500000000001</v>
      </c>
      <c r="M200" s="139"/>
      <c r="N200" s="139"/>
      <c r="O200" s="137">
        <f>'QuasiPoint GF'!$I$9</f>
        <v>1.1940522965290001</v>
      </c>
      <c r="P200" s="137"/>
      <c r="Q200" s="137">
        <f t="shared" si="9"/>
        <v>5.8986183448532618E-3</v>
      </c>
      <c r="R200" s="137">
        <f t="shared" si="10"/>
        <v>0.12915466665405931</v>
      </c>
      <c r="S200" s="137">
        <f t="shared" si="11"/>
        <v>0</v>
      </c>
      <c r="T200" s="137"/>
      <c r="U200" s="115" t="s">
        <v>2319</v>
      </c>
    </row>
    <row r="201" spans="1:21" ht="15.75" customHeight="1" outlineLevel="2" x14ac:dyDescent="0.35">
      <c r="A201" s="96" t="s">
        <v>918</v>
      </c>
      <c r="B201" s="96" t="s">
        <v>2174</v>
      </c>
      <c r="C201" s="96" t="s">
        <v>2234</v>
      </c>
      <c r="D201" s="97">
        <v>20300101</v>
      </c>
      <c r="E201" s="96" t="s">
        <v>2085</v>
      </c>
      <c r="F201" s="96" t="s">
        <v>2066</v>
      </c>
      <c r="G201" s="96" t="s">
        <v>2067</v>
      </c>
      <c r="H201" s="96" t="s">
        <v>2060</v>
      </c>
      <c r="I201" s="96" t="s">
        <v>2177</v>
      </c>
      <c r="J201" s="96" t="s">
        <v>2101</v>
      </c>
      <c r="K201" s="138">
        <v>5.2950000000000002E-3</v>
      </c>
      <c r="L201" s="138">
        <v>3.4415000000000001E-2</v>
      </c>
      <c r="M201" s="139"/>
      <c r="N201" s="139"/>
      <c r="O201" s="137">
        <f>'QuasiPoint GF'!$I$9</f>
        <v>1.1940522965290001</v>
      </c>
      <c r="P201" s="137"/>
      <c r="Q201" s="137">
        <f t="shared" si="9"/>
        <v>6.3225069101210561E-3</v>
      </c>
      <c r="R201" s="137">
        <f t="shared" si="10"/>
        <v>4.1093309785045544E-2</v>
      </c>
      <c r="S201" s="137">
        <f t="shared" si="11"/>
        <v>0</v>
      </c>
      <c r="T201" s="137"/>
      <c r="U201" s="115" t="s">
        <v>2319</v>
      </c>
    </row>
    <row r="202" spans="1:21" ht="15.75" customHeight="1" outlineLevel="2" x14ac:dyDescent="0.35">
      <c r="A202" s="96" t="s">
        <v>918</v>
      </c>
      <c r="B202" s="96" t="s">
        <v>2174</v>
      </c>
      <c r="C202" s="96" t="s">
        <v>2235</v>
      </c>
      <c r="D202" s="97">
        <v>20300101</v>
      </c>
      <c r="E202" s="96" t="s">
        <v>2085</v>
      </c>
      <c r="F202" s="96" t="s">
        <v>2066</v>
      </c>
      <c r="G202" s="96" t="s">
        <v>2067</v>
      </c>
      <c r="H202" s="96" t="s">
        <v>2060</v>
      </c>
      <c r="I202" s="96" t="s">
        <v>2177</v>
      </c>
      <c r="J202" s="96" t="s">
        <v>2101</v>
      </c>
      <c r="K202" s="138">
        <v>7.45E-4</v>
      </c>
      <c r="L202" s="138">
        <v>5.6100000000000004E-3</v>
      </c>
      <c r="M202" s="139"/>
      <c r="N202" s="139"/>
      <c r="O202" s="137">
        <f>'QuasiPoint GF'!$I$9</f>
        <v>1.1940522965290001</v>
      </c>
      <c r="P202" s="137"/>
      <c r="Q202" s="137">
        <f t="shared" si="9"/>
        <v>8.895689609141051E-4</v>
      </c>
      <c r="R202" s="137">
        <f t="shared" si="10"/>
        <v>6.6986333835276912E-3</v>
      </c>
      <c r="S202" s="137">
        <f t="shared" si="11"/>
        <v>0</v>
      </c>
      <c r="T202" s="137"/>
      <c r="U202" s="115" t="s">
        <v>2319</v>
      </c>
    </row>
    <row r="203" spans="1:21" ht="15.75" customHeight="1" outlineLevel="2" x14ac:dyDescent="0.35">
      <c r="A203" s="96" t="s">
        <v>918</v>
      </c>
      <c r="B203" s="96" t="s">
        <v>2174</v>
      </c>
      <c r="C203" s="96" t="s">
        <v>2236</v>
      </c>
      <c r="D203" s="97">
        <v>20300101</v>
      </c>
      <c r="E203" s="96" t="s">
        <v>2085</v>
      </c>
      <c r="F203" s="96" t="s">
        <v>2066</v>
      </c>
      <c r="G203" s="96" t="s">
        <v>2067</v>
      </c>
      <c r="H203" s="96" t="s">
        <v>2060</v>
      </c>
      <c r="I203" s="96" t="s">
        <v>2177</v>
      </c>
      <c r="J203" s="96" t="s">
        <v>2101</v>
      </c>
      <c r="K203" s="138">
        <v>4.1449999999999994E-3</v>
      </c>
      <c r="L203" s="138">
        <v>8.2450000000000009E-2</v>
      </c>
      <c r="M203" s="139"/>
      <c r="N203" s="139"/>
      <c r="O203" s="137">
        <f>'QuasiPoint GF'!$I$9</f>
        <v>1.1940522965290001</v>
      </c>
      <c r="P203" s="137"/>
      <c r="Q203" s="137">
        <f t="shared" si="9"/>
        <v>4.9493467691127052E-3</v>
      </c>
      <c r="R203" s="137">
        <f t="shared" si="10"/>
        <v>9.8449611848816065E-2</v>
      </c>
      <c r="S203" s="137">
        <f t="shared" si="11"/>
        <v>0</v>
      </c>
      <c r="T203" s="137"/>
      <c r="U203" s="115" t="s">
        <v>2319</v>
      </c>
    </row>
    <row r="204" spans="1:21" ht="15.75" customHeight="1" outlineLevel="2" x14ac:dyDescent="0.35">
      <c r="A204" s="96" t="s">
        <v>918</v>
      </c>
      <c r="B204" s="96" t="s">
        <v>2174</v>
      </c>
      <c r="C204" s="96" t="s">
        <v>2237</v>
      </c>
      <c r="D204" s="97">
        <v>20300101</v>
      </c>
      <c r="E204" s="96" t="s">
        <v>2085</v>
      </c>
      <c r="F204" s="96" t="s">
        <v>2066</v>
      </c>
      <c r="G204" s="96" t="s">
        <v>2067</v>
      </c>
      <c r="H204" s="96" t="s">
        <v>2060</v>
      </c>
      <c r="I204" s="96" t="s">
        <v>2177</v>
      </c>
      <c r="J204" s="96" t="s">
        <v>2101</v>
      </c>
      <c r="K204" s="138">
        <v>4.7599999999999995E-3</v>
      </c>
      <c r="L204" s="138">
        <v>1.6834999999999999E-2</v>
      </c>
      <c r="M204" s="138">
        <v>4.6000000000000001E-4</v>
      </c>
      <c r="N204" s="136"/>
      <c r="O204" s="137">
        <f>'QuasiPoint GF'!$I$9</f>
        <v>1.1940522965290001</v>
      </c>
      <c r="P204" s="137"/>
      <c r="Q204" s="137">
        <f t="shared" si="9"/>
        <v>5.6836889314780398E-3</v>
      </c>
      <c r="R204" s="137">
        <f t="shared" si="10"/>
        <v>2.0101870412065716E-2</v>
      </c>
      <c r="S204" s="137">
        <f t="shared" si="11"/>
        <v>5.4926405640334005E-4</v>
      </c>
      <c r="T204" s="137"/>
      <c r="U204" s="115" t="s">
        <v>2319</v>
      </c>
    </row>
    <row r="205" spans="1:21" ht="15.75" customHeight="1" outlineLevel="2" x14ac:dyDescent="0.35">
      <c r="A205" s="96" t="s">
        <v>918</v>
      </c>
      <c r="B205" s="96" t="s">
        <v>2174</v>
      </c>
      <c r="C205" s="96" t="s">
        <v>2238</v>
      </c>
      <c r="D205" s="97">
        <v>20300101</v>
      </c>
      <c r="E205" s="96" t="s">
        <v>2085</v>
      </c>
      <c r="F205" s="96" t="s">
        <v>2066</v>
      </c>
      <c r="G205" s="96" t="s">
        <v>2067</v>
      </c>
      <c r="H205" s="96" t="s">
        <v>2060</v>
      </c>
      <c r="I205" s="96" t="s">
        <v>2177</v>
      </c>
      <c r="J205" s="96" t="s">
        <v>2101</v>
      </c>
      <c r="K205" s="139"/>
      <c r="L205" s="138">
        <v>2.852E-2</v>
      </c>
      <c r="M205" s="139"/>
      <c r="N205" s="139"/>
      <c r="O205" s="137">
        <f>'QuasiPoint GF'!$I$9</f>
        <v>1.1940522965290001</v>
      </c>
      <c r="P205" s="137"/>
      <c r="Q205" s="137">
        <f t="shared" si="9"/>
        <v>0</v>
      </c>
      <c r="R205" s="137">
        <f t="shared" si="10"/>
        <v>3.4054371497007081E-2</v>
      </c>
      <c r="S205" s="137">
        <f t="shared" si="11"/>
        <v>0</v>
      </c>
      <c r="T205" s="137"/>
      <c r="U205" s="115" t="s">
        <v>2319</v>
      </c>
    </row>
    <row r="206" spans="1:21" ht="15.75" customHeight="1" outlineLevel="1" x14ac:dyDescent="0.35">
      <c r="A206" s="99" t="s">
        <v>503</v>
      </c>
      <c r="B206" s="96"/>
      <c r="C206" s="96"/>
      <c r="D206" s="97"/>
      <c r="E206" s="96"/>
      <c r="F206" s="96"/>
      <c r="G206" s="96"/>
      <c r="H206" s="96"/>
      <c r="I206" s="96"/>
      <c r="J206" s="96" t="s">
        <v>2101</v>
      </c>
      <c r="K206" s="139">
        <f>SUBTOTAL(9,K42:K205)</f>
        <v>1.6337292054794521</v>
      </c>
      <c r="L206" s="138">
        <f>SUBTOTAL(9,L42:L205)</f>
        <v>2.450547260273972</v>
      </c>
      <c r="M206" s="139">
        <f>SUBTOTAL(9,M42:M205)</f>
        <v>0.45085825342465757</v>
      </c>
      <c r="N206" s="139"/>
      <c r="O206" s="137">
        <f>'QuasiPoint GF'!$I$9</f>
        <v>1.1940522965290001</v>
      </c>
      <c r="P206" s="137"/>
      <c r="Q206" s="137">
        <f t="shared" ref="Q206:Q232" si="12">K206*O206</f>
        <v>1.9507581097092386</v>
      </c>
      <c r="R206" s="137">
        <f t="shared" ref="R206:R232" si="13">L206*O206</f>
        <v>2.9260815838829854</v>
      </c>
      <c r="S206" s="137">
        <f t="shared" ref="S206:S232" si="14">M206*O206</f>
        <v>0.53834833291076634</v>
      </c>
      <c r="T206" s="137"/>
    </row>
    <row r="207" spans="1:21" ht="15.75" customHeight="1" outlineLevel="2" x14ac:dyDescent="0.35">
      <c r="A207" s="96" t="s">
        <v>920</v>
      </c>
      <c r="B207" s="96" t="s">
        <v>176</v>
      </c>
      <c r="C207" s="96" t="s">
        <v>1464</v>
      </c>
      <c r="D207" s="97">
        <v>40201625</v>
      </c>
      <c r="E207" s="96" t="s">
        <v>1296</v>
      </c>
      <c r="F207" s="96" t="s">
        <v>2239</v>
      </c>
      <c r="G207" s="96" t="s">
        <v>2067</v>
      </c>
      <c r="H207" s="96" t="s">
        <v>2060</v>
      </c>
      <c r="I207" s="96" t="s">
        <v>1270</v>
      </c>
      <c r="J207" s="96" t="s">
        <v>2240</v>
      </c>
      <c r="K207" s="139"/>
      <c r="L207" s="139"/>
      <c r="M207" s="138">
        <v>1.119917808219178E-3</v>
      </c>
      <c r="N207" s="136"/>
      <c r="O207" s="137">
        <f>'QuasiPoint GF'!$I$14</f>
        <v>1.1940522965290001</v>
      </c>
      <c r="P207" s="137"/>
      <c r="Q207" s="137">
        <f t="shared" si="12"/>
        <v>0</v>
      </c>
      <c r="R207" s="137">
        <f t="shared" si="13"/>
        <v>0</v>
      </c>
      <c r="S207" s="137">
        <f t="shared" si="14"/>
        <v>1.3372404308278339E-3</v>
      </c>
      <c r="T207" s="137"/>
      <c r="U207" s="53" t="s">
        <v>2309</v>
      </c>
    </row>
    <row r="208" spans="1:21" ht="15.75" customHeight="1" outlineLevel="2" x14ac:dyDescent="0.35">
      <c r="A208" s="96" t="s">
        <v>920</v>
      </c>
      <c r="B208" s="96" t="s">
        <v>176</v>
      </c>
      <c r="C208" s="96" t="s">
        <v>1464</v>
      </c>
      <c r="D208" s="97">
        <v>2201001250</v>
      </c>
      <c r="E208" s="96" t="s">
        <v>2241</v>
      </c>
      <c r="F208" s="96" t="s">
        <v>2239</v>
      </c>
      <c r="G208" s="96" t="s">
        <v>2242</v>
      </c>
      <c r="H208" s="96" t="s">
        <v>2060</v>
      </c>
      <c r="I208" s="96" t="s">
        <v>1270</v>
      </c>
      <c r="J208" s="96" t="s">
        <v>2240</v>
      </c>
      <c r="K208" s="138">
        <v>2.7397260273972606E-4</v>
      </c>
      <c r="L208" s="138">
        <v>2.7397260273972603E-5</v>
      </c>
      <c r="M208" s="138">
        <v>8.2191780821917817E-6</v>
      </c>
      <c r="N208" s="136"/>
      <c r="O208" s="137">
        <f>'QuasiPoint GF'!$I$14</f>
        <v>1.1940522965290001</v>
      </c>
      <c r="P208" s="137"/>
      <c r="Q208" s="137">
        <f t="shared" si="12"/>
        <v>3.2713761548739734E-4</v>
      </c>
      <c r="R208" s="137">
        <f t="shared" si="13"/>
        <v>3.2713761548739729E-5</v>
      </c>
      <c r="S208" s="137">
        <f t="shared" si="14"/>
        <v>9.8141284646219201E-6</v>
      </c>
      <c r="T208" s="137"/>
      <c r="U208" s="53" t="s">
        <v>2309</v>
      </c>
    </row>
    <row r="209" spans="1:21" ht="15.75" customHeight="1" outlineLevel="2" x14ac:dyDescent="0.35">
      <c r="A209" s="96" t="s">
        <v>920</v>
      </c>
      <c r="B209" s="96" t="s">
        <v>176</v>
      </c>
      <c r="C209" s="96" t="s">
        <v>1464</v>
      </c>
      <c r="D209" s="97">
        <v>2201020250</v>
      </c>
      <c r="E209" s="96" t="s">
        <v>2243</v>
      </c>
      <c r="F209" s="96" t="s">
        <v>2239</v>
      </c>
      <c r="G209" s="96" t="s">
        <v>2242</v>
      </c>
      <c r="H209" s="96" t="s">
        <v>2060</v>
      </c>
      <c r="I209" s="96" t="s">
        <v>1270</v>
      </c>
      <c r="J209" s="96" t="s">
        <v>2240</v>
      </c>
      <c r="K209" s="138">
        <v>8.2191780821917802E-4</v>
      </c>
      <c r="L209" s="138">
        <v>5.4794520547945207E-5</v>
      </c>
      <c r="M209" s="138">
        <v>2.7397260273972603E-5</v>
      </c>
      <c r="N209" s="136"/>
      <c r="O209" s="137">
        <f>'QuasiPoint GF'!$I$14</f>
        <v>1.1940522965290001</v>
      </c>
      <c r="P209" s="137"/>
      <c r="Q209" s="137">
        <f t="shared" si="12"/>
        <v>9.8141284646219187E-4</v>
      </c>
      <c r="R209" s="137">
        <f t="shared" si="13"/>
        <v>6.5427523097479458E-5</v>
      </c>
      <c r="S209" s="137">
        <f t="shared" si="14"/>
        <v>3.2713761548739729E-5</v>
      </c>
      <c r="T209" s="137"/>
      <c r="U209" s="53" t="s">
        <v>2309</v>
      </c>
    </row>
    <row r="210" spans="1:21" ht="15.75" customHeight="1" outlineLevel="2" x14ac:dyDescent="0.35">
      <c r="A210" s="96" t="s">
        <v>920</v>
      </c>
      <c r="B210" s="96" t="s">
        <v>176</v>
      </c>
      <c r="C210" s="96" t="s">
        <v>1464</v>
      </c>
      <c r="D210" s="97">
        <v>2201070250</v>
      </c>
      <c r="E210" s="96" t="s">
        <v>2244</v>
      </c>
      <c r="F210" s="96" t="s">
        <v>2239</v>
      </c>
      <c r="G210" s="96" t="s">
        <v>2242</v>
      </c>
      <c r="H210" s="96" t="s">
        <v>2060</v>
      </c>
      <c r="I210" s="96" t="s">
        <v>1270</v>
      </c>
      <c r="J210" s="96" t="s">
        <v>2240</v>
      </c>
      <c r="K210" s="138">
        <v>1.0958904109589041E-4</v>
      </c>
      <c r="L210" s="138">
        <v>8.2191780821917802E-4</v>
      </c>
      <c r="M210" s="138">
        <v>2.7397260273972603E-5</v>
      </c>
      <c r="N210" s="136"/>
      <c r="O210" s="137">
        <f>'QuasiPoint GF'!$I$14</f>
        <v>1.1940522965290001</v>
      </c>
      <c r="P210" s="137"/>
      <c r="Q210" s="137">
        <f t="shared" si="12"/>
        <v>1.3085504619495892E-4</v>
      </c>
      <c r="R210" s="137">
        <f t="shared" si="13"/>
        <v>9.8141284646219187E-4</v>
      </c>
      <c r="S210" s="137">
        <f t="shared" si="14"/>
        <v>3.2713761548739729E-5</v>
      </c>
      <c r="T210" s="137"/>
      <c r="U210" s="53" t="s">
        <v>2309</v>
      </c>
    </row>
    <row r="211" spans="1:21" ht="15.75" customHeight="1" outlineLevel="2" x14ac:dyDescent="0.35">
      <c r="A211" s="96" t="s">
        <v>920</v>
      </c>
      <c r="B211" s="96" t="s">
        <v>176</v>
      </c>
      <c r="C211" s="96" t="s">
        <v>1464</v>
      </c>
      <c r="D211" s="97">
        <v>2230001250</v>
      </c>
      <c r="E211" s="96" t="s">
        <v>2245</v>
      </c>
      <c r="F211" s="96" t="s">
        <v>2239</v>
      </c>
      <c r="G211" s="96" t="s">
        <v>2242</v>
      </c>
      <c r="H211" s="96" t="s">
        <v>2060</v>
      </c>
      <c r="I211" s="96" t="s">
        <v>1270</v>
      </c>
      <c r="J211" s="96" t="s">
        <v>2240</v>
      </c>
      <c r="K211" s="138">
        <v>1.452054794520548E-2</v>
      </c>
      <c r="L211" s="138">
        <v>5.4794520547945212E-4</v>
      </c>
      <c r="M211" s="138">
        <v>3.2876712328767121E-3</v>
      </c>
      <c r="N211" s="136"/>
      <c r="O211" s="137">
        <f>'QuasiPoint GF'!$I$14</f>
        <v>1.1940522965290001</v>
      </c>
      <c r="P211" s="137"/>
      <c r="Q211" s="137">
        <f t="shared" si="12"/>
        <v>1.7338293620832057E-2</v>
      </c>
      <c r="R211" s="137">
        <f t="shared" si="13"/>
        <v>6.5427523097479469E-4</v>
      </c>
      <c r="S211" s="137">
        <f t="shared" si="14"/>
        <v>3.9256513858487675E-3</v>
      </c>
      <c r="T211" s="137"/>
      <c r="U211" s="53" t="s">
        <v>2309</v>
      </c>
    </row>
    <row r="212" spans="1:21" ht="15.75" customHeight="1" outlineLevel="2" x14ac:dyDescent="0.35">
      <c r="A212" s="96" t="s">
        <v>920</v>
      </c>
      <c r="B212" s="96" t="s">
        <v>176</v>
      </c>
      <c r="C212" s="96" t="s">
        <v>1464</v>
      </c>
      <c r="D212" s="97">
        <v>2230060250</v>
      </c>
      <c r="E212" s="96" t="s">
        <v>2246</v>
      </c>
      <c r="F212" s="96" t="s">
        <v>2239</v>
      </c>
      <c r="G212" s="96" t="s">
        <v>2242</v>
      </c>
      <c r="H212" s="96" t="s">
        <v>2060</v>
      </c>
      <c r="I212" s="96" t="s">
        <v>1270</v>
      </c>
      <c r="J212" s="96" t="s">
        <v>2240</v>
      </c>
      <c r="K212" s="138">
        <v>8.219178082191781E-5</v>
      </c>
      <c r="L212" s="138">
        <v>2.7397260273972606E-4</v>
      </c>
      <c r="M212" s="138">
        <v>1.0958904109589042E-5</v>
      </c>
      <c r="N212" s="136"/>
      <c r="O212" s="137">
        <f>'QuasiPoint GF'!$I$14</f>
        <v>1.1940522965290001</v>
      </c>
      <c r="P212" s="137"/>
      <c r="Q212" s="137">
        <f t="shared" si="12"/>
        <v>9.8141284646219187E-5</v>
      </c>
      <c r="R212" s="137">
        <f t="shared" si="13"/>
        <v>3.2713761548739734E-4</v>
      </c>
      <c r="S212" s="137">
        <f t="shared" si="14"/>
        <v>1.3085504619495892E-5</v>
      </c>
      <c r="T212" s="137"/>
      <c r="U212" s="53" t="s">
        <v>2309</v>
      </c>
    </row>
    <row r="213" spans="1:21" ht="15.75" customHeight="1" outlineLevel="2" x14ac:dyDescent="0.35">
      <c r="A213" s="96" t="s">
        <v>920</v>
      </c>
      <c r="B213" s="96" t="s">
        <v>176</v>
      </c>
      <c r="C213" s="96" t="s">
        <v>1464</v>
      </c>
      <c r="D213" s="97">
        <v>2230074250</v>
      </c>
      <c r="E213" s="96" t="s">
        <v>2247</v>
      </c>
      <c r="F213" s="96" t="s">
        <v>2239</v>
      </c>
      <c r="G213" s="96" t="s">
        <v>2242</v>
      </c>
      <c r="H213" s="96" t="s">
        <v>2060</v>
      </c>
      <c r="I213" s="96" t="s">
        <v>1270</v>
      </c>
      <c r="J213" s="96" t="s">
        <v>2240</v>
      </c>
      <c r="K213" s="138">
        <v>5.6438356164383564E-2</v>
      </c>
      <c r="L213" s="138">
        <v>0.10602739726027398</v>
      </c>
      <c r="M213" s="138">
        <v>8.21917808219178E-3</v>
      </c>
      <c r="N213" s="136"/>
      <c r="O213" s="137">
        <f>'QuasiPoint GF'!$I$14</f>
        <v>1.1940522965290001</v>
      </c>
      <c r="P213" s="137"/>
      <c r="Q213" s="137">
        <f t="shared" si="12"/>
        <v>6.7390348790403842E-2</v>
      </c>
      <c r="R213" s="137">
        <f t="shared" si="13"/>
        <v>0.12660225719362275</v>
      </c>
      <c r="S213" s="137">
        <f t="shared" si="14"/>
        <v>9.8141284646219174E-3</v>
      </c>
      <c r="T213" s="137"/>
      <c r="U213" s="53" t="s">
        <v>2309</v>
      </c>
    </row>
    <row r="214" spans="1:21" ht="15.75" customHeight="1" outlineLevel="2" x14ac:dyDescent="0.35">
      <c r="A214" s="96" t="s">
        <v>920</v>
      </c>
      <c r="B214" s="96" t="s">
        <v>176</v>
      </c>
      <c r="C214" s="96" t="s">
        <v>1464</v>
      </c>
      <c r="D214" s="97">
        <v>2267003020</v>
      </c>
      <c r="E214" s="96" t="s">
        <v>2248</v>
      </c>
      <c r="F214" s="96" t="s">
        <v>2239</v>
      </c>
      <c r="G214" s="96" t="s">
        <v>2059</v>
      </c>
      <c r="H214" s="96" t="s">
        <v>2060</v>
      </c>
      <c r="I214" s="96" t="s">
        <v>1270</v>
      </c>
      <c r="J214" s="96" t="s">
        <v>2240</v>
      </c>
      <c r="K214" s="138">
        <v>9.7260273972602743E-2</v>
      </c>
      <c r="L214" s="138">
        <v>1.8082191780821918E-2</v>
      </c>
      <c r="M214" s="138">
        <v>4.10958904109589E-3</v>
      </c>
      <c r="N214" s="136"/>
      <c r="O214" s="137">
        <f>'QuasiPoint GF'!$I$14</f>
        <v>1.1940522965290001</v>
      </c>
      <c r="P214" s="137"/>
      <c r="Q214" s="137">
        <f t="shared" si="12"/>
        <v>0.11613385349802605</v>
      </c>
      <c r="R214" s="137">
        <f t="shared" si="13"/>
        <v>2.1591082622168221E-2</v>
      </c>
      <c r="S214" s="137">
        <f t="shared" si="14"/>
        <v>4.9070642323109587E-3</v>
      </c>
      <c r="T214" s="137"/>
      <c r="U214" s="53" t="s">
        <v>2309</v>
      </c>
    </row>
    <row r="215" spans="1:21" ht="15.75" customHeight="1" outlineLevel="2" x14ac:dyDescent="0.35">
      <c r="A215" s="96" t="s">
        <v>920</v>
      </c>
      <c r="B215" s="96" t="s">
        <v>176</v>
      </c>
      <c r="C215" s="96" t="s">
        <v>1464</v>
      </c>
      <c r="D215" s="97">
        <v>2267006022</v>
      </c>
      <c r="E215" s="96" t="s">
        <v>2249</v>
      </c>
      <c r="F215" s="96" t="s">
        <v>2239</v>
      </c>
      <c r="G215" s="96" t="s">
        <v>2059</v>
      </c>
      <c r="H215" s="96" t="s">
        <v>2060</v>
      </c>
      <c r="I215" s="96" t="s">
        <v>1270</v>
      </c>
      <c r="J215" s="96" t="s">
        <v>2240</v>
      </c>
      <c r="K215" s="138">
        <v>5.4794520547945207E-5</v>
      </c>
      <c r="L215" s="138">
        <v>1.3698630136986302E-5</v>
      </c>
      <c r="M215" s="138">
        <v>1.3698630136986302E-6</v>
      </c>
      <c r="N215" s="136"/>
      <c r="O215" s="137">
        <f>'QuasiPoint GF'!$I$14</f>
        <v>1.1940522965290001</v>
      </c>
      <c r="P215" s="137"/>
      <c r="Q215" s="137">
        <f t="shared" si="12"/>
        <v>6.5427523097479458E-5</v>
      </c>
      <c r="R215" s="137">
        <f t="shared" si="13"/>
        <v>1.6356880774369865E-5</v>
      </c>
      <c r="S215" s="137">
        <f t="shared" si="14"/>
        <v>1.6356880774369865E-6</v>
      </c>
      <c r="T215" s="137"/>
      <c r="U215" s="53" t="s">
        <v>2309</v>
      </c>
    </row>
    <row r="216" spans="1:21" ht="15.75" customHeight="1" outlineLevel="2" x14ac:dyDescent="0.35">
      <c r="A216" s="96" t="s">
        <v>920</v>
      </c>
      <c r="B216" s="96" t="s">
        <v>176</v>
      </c>
      <c r="C216" s="96" t="s">
        <v>1464</v>
      </c>
      <c r="D216" s="97">
        <v>2268006022</v>
      </c>
      <c r="E216" s="96" t="s">
        <v>2250</v>
      </c>
      <c r="F216" s="96" t="s">
        <v>2239</v>
      </c>
      <c r="G216" s="96" t="s">
        <v>2059</v>
      </c>
      <c r="H216" s="96" t="s">
        <v>2060</v>
      </c>
      <c r="I216" s="96" t="s">
        <v>1270</v>
      </c>
      <c r="J216" s="96" t="s">
        <v>2240</v>
      </c>
      <c r="K216" s="138">
        <v>2.7397260273972603E-5</v>
      </c>
      <c r="L216" s="138">
        <v>5.4794520547945209E-6</v>
      </c>
      <c r="M216" s="138">
        <v>2.7397260273972604E-6</v>
      </c>
      <c r="N216" s="136"/>
      <c r="O216" s="137">
        <f>'QuasiPoint GF'!$I$14</f>
        <v>1.1940522965290001</v>
      </c>
      <c r="P216" s="137"/>
      <c r="Q216" s="137">
        <f t="shared" si="12"/>
        <v>3.2713761548739729E-5</v>
      </c>
      <c r="R216" s="137">
        <f t="shared" si="13"/>
        <v>6.5427523097479462E-6</v>
      </c>
      <c r="S216" s="137">
        <f t="shared" si="14"/>
        <v>3.2713761548739731E-6</v>
      </c>
      <c r="T216" s="137"/>
      <c r="U216" s="53" t="s">
        <v>2309</v>
      </c>
    </row>
    <row r="217" spans="1:21" ht="15.75" customHeight="1" outlineLevel="2" x14ac:dyDescent="0.35">
      <c r="A217" s="96" t="s">
        <v>920</v>
      </c>
      <c r="B217" s="96" t="s">
        <v>176</v>
      </c>
      <c r="C217" s="96" t="s">
        <v>1464</v>
      </c>
      <c r="D217" s="97">
        <v>2270002022</v>
      </c>
      <c r="E217" s="96" t="s">
        <v>2251</v>
      </c>
      <c r="F217" s="96" t="s">
        <v>2239</v>
      </c>
      <c r="G217" s="96" t="s">
        <v>2059</v>
      </c>
      <c r="H217" s="96" t="s">
        <v>2060</v>
      </c>
      <c r="I217" s="96" t="s">
        <v>1270</v>
      </c>
      <c r="J217" s="96" t="s">
        <v>2240</v>
      </c>
      <c r="K217" s="138">
        <v>1.2054794520547944E-2</v>
      </c>
      <c r="L217" s="138">
        <v>3.0191780821917806E-2</v>
      </c>
      <c r="M217" s="138">
        <v>3.0136986301369864E-3</v>
      </c>
      <c r="N217" s="136"/>
      <c r="O217" s="137">
        <f>'QuasiPoint GF'!$I$14</f>
        <v>1.1940522965290001</v>
      </c>
      <c r="P217" s="137"/>
      <c r="Q217" s="137">
        <f t="shared" si="12"/>
        <v>1.439405508144548E-2</v>
      </c>
      <c r="R217" s="137">
        <f t="shared" si="13"/>
        <v>3.6050565226711177E-2</v>
      </c>
      <c r="S217" s="137">
        <f t="shared" si="14"/>
        <v>3.5985137703613704E-3</v>
      </c>
      <c r="T217" s="137"/>
      <c r="U217" s="53" t="s">
        <v>2309</v>
      </c>
    </row>
    <row r="218" spans="1:21" ht="15.75" customHeight="1" outlineLevel="2" x14ac:dyDescent="0.35">
      <c r="A218" s="96" t="s">
        <v>920</v>
      </c>
      <c r="B218" s="96" t="s">
        <v>176</v>
      </c>
      <c r="C218" s="96" t="s">
        <v>1464</v>
      </c>
      <c r="D218" s="97">
        <v>2270002045</v>
      </c>
      <c r="E218" s="96" t="s">
        <v>2252</v>
      </c>
      <c r="F218" s="96" t="s">
        <v>2239</v>
      </c>
      <c r="G218" s="96" t="s">
        <v>2059</v>
      </c>
      <c r="H218" s="96" t="s">
        <v>2060</v>
      </c>
      <c r="I218" s="96" t="s">
        <v>1270</v>
      </c>
      <c r="J218" s="96" t="s">
        <v>2240</v>
      </c>
      <c r="K218" s="138">
        <v>3.2054794520547943E-2</v>
      </c>
      <c r="L218" s="138">
        <v>0.16328767123287671</v>
      </c>
      <c r="M218" s="138">
        <v>6.3013698630136981E-3</v>
      </c>
      <c r="N218" s="136"/>
      <c r="O218" s="137">
        <f>'QuasiPoint GF'!$I$14</f>
        <v>1.1940522965290001</v>
      </c>
      <c r="P218" s="137"/>
      <c r="Q218" s="137">
        <f t="shared" si="12"/>
        <v>3.8275101012025484E-2</v>
      </c>
      <c r="R218" s="137">
        <f t="shared" si="13"/>
        <v>0.19497401883048879</v>
      </c>
      <c r="S218" s="137">
        <f t="shared" si="14"/>
        <v>7.524165156210137E-3</v>
      </c>
      <c r="T218" s="137"/>
      <c r="U218" s="53" t="s">
        <v>2309</v>
      </c>
    </row>
    <row r="219" spans="1:21" ht="15.75" customHeight="1" outlineLevel="2" x14ac:dyDescent="0.35">
      <c r="A219" s="96" t="s">
        <v>920</v>
      </c>
      <c r="B219" s="96" t="s">
        <v>176</v>
      </c>
      <c r="C219" s="96" t="s">
        <v>1464</v>
      </c>
      <c r="D219" s="97">
        <v>2270002048</v>
      </c>
      <c r="E219" s="96" t="s">
        <v>2253</v>
      </c>
      <c r="F219" s="96" t="s">
        <v>2239</v>
      </c>
      <c r="G219" s="96" t="s">
        <v>2059</v>
      </c>
      <c r="H219" s="96" t="s">
        <v>2060</v>
      </c>
      <c r="I219" s="96" t="s">
        <v>1270</v>
      </c>
      <c r="J219" s="96" t="s">
        <v>2240</v>
      </c>
      <c r="K219" s="138">
        <v>2.7397260273972604E-6</v>
      </c>
      <c r="L219" s="138">
        <v>5.4794520547945209E-6</v>
      </c>
      <c r="M219" s="138">
        <v>5.4794520547945204E-7</v>
      </c>
      <c r="N219" s="136"/>
      <c r="O219" s="137">
        <f>'QuasiPoint GF'!$I$14</f>
        <v>1.1940522965290001</v>
      </c>
      <c r="P219" s="137"/>
      <c r="Q219" s="137">
        <f t="shared" si="12"/>
        <v>3.2713761548739731E-6</v>
      </c>
      <c r="R219" s="137">
        <f t="shared" si="13"/>
        <v>6.5427523097479462E-6</v>
      </c>
      <c r="S219" s="137">
        <f t="shared" si="14"/>
        <v>6.5427523097479459E-7</v>
      </c>
      <c r="T219" s="137"/>
      <c r="U219" s="53" t="s">
        <v>2309</v>
      </c>
    </row>
    <row r="220" spans="1:21" ht="15.75" customHeight="1" outlineLevel="2" x14ac:dyDescent="0.35">
      <c r="A220" s="96" t="s">
        <v>920</v>
      </c>
      <c r="B220" s="96" t="s">
        <v>176</v>
      </c>
      <c r="C220" s="96" t="s">
        <v>1464</v>
      </c>
      <c r="D220" s="97">
        <v>2270002051</v>
      </c>
      <c r="E220" s="96" t="s">
        <v>2254</v>
      </c>
      <c r="F220" s="96" t="s">
        <v>2239</v>
      </c>
      <c r="G220" s="96" t="s">
        <v>2059</v>
      </c>
      <c r="H220" s="96" t="s">
        <v>2060</v>
      </c>
      <c r="I220" s="96" t="s">
        <v>1270</v>
      </c>
      <c r="J220" s="96" t="s">
        <v>2240</v>
      </c>
      <c r="K220" s="138">
        <v>8.2191780821917802E-4</v>
      </c>
      <c r="L220" s="138">
        <v>9.0410958904109592E-3</v>
      </c>
      <c r="M220" s="138">
        <v>1.0958904109589042E-3</v>
      </c>
      <c r="N220" s="136"/>
      <c r="O220" s="137">
        <f>'QuasiPoint GF'!$I$14</f>
        <v>1.1940522965290001</v>
      </c>
      <c r="P220" s="137"/>
      <c r="Q220" s="137">
        <f t="shared" si="12"/>
        <v>9.8141284646219187E-4</v>
      </c>
      <c r="R220" s="137">
        <f t="shared" si="13"/>
        <v>1.079554131108411E-2</v>
      </c>
      <c r="S220" s="137">
        <f t="shared" si="14"/>
        <v>1.3085504619495894E-3</v>
      </c>
      <c r="T220" s="137"/>
      <c r="U220" s="53" t="s">
        <v>2309</v>
      </c>
    </row>
    <row r="221" spans="1:21" ht="15.75" customHeight="1" outlineLevel="2" x14ac:dyDescent="0.35">
      <c r="A221" s="96" t="s">
        <v>920</v>
      </c>
      <c r="B221" s="96" t="s">
        <v>176</v>
      </c>
      <c r="C221" s="96" t="s">
        <v>1464</v>
      </c>
      <c r="D221" s="97">
        <v>2270002066</v>
      </c>
      <c r="E221" s="96" t="s">
        <v>2255</v>
      </c>
      <c r="F221" s="96" t="s">
        <v>2239</v>
      </c>
      <c r="G221" s="96" t="s">
        <v>2059</v>
      </c>
      <c r="H221" s="96" t="s">
        <v>2060</v>
      </c>
      <c r="I221" s="96" t="s">
        <v>1270</v>
      </c>
      <c r="J221" s="96" t="s">
        <v>2240</v>
      </c>
      <c r="K221" s="138">
        <v>7.1232876712328773E-3</v>
      </c>
      <c r="L221" s="138">
        <v>1.589041095890411E-2</v>
      </c>
      <c r="M221" s="138">
        <v>1.6712328767123287E-3</v>
      </c>
      <c r="N221" s="136"/>
      <c r="O221" s="137">
        <f>'QuasiPoint GF'!$I$14</f>
        <v>1.1940522965290001</v>
      </c>
      <c r="P221" s="137"/>
      <c r="Q221" s="137">
        <f t="shared" si="12"/>
        <v>8.5055780026723309E-3</v>
      </c>
      <c r="R221" s="137">
        <f t="shared" si="13"/>
        <v>1.8973981698269044E-2</v>
      </c>
      <c r="S221" s="137">
        <f t="shared" si="14"/>
        <v>1.9955394544731234E-3</v>
      </c>
      <c r="T221" s="137"/>
      <c r="U221" s="53" t="s">
        <v>2309</v>
      </c>
    </row>
    <row r="222" spans="1:21" ht="15.75" customHeight="1" outlineLevel="2" x14ac:dyDescent="0.35">
      <c r="A222" s="96" t="s">
        <v>920</v>
      </c>
      <c r="B222" s="96" t="s">
        <v>176</v>
      </c>
      <c r="C222" s="96" t="s">
        <v>1464</v>
      </c>
      <c r="D222" s="97">
        <v>2270002072</v>
      </c>
      <c r="E222" s="96" t="s">
        <v>2256</v>
      </c>
      <c r="F222" s="96" t="s">
        <v>2239</v>
      </c>
      <c r="G222" s="96" t="s">
        <v>2059</v>
      </c>
      <c r="H222" s="96" t="s">
        <v>2060</v>
      </c>
      <c r="I222" s="96" t="s">
        <v>1270</v>
      </c>
      <c r="J222" s="96" t="s">
        <v>2240</v>
      </c>
      <c r="K222" s="138">
        <v>3.2876712328767121E-3</v>
      </c>
      <c r="L222" s="138">
        <v>1.315068493150685E-3</v>
      </c>
      <c r="M222" s="138">
        <v>3.0136986301369865E-4</v>
      </c>
      <c r="N222" s="136"/>
      <c r="O222" s="137">
        <f>'QuasiPoint GF'!$I$14</f>
        <v>1.1940522965290001</v>
      </c>
      <c r="P222" s="137"/>
      <c r="Q222" s="137">
        <f t="shared" si="12"/>
        <v>3.9256513858487675E-3</v>
      </c>
      <c r="R222" s="137">
        <f t="shared" si="13"/>
        <v>1.570260554339507E-3</v>
      </c>
      <c r="S222" s="137">
        <f t="shared" si="14"/>
        <v>3.5985137703613707E-4</v>
      </c>
      <c r="T222" s="137"/>
      <c r="U222" s="53" t="s">
        <v>2309</v>
      </c>
    </row>
    <row r="223" spans="1:21" ht="15.75" customHeight="1" outlineLevel="2" x14ac:dyDescent="0.35">
      <c r="A223" s="96" t="s">
        <v>920</v>
      </c>
      <c r="B223" s="96" t="s">
        <v>176</v>
      </c>
      <c r="C223" s="96" t="s">
        <v>1464</v>
      </c>
      <c r="D223" s="97">
        <v>2270003010</v>
      </c>
      <c r="E223" s="96" t="s">
        <v>2257</v>
      </c>
      <c r="F223" s="96" t="s">
        <v>2239</v>
      </c>
      <c r="G223" s="96" t="s">
        <v>2059</v>
      </c>
      <c r="H223" s="96" t="s">
        <v>2060</v>
      </c>
      <c r="I223" s="96" t="s">
        <v>1270</v>
      </c>
      <c r="J223" s="96" t="s">
        <v>2240</v>
      </c>
      <c r="K223" s="138">
        <v>8.2191780821917817E-6</v>
      </c>
      <c r="L223" s="138">
        <v>1.0958904109589042E-5</v>
      </c>
      <c r="M223" s="138">
        <v>1.3698630136986302E-6</v>
      </c>
      <c r="N223" s="136"/>
      <c r="O223" s="137">
        <f>'QuasiPoint GF'!$I$14</f>
        <v>1.1940522965290001</v>
      </c>
      <c r="P223" s="137"/>
      <c r="Q223" s="137">
        <f t="shared" si="12"/>
        <v>9.8141284646219201E-6</v>
      </c>
      <c r="R223" s="137">
        <f t="shared" si="13"/>
        <v>1.3085504619495892E-5</v>
      </c>
      <c r="S223" s="137">
        <f t="shared" si="14"/>
        <v>1.6356880774369865E-6</v>
      </c>
      <c r="T223" s="137"/>
      <c r="U223" s="53" t="s">
        <v>2309</v>
      </c>
    </row>
    <row r="224" spans="1:21" ht="15.75" customHeight="1" outlineLevel="2" x14ac:dyDescent="0.35">
      <c r="A224" s="96" t="s">
        <v>920</v>
      </c>
      <c r="B224" s="96" t="s">
        <v>176</v>
      </c>
      <c r="C224" s="96" t="s">
        <v>1464</v>
      </c>
      <c r="D224" s="97">
        <v>2270003020</v>
      </c>
      <c r="E224" s="96" t="s">
        <v>2258</v>
      </c>
      <c r="F224" s="96" t="s">
        <v>2239</v>
      </c>
      <c r="G224" s="96" t="s">
        <v>2059</v>
      </c>
      <c r="H224" s="96" t="s">
        <v>2060</v>
      </c>
      <c r="I224" s="96" t="s">
        <v>1270</v>
      </c>
      <c r="J224" s="96" t="s">
        <v>2240</v>
      </c>
      <c r="K224" s="138">
        <v>3.9452054794520547E-2</v>
      </c>
      <c r="L224" s="138">
        <v>9.8082191780821934E-2</v>
      </c>
      <c r="M224" s="138">
        <v>8.2465753424657527E-3</v>
      </c>
      <c r="N224" s="136"/>
      <c r="O224" s="137">
        <f>'QuasiPoint GF'!$I$14</f>
        <v>1.1940522965290001</v>
      </c>
      <c r="P224" s="137"/>
      <c r="Q224" s="137">
        <f t="shared" si="12"/>
        <v>4.7107816630185206E-2</v>
      </c>
      <c r="R224" s="137">
        <f t="shared" si="13"/>
        <v>0.11711526634448825</v>
      </c>
      <c r="S224" s="137">
        <f t="shared" si="14"/>
        <v>9.8468422261706583E-3</v>
      </c>
      <c r="T224" s="137"/>
      <c r="U224" s="53" t="s">
        <v>2309</v>
      </c>
    </row>
    <row r="225" spans="1:21" ht="15.75" customHeight="1" outlineLevel="2" x14ac:dyDescent="0.35">
      <c r="A225" s="96" t="s">
        <v>920</v>
      </c>
      <c r="B225" s="96" t="s">
        <v>176</v>
      </c>
      <c r="C225" s="96" t="s">
        <v>1464</v>
      </c>
      <c r="D225" s="97">
        <v>2270003022</v>
      </c>
      <c r="E225" s="96" t="s">
        <v>2259</v>
      </c>
      <c r="F225" s="96" t="s">
        <v>2239</v>
      </c>
      <c r="G225" s="96" t="s">
        <v>2059</v>
      </c>
      <c r="H225" s="96" t="s">
        <v>2060</v>
      </c>
      <c r="I225" s="96" t="s">
        <v>1270</v>
      </c>
      <c r="J225" s="96" t="s">
        <v>2240</v>
      </c>
      <c r="K225" s="138">
        <v>8.219178082191781E-5</v>
      </c>
      <c r="L225" s="138">
        <v>2.7397260273972606E-4</v>
      </c>
      <c r="M225" s="138">
        <v>2.7397260273972603E-5</v>
      </c>
      <c r="N225" s="136"/>
      <c r="O225" s="137">
        <f>'QuasiPoint GF'!$I$14</f>
        <v>1.1940522965290001</v>
      </c>
      <c r="P225" s="137"/>
      <c r="Q225" s="137">
        <f t="shared" si="12"/>
        <v>9.8141284646219187E-5</v>
      </c>
      <c r="R225" s="137">
        <f t="shared" si="13"/>
        <v>3.2713761548739734E-4</v>
      </c>
      <c r="S225" s="137">
        <f t="shared" si="14"/>
        <v>3.2713761548739729E-5</v>
      </c>
      <c r="T225" s="137"/>
      <c r="U225" s="53" t="s">
        <v>2309</v>
      </c>
    </row>
    <row r="226" spans="1:21" ht="15.75" customHeight="1" outlineLevel="2" x14ac:dyDescent="0.35">
      <c r="A226" s="96" t="s">
        <v>920</v>
      </c>
      <c r="B226" s="96" t="s">
        <v>176</v>
      </c>
      <c r="C226" s="96" t="s">
        <v>1464</v>
      </c>
      <c r="D226" s="97">
        <v>2270003040</v>
      </c>
      <c r="E226" s="96" t="s">
        <v>2260</v>
      </c>
      <c r="F226" s="96" t="s">
        <v>2239</v>
      </c>
      <c r="G226" s="96" t="s">
        <v>2059</v>
      </c>
      <c r="H226" s="96" t="s">
        <v>2060</v>
      </c>
      <c r="I226" s="96" t="s">
        <v>1270</v>
      </c>
      <c r="J226" s="96" t="s">
        <v>2240</v>
      </c>
      <c r="K226" s="138">
        <v>1.0958904109589041E-2</v>
      </c>
      <c r="L226" s="138">
        <v>4.5205479452054796E-2</v>
      </c>
      <c r="M226" s="138">
        <v>3.8356164383561643E-3</v>
      </c>
      <c r="N226" s="136"/>
      <c r="O226" s="137">
        <f>'QuasiPoint GF'!$I$14</f>
        <v>1.1940522965290001</v>
      </c>
      <c r="P226" s="137"/>
      <c r="Q226" s="137">
        <f t="shared" si="12"/>
        <v>1.3085504619495892E-2</v>
      </c>
      <c r="R226" s="137">
        <f t="shared" si="13"/>
        <v>5.3977706555420557E-2</v>
      </c>
      <c r="S226" s="137">
        <f t="shared" si="14"/>
        <v>4.5799266168235625E-3</v>
      </c>
      <c r="T226" s="137"/>
      <c r="U226" s="53" t="s">
        <v>2309</v>
      </c>
    </row>
    <row r="227" spans="1:21" ht="15.75" customHeight="1" outlineLevel="2" x14ac:dyDescent="0.35">
      <c r="A227" s="96" t="s">
        <v>920</v>
      </c>
      <c r="B227" s="96" t="s">
        <v>176</v>
      </c>
      <c r="C227" s="96" t="s">
        <v>1464</v>
      </c>
      <c r="D227" s="97">
        <v>2270003050</v>
      </c>
      <c r="E227" s="96" t="s">
        <v>2261</v>
      </c>
      <c r="F227" s="96" t="s">
        <v>2239</v>
      </c>
      <c r="G227" s="96" t="s">
        <v>2059</v>
      </c>
      <c r="H227" s="96" t="s">
        <v>2060</v>
      </c>
      <c r="I227" s="96" t="s">
        <v>1270</v>
      </c>
      <c r="J227" s="96" t="s">
        <v>2240</v>
      </c>
      <c r="K227" s="138">
        <v>1.643835616438356E-3</v>
      </c>
      <c r="L227" s="138">
        <v>1.0958904109589042E-3</v>
      </c>
      <c r="M227" s="138">
        <v>2.7397260273972606E-4</v>
      </c>
      <c r="N227" s="136"/>
      <c r="O227" s="137">
        <f>'QuasiPoint GF'!$I$14</f>
        <v>1.1940522965290001</v>
      </c>
      <c r="P227" s="137"/>
      <c r="Q227" s="137">
        <f t="shared" si="12"/>
        <v>1.9628256929243837E-3</v>
      </c>
      <c r="R227" s="137">
        <f t="shared" si="13"/>
        <v>1.3085504619495894E-3</v>
      </c>
      <c r="S227" s="137">
        <f t="shared" si="14"/>
        <v>3.2713761548739734E-4</v>
      </c>
      <c r="T227" s="137"/>
      <c r="U227" s="53" t="s">
        <v>2309</v>
      </c>
    </row>
    <row r="228" spans="1:21" ht="15.75" customHeight="1" outlineLevel="2" x14ac:dyDescent="0.35">
      <c r="A228" s="96" t="s">
        <v>920</v>
      </c>
      <c r="B228" s="96" t="s">
        <v>176</v>
      </c>
      <c r="C228" s="96" t="s">
        <v>1464</v>
      </c>
      <c r="D228" s="97">
        <v>2270003070</v>
      </c>
      <c r="E228" s="96" t="s">
        <v>2262</v>
      </c>
      <c r="F228" s="96" t="s">
        <v>2239</v>
      </c>
      <c r="G228" s="96" t="s">
        <v>2059</v>
      </c>
      <c r="H228" s="96" t="s">
        <v>2060</v>
      </c>
      <c r="I228" s="96" t="s">
        <v>1270</v>
      </c>
      <c r="J228" s="96" t="s">
        <v>2240</v>
      </c>
      <c r="K228" s="138">
        <v>4.8356164383561648E-2</v>
      </c>
      <c r="L228" s="138">
        <v>0.14958904109589041</v>
      </c>
      <c r="M228" s="138">
        <v>1.4273972602739726E-2</v>
      </c>
      <c r="N228" s="136"/>
      <c r="O228" s="137">
        <f>'QuasiPoint GF'!$I$14</f>
        <v>1.1940522965290001</v>
      </c>
      <c r="P228" s="137"/>
      <c r="Q228" s="137">
        <f t="shared" si="12"/>
        <v>5.7739789133525628E-2</v>
      </c>
      <c r="R228" s="137">
        <f t="shared" si="13"/>
        <v>0.17861713805611892</v>
      </c>
      <c r="S228" s="137">
        <f t="shared" si="14"/>
        <v>1.7043869766893399E-2</v>
      </c>
      <c r="T228" s="137"/>
      <c r="U228" s="53" t="s">
        <v>2309</v>
      </c>
    </row>
    <row r="229" spans="1:21" ht="15.75" customHeight="1" outlineLevel="2" x14ac:dyDescent="0.35">
      <c r="A229" s="96" t="s">
        <v>920</v>
      </c>
      <c r="B229" s="96" t="s">
        <v>176</v>
      </c>
      <c r="C229" s="96" t="s">
        <v>1464</v>
      </c>
      <c r="D229" s="97">
        <v>2270006005</v>
      </c>
      <c r="E229" s="96" t="s">
        <v>2263</v>
      </c>
      <c r="F229" s="96" t="s">
        <v>2239</v>
      </c>
      <c r="G229" s="96" t="s">
        <v>2059</v>
      </c>
      <c r="H229" s="96" t="s">
        <v>2060</v>
      </c>
      <c r="I229" s="96" t="s">
        <v>1270</v>
      </c>
      <c r="J229" s="96" t="s">
        <v>2240</v>
      </c>
      <c r="K229" s="138">
        <v>1.3698630136986303E-4</v>
      </c>
      <c r="L229" s="138">
        <v>2.7397260273972606E-4</v>
      </c>
      <c r="M229" s="138">
        <v>2.7397260273972603E-5</v>
      </c>
      <c r="N229" s="136"/>
      <c r="O229" s="137">
        <f>'QuasiPoint GF'!$I$14</f>
        <v>1.1940522965290001</v>
      </c>
      <c r="P229" s="137"/>
      <c r="Q229" s="137">
        <f t="shared" si="12"/>
        <v>1.6356880774369867E-4</v>
      </c>
      <c r="R229" s="137">
        <f t="shared" si="13"/>
        <v>3.2713761548739734E-4</v>
      </c>
      <c r="S229" s="137">
        <f t="shared" si="14"/>
        <v>3.2713761548739729E-5</v>
      </c>
      <c r="T229" s="137"/>
      <c r="U229" s="53" t="s">
        <v>2309</v>
      </c>
    </row>
    <row r="230" spans="1:21" ht="15.75" customHeight="1" outlineLevel="2" x14ac:dyDescent="0.35">
      <c r="A230" s="96" t="s">
        <v>920</v>
      </c>
      <c r="B230" s="96" t="s">
        <v>176</v>
      </c>
      <c r="C230" s="96" t="s">
        <v>1464</v>
      </c>
      <c r="D230" s="97">
        <v>2270006022</v>
      </c>
      <c r="E230" s="96" t="s">
        <v>2264</v>
      </c>
      <c r="F230" s="96" t="s">
        <v>2239</v>
      </c>
      <c r="G230" s="96" t="s">
        <v>2059</v>
      </c>
      <c r="H230" s="96" t="s">
        <v>2060</v>
      </c>
      <c r="I230" s="96" t="s">
        <v>1270</v>
      </c>
      <c r="J230" s="96" t="s">
        <v>2240</v>
      </c>
      <c r="K230" s="138">
        <v>7.1232876712328773E-3</v>
      </c>
      <c r="L230" s="138">
        <v>1.589041095890411E-2</v>
      </c>
      <c r="M230" s="138">
        <v>1.6712328767123287E-3</v>
      </c>
      <c r="N230" s="136"/>
      <c r="O230" s="137">
        <f>'QuasiPoint GF'!$I$14</f>
        <v>1.1940522965290001</v>
      </c>
      <c r="P230" s="137"/>
      <c r="Q230" s="137">
        <f t="shared" si="12"/>
        <v>8.5055780026723309E-3</v>
      </c>
      <c r="R230" s="137">
        <f t="shared" si="13"/>
        <v>1.8973981698269044E-2</v>
      </c>
      <c r="S230" s="137">
        <f t="shared" si="14"/>
        <v>1.9955394544731234E-3</v>
      </c>
      <c r="T230" s="137"/>
      <c r="U230" s="53" t="s">
        <v>2309</v>
      </c>
    </row>
    <row r="231" spans="1:21" ht="15.75" customHeight="1" outlineLevel="2" x14ac:dyDescent="0.35">
      <c r="A231" s="96" t="s">
        <v>920</v>
      </c>
      <c r="B231" s="96" t="s">
        <v>176</v>
      </c>
      <c r="C231" s="96" t="s">
        <v>1464</v>
      </c>
      <c r="D231" s="97">
        <v>2285002010</v>
      </c>
      <c r="E231" s="96" t="s">
        <v>1281</v>
      </c>
      <c r="F231" s="96" t="s">
        <v>2239</v>
      </c>
      <c r="G231" s="96" t="s">
        <v>2062</v>
      </c>
      <c r="H231" s="96" t="s">
        <v>2060</v>
      </c>
      <c r="I231" s="96" t="s">
        <v>1270</v>
      </c>
      <c r="J231" s="96" t="s">
        <v>2240</v>
      </c>
      <c r="K231" s="138">
        <v>2.8767123287671233E-2</v>
      </c>
      <c r="L231" s="138">
        <v>0.15890410958904111</v>
      </c>
      <c r="M231" s="138">
        <v>8.21917808219178E-3</v>
      </c>
      <c r="N231" s="136"/>
      <c r="O231" s="137">
        <f>'QuasiPoint GF'!$I$14</f>
        <v>1.1940522965290001</v>
      </c>
      <c r="P231" s="137"/>
      <c r="Q231" s="137">
        <f t="shared" si="12"/>
        <v>3.4349449626176719E-2</v>
      </c>
      <c r="R231" s="137">
        <f t="shared" si="13"/>
        <v>0.18973981698269043</v>
      </c>
      <c r="S231" s="137">
        <f t="shared" si="14"/>
        <v>9.8141284646219174E-3</v>
      </c>
      <c r="T231" s="137"/>
      <c r="U231" s="53" t="s">
        <v>2309</v>
      </c>
    </row>
    <row r="232" spans="1:21" ht="15.75" customHeight="1" outlineLevel="1" x14ac:dyDescent="0.35">
      <c r="A232" s="100" t="s">
        <v>505</v>
      </c>
      <c r="B232" s="101"/>
      <c r="C232" s="101"/>
      <c r="D232" s="102"/>
      <c r="E232" s="101"/>
      <c r="F232" s="101"/>
      <c r="G232" s="101"/>
      <c r="H232" s="101"/>
      <c r="I232" s="101"/>
      <c r="J232" s="101" t="s">
        <v>2240</v>
      </c>
      <c r="K232" s="136">
        <f>SUBTOTAL(9,K207:K231)</f>
        <v>0.36146301369863021</v>
      </c>
      <c r="L232" s="136">
        <f>SUBTOTAL(9,L207:L231)</f>
        <v>0.81491232876712327</v>
      </c>
      <c r="M232" s="136">
        <f>SUBTOTAL(9,M207:M231)</f>
        <v>6.5775260273972597E-2</v>
      </c>
      <c r="N232" s="136"/>
      <c r="O232" s="137">
        <f>'QuasiPoint GF'!$I$14</f>
        <v>1.1940522965290001</v>
      </c>
      <c r="P232" s="137"/>
      <c r="Q232" s="137">
        <f t="shared" si="12"/>
        <v>0.43160574161714282</v>
      </c>
      <c r="R232" s="137">
        <f t="shared" si="13"/>
        <v>0.97304793763417907</v>
      </c>
      <c r="S232" s="137">
        <f t="shared" si="14"/>
        <v>7.8539100584929689E-2</v>
      </c>
      <c r="T232" s="137"/>
    </row>
    <row r="233" spans="1:21" ht="15.75" customHeight="1" x14ac:dyDescent="0.35">
      <c r="A233" s="100" t="s">
        <v>848</v>
      </c>
      <c r="B233" s="101"/>
      <c r="C233" s="101"/>
      <c r="D233" s="102"/>
      <c r="E233" s="101"/>
      <c r="F233" s="101"/>
      <c r="G233" s="101"/>
      <c r="H233" s="101"/>
      <c r="I233" s="101"/>
      <c r="J233" s="101"/>
      <c r="K233" s="136">
        <f>SUBTOTAL(9,K3:K231)</f>
        <v>6.5491296164383659</v>
      </c>
      <c r="L233" s="136">
        <f>SUBTOTAL(9,L3:L231)</f>
        <v>7.2740075342465751</v>
      </c>
      <c r="M233" s="136">
        <f>SUBTOTAL(9,M3:M231)</f>
        <v>1.3096691301369874</v>
      </c>
      <c r="N233" s="136"/>
      <c r="O233" s="137"/>
      <c r="P233" s="137"/>
      <c r="Q233" s="137">
        <f>Q232+Q206+Q41</f>
        <v>7.0884832591573472</v>
      </c>
      <c r="R233" s="137">
        <f>R232+R206+R41</f>
        <v>8.0416338285596289</v>
      </c>
      <c r="S233" s="137">
        <f>S232+S206+S41</f>
        <v>1.4364244582837498</v>
      </c>
      <c r="T233" s="137"/>
    </row>
    <row r="236" spans="1:21" ht="14.5" x14ac:dyDescent="0.35">
      <c r="K236" s="103"/>
      <c r="L236" s="103"/>
      <c r="M236" s="103"/>
    </row>
    <row r="237" spans="1:21" ht="14.5" x14ac:dyDescent="0.35">
      <c r="K237" s="98"/>
      <c r="L237" s="98"/>
      <c r="M237" s="98"/>
    </row>
  </sheetData>
  <sheetProtection password="CD58" sheet="1" objects="1" scenarios="1"/>
  <mergeCells count="2">
    <mergeCell ref="Q1:S1"/>
    <mergeCell ref="K1:M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E8C39FBC2E644ABCA4823B99D9F7D9" ma:contentTypeVersion="2" ma:contentTypeDescription="Create a new document." ma:contentTypeScope="" ma:versionID="28ff0476866d97c79f1bac58136da6c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CA88A33-A40A-4E18-8EF5-045010FAD809}"/>
</file>

<file path=customXml/itemProps2.xml><?xml version="1.0" encoding="utf-8"?>
<ds:datastoreItem xmlns:ds="http://schemas.openxmlformats.org/officeDocument/2006/customXml" ds:itemID="{A2413547-C558-4EFF-94AE-A7BD610B465D}"/>
</file>

<file path=customXml/itemProps3.xml><?xml version="1.0" encoding="utf-8"?>
<ds:datastoreItem xmlns:ds="http://schemas.openxmlformats.org/officeDocument/2006/customXml" ds:itemID="{80BDEE54-14E2-4B67-BA61-7C5798B9C3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Tab Explanation</vt:lpstr>
      <vt:lpstr>Summary</vt:lpstr>
      <vt:lpstr>2023 TL Contingency Demo</vt:lpstr>
      <vt:lpstr>Mobile All Years</vt:lpstr>
      <vt:lpstr>Biogenics 2017</vt:lpstr>
      <vt:lpstr>Point-NAIC</vt:lpstr>
      <vt:lpstr>Area All Years</vt:lpstr>
      <vt:lpstr>MAR</vt:lpstr>
      <vt:lpstr>Quasi-Pt 2017</vt:lpstr>
      <vt:lpstr>QuasiPoint GF</vt:lpstr>
      <vt:lpstr>MOVES3-NR</vt:lpstr>
      <vt:lpstr>Benefits</vt:lpstr>
      <vt:lpstr>Summary!Print_Area</vt:lpstr>
    </vt:vector>
  </TitlesOfParts>
  <Company>MDE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Thunell</dc:creator>
  <cp:lastModifiedBy>Roger E. Thunell</cp:lastModifiedBy>
  <cp:lastPrinted>2022-11-15T18:22:32Z</cp:lastPrinted>
  <dcterms:created xsi:type="dcterms:W3CDTF">2013-09-03T14:20:42Z</dcterms:created>
  <dcterms:modified xsi:type="dcterms:W3CDTF">2022-12-07T21:41:23Z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d60cde6a-da02-4a0c-a761-cad39b332c64</vt:lpwstr>
  </property>
  <property fmtid="{D5CDD505-2E9C-101B-9397-08002B2CF9AE}" pid="3" name="ContentTypeId">
    <vt:lpwstr>0x0101000DE8C39FBC2E644ABCA4823B99D9F7D9</vt:lpwstr>
  </property>
</Properties>
</file>