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9225" firstSheet="1" activeTab="1"/>
  </bookViews>
  <sheets>
    <sheet name="Sheet1" sheetId="1" state="hidden" r:id="rId1"/>
    <sheet name="SWMCal" sheetId="2" r:id="rId2"/>
    <sheet name="Sheet2" sheetId="3" r:id="rId3"/>
  </sheets>
  <definedNames>
    <definedName name="blank">"Picture 13"</definedName>
    <definedName name="COLOR">GET.CELL(63,OFFSET(INDIRECT("RC",FALSE),-1,0))</definedName>
    <definedName name="definition">IF(#REF!=1,RE,NEW)</definedName>
    <definedName name="DFI">IF(#REF!=1,RE1,NEW1)</definedName>
    <definedName name="DFI2">IF(#REF!=1,RE2,NEW2)</definedName>
    <definedName name="NEW">#REF!</definedName>
    <definedName name="NEW1">#REF!</definedName>
    <definedName name="NEW2">#REF!</definedName>
    <definedName name="_xlnm.Print_Area" localSheetId="1">'SWMCal'!$A$1:$GS$39</definedName>
    <definedName name="RE">#REF!</definedName>
    <definedName name="RE1">#REF!</definedName>
    <definedName name="RE2">#REF!</definedName>
  </definedNames>
  <calcPr fullCalcOnLoad="1" fullPrecision="0"/>
</workbook>
</file>

<file path=xl/comments2.xml><?xml version="1.0" encoding="utf-8"?>
<comments xmlns="http://schemas.openxmlformats.org/spreadsheetml/2006/main">
  <authors>
    <author>amalcolm</author>
  </authors>
  <commentList>
    <comment ref="FA19" authorId="0">
      <text>
        <r>
          <rPr>
            <b/>
            <sz val="9"/>
            <color indexed="10"/>
            <rFont val="Tahoma"/>
            <family val="2"/>
          </rPr>
          <t>TOTAL FOR ALL SOIL GROUPS MUST EQUAL IART NEW.</t>
        </r>
        <r>
          <rPr>
            <sz val="9"/>
            <rFont val="Tahoma"/>
            <family val="2"/>
          </rPr>
          <t xml:space="preserve">
</t>
        </r>
      </text>
    </comment>
  </commentList>
</comments>
</file>

<file path=xl/sharedStrings.xml><?xml version="1.0" encoding="utf-8"?>
<sst xmlns="http://schemas.openxmlformats.org/spreadsheetml/2006/main" count="355" uniqueCount="141">
  <si>
    <t>Date:</t>
  </si>
  <si>
    <t>SWM Study Area:</t>
  </si>
  <si>
    <t>acres</t>
  </si>
  <si>
    <t>Existing Impervious Surface Area:</t>
  </si>
  <si>
    <t>%I</t>
  </si>
  <si>
    <t>County:</t>
  </si>
  <si>
    <t>A</t>
  </si>
  <si>
    <t>B</t>
  </si>
  <si>
    <t>C</t>
  </si>
  <si>
    <t>D</t>
  </si>
  <si>
    <t>YES</t>
  </si>
  <si>
    <t>Percent Existing Imperviousness (WQSS Col. D):</t>
  </si>
  <si>
    <t>Job #</t>
  </si>
  <si>
    <t>Contract #</t>
  </si>
  <si>
    <t>cubic feet</t>
  </si>
  <si>
    <t>IART</t>
  </si>
  <si>
    <t>Determine Development Classification for the Reconstruction Activities</t>
  </si>
  <si>
    <t>Development Classification for Reconstruction:</t>
  </si>
  <si>
    <t xml:space="preserve">acres </t>
  </si>
  <si>
    <t>NO</t>
  </si>
  <si>
    <t>Weighted S</t>
  </si>
  <si>
    <t>ESD CALCULATOR USERS GUIDE</t>
  </si>
  <si>
    <t>Upon opening of the spreadsheet, it will always display "DevelopmentCategory" worksheet.</t>
  </si>
  <si>
    <t>Clear Input Cells Button:</t>
  </si>
  <si>
    <t xml:space="preserve">Click on the button after opening the  spreadsheet and before entering any data for a new project. Upon clicking on the buttion, "This command cannot be undone. Are you sure you want to clear all fields? message will display with sub buttion "YES" and "NO". Clicl "YES"  This will clear all remnant data from this and "ESDv" worksheets. </t>
  </si>
  <si>
    <t>Project Information:</t>
  </si>
  <si>
    <t>Project Description (Cells E4-H4):</t>
  </si>
  <si>
    <t>Enter the project name or description.</t>
  </si>
  <si>
    <t>Point of Investigation # (Cells E5-H5):</t>
  </si>
  <si>
    <t>Job # (Cell J3):</t>
  </si>
  <si>
    <t>Contract # (Cell J4):</t>
  </si>
  <si>
    <t>Date (Cell J5):</t>
  </si>
  <si>
    <t>Designer (Cell J6):</t>
  </si>
  <si>
    <t>Checked (Cell J7):</t>
  </si>
  <si>
    <t>Enter the number associated with the point of investigation (POI), line of investigation (LOI).</t>
  </si>
  <si>
    <t>Enter the internal project control number.</t>
  </si>
  <si>
    <t>Enter the project contract number.</t>
  </si>
  <si>
    <t>Enter the date of worksheet completion.</t>
  </si>
  <si>
    <t>Enter the initial of assigned designer.</t>
  </si>
  <si>
    <t>Enter the initial of backchecker.</t>
  </si>
  <si>
    <t>Designed by:</t>
  </si>
  <si>
    <t>Determine Development Classification for the Reconstruction Activities:</t>
  </si>
  <si>
    <t>SWM Study Area</t>
  </si>
  <si>
    <t>Existing Impervious Surface 
Area</t>
  </si>
  <si>
    <t>Ex. Imp. Area outside of LOD Shifted in/out of POI</t>
  </si>
  <si>
    <t>ESDV Loss</t>
  </si>
  <si>
    <t>Applied to Project</t>
  </si>
  <si>
    <t>Soil Group</t>
  </si>
  <si>
    <t>1-Year Management
Requirement</t>
  </si>
  <si>
    <t>Soil Specific Recharge Factor (S)</t>
  </si>
  <si>
    <t>S</t>
  </si>
  <si>
    <t>in.</t>
  </si>
  <si>
    <t>cubic
feet</t>
  </si>
  <si>
    <t>Col.  B</t>
  </si>
  <si>
    <t>≫≫≫</t>
  </si>
  <si>
    <t>Col.  C</t>
  </si>
  <si>
    <t>Col.  E</t>
  </si>
  <si>
    <t>Col.  F</t>
  </si>
  <si>
    <t>Report to ESD Summary Sheet</t>
  </si>
  <si>
    <t>Col.  3</t>
  </si>
  <si>
    <t>Col.  4a</t>
  </si>
  <si>
    <t>Col.  4b</t>
  </si>
  <si>
    <t>Col.  6</t>
  </si>
  <si>
    <t>STEP 1
Site / Drainage Area Data</t>
  </si>
  <si>
    <t>STEP 2
Impervious Area Requiring Treatment (IART)</t>
  </si>
  <si>
    <r>
      <t>STEP 4
ESD Volume Reduction from Decreasing Impervious Area (ESD</t>
    </r>
    <r>
      <rPr>
        <b/>
        <vertAlign val="subscript"/>
        <sz val="10"/>
        <color indexed="8"/>
        <rFont val="Microsoft Sans Serif"/>
        <family val="2"/>
      </rPr>
      <t>V reducedAi</t>
    </r>
    <r>
      <rPr>
        <b/>
        <sz val="10"/>
        <color indexed="8"/>
        <rFont val="Microsoft Sans Serif"/>
        <family val="2"/>
      </rPr>
      <t>)                                                                                                                                                  (for Redevelopment Classification when ΔAi&lt;0)</t>
    </r>
  </si>
  <si>
    <r>
      <t>STEP 6
ESD Volume for the Shifted Impervious Area (ESD</t>
    </r>
    <r>
      <rPr>
        <b/>
        <vertAlign val="subscript"/>
        <sz val="10"/>
        <color indexed="8"/>
        <rFont val="Microsoft Sans Serif"/>
        <family val="2"/>
      </rPr>
      <t>V SHIFT</t>
    </r>
    <r>
      <rPr>
        <b/>
        <sz val="10"/>
        <color indexed="8"/>
        <rFont val="Microsoft Sans Serif"/>
        <family val="2"/>
      </rPr>
      <t>) in/out of POI</t>
    </r>
  </si>
  <si>
    <t>Applied to
POI</t>
  </si>
  <si>
    <t>Project Description:</t>
  </si>
  <si>
    <t>≫</t>
  </si>
  <si>
    <t>Col.
2</t>
  </si>
  <si>
    <t>Col.
1</t>
  </si>
  <si>
    <t>ac.</t>
  </si>
  <si>
    <r>
      <t>A</t>
    </r>
    <r>
      <rPr>
        <b/>
        <vertAlign val="subscript"/>
        <sz val="11"/>
        <rFont val="Calibri"/>
        <family val="2"/>
      </rPr>
      <t>s</t>
    </r>
  </si>
  <si>
    <r>
      <t>A</t>
    </r>
    <r>
      <rPr>
        <b/>
        <vertAlign val="subscript"/>
        <sz val="11"/>
        <color indexed="8"/>
        <rFont val="Calibri"/>
        <family val="2"/>
      </rPr>
      <t>EXi</t>
    </r>
  </si>
  <si>
    <r>
      <t>A</t>
    </r>
    <r>
      <rPr>
        <b/>
        <vertAlign val="subscript"/>
        <sz val="11"/>
        <color indexed="8"/>
        <rFont val="Calibri"/>
        <family val="2"/>
      </rPr>
      <t>E</t>
    </r>
  </si>
  <si>
    <r>
      <t>A</t>
    </r>
    <r>
      <rPr>
        <b/>
        <vertAlign val="subscript"/>
        <sz val="11"/>
        <color indexed="8"/>
        <rFont val="Calibri"/>
        <family val="2"/>
      </rPr>
      <t>P</t>
    </r>
  </si>
  <si>
    <r>
      <t>A</t>
    </r>
    <r>
      <rPr>
        <b/>
        <vertAlign val="subscript"/>
        <sz val="11"/>
        <color indexed="8"/>
        <rFont val="Calibri"/>
        <family val="2"/>
      </rPr>
      <t>Ei</t>
    </r>
  </si>
  <si>
    <r>
      <t>A</t>
    </r>
    <r>
      <rPr>
        <b/>
        <vertAlign val="subscript"/>
        <sz val="11"/>
        <color indexed="8"/>
        <rFont val="Calibri"/>
        <family val="2"/>
      </rPr>
      <t>Pi</t>
    </r>
  </si>
  <si>
    <r>
      <t>A</t>
    </r>
    <r>
      <rPr>
        <b/>
        <vertAlign val="subscript"/>
        <sz val="11"/>
        <color indexed="8"/>
        <rFont val="Calibri"/>
        <family val="2"/>
      </rPr>
      <t>Mi</t>
    </r>
  </si>
  <si>
    <r>
      <t>A</t>
    </r>
    <r>
      <rPr>
        <b/>
        <vertAlign val="subscript"/>
        <sz val="11"/>
        <color indexed="8"/>
        <rFont val="Calibri"/>
        <family val="2"/>
      </rPr>
      <t>Li</t>
    </r>
  </si>
  <si>
    <r>
      <t>ESD</t>
    </r>
    <r>
      <rPr>
        <b/>
        <vertAlign val="subscript"/>
        <sz val="11"/>
        <color indexed="8"/>
        <rFont val="Calibri"/>
        <family val="2"/>
      </rPr>
      <t>V Loss</t>
    </r>
  </si>
  <si>
    <r>
      <t>Re</t>
    </r>
    <r>
      <rPr>
        <b/>
        <vertAlign val="subscript"/>
        <sz val="11"/>
        <color indexed="8"/>
        <rFont val="Calibri"/>
        <family val="2"/>
      </rPr>
      <t>v Loss</t>
    </r>
  </si>
  <si>
    <r>
      <t>A</t>
    </r>
    <r>
      <rPr>
        <b/>
        <vertAlign val="subscript"/>
        <sz val="11"/>
        <color indexed="8"/>
        <rFont val="Calibri"/>
        <family val="2"/>
      </rPr>
      <t>RECi</t>
    </r>
  </si>
  <si>
    <r>
      <t>A</t>
    </r>
    <r>
      <rPr>
        <b/>
        <vertAlign val="subscript"/>
        <sz val="11"/>
        <color indexed="8"/>
        <rFont val="Calibri"/>
        <family val="2"/>
      </rPr>
      <t>SHIFT</t>
    </r>
  </si>
  <si>
    <r>
      <t>Cp</t>
    </r>
    <r>
      <rPr>
        <b/>
        <vertAlign val="subscript"/>
        <sz val="11"/>
        <color indexed="8"/>
        <rFont val="Calibri"/>
        <family val="2"/>
      </rPr>
      <t>VW</t>
    </r>
  </si>
  <si>
    <r>
      <t>IART</t>
    </r>
    <r>
      <rPr>
        <b/>
        <vertAlign val="subscript"/>
        <sz val="11"/>
        <color indexed="8"/>
        <rFont val="Calibri"/>
        <family val="2"/>
      </rPr>
      <t>RE-DEV’L</t>
    </r>
  </si>
  <si>
    <r>
      <t>IART</t>
    </r>
    <r>
      <rPr>
        <b/>
        <vertAlign val="subscript"/>
        <sz val="11"/>
        <color indexed="8"/>
        <rFont val="Calibri"/>
        <family val="2"/>
      </rPr>
      <t>NEW</t>
    </r>
  </si>
  <si>
    <r>
      <t>Re</t>
    </r>
    <r>
      <rPr>
        <b/>
        <vertAlign val="subscript"/>
        <sz val="11"/>
        <color indexed="8"/>
        <rFont val="Calibri"/>
        <family val="2"/>
      </rPr>
      <t>v NEW</t>
    </r>
  </si>
  <si>
    <r>
      <t>Re</t>
    </r>
    <r>
      <rPr>
        <b/>
        <vertAlign val="subscript"/>
        <sz val="11"/>
        <color indexed="8"/>
        <rFont val="Calibri"/>
        <family val="2"/>
      </rPr>
      <t>v</t>
    </r>
  </si>
  <si>
    <r>
      <t>STEP 9
Required Recharge Volume (Re</t>
    </r>
    <r>
      <rPr>
        <b/>
        <vertAlign val="subscript"/>
        <sz val="10"/>
        <rFont val="Microsoft Sans Serif"/>
        <family val="2"/>
      </rPr>
      <t>V</t>
    </r>
    <r>
      <rPr>
        <b/>
        <sz val="10"/>
        <rFont val="Microsoft Sans Serif"/>
        <family val="2"/>
      </rPr>
      <t>)</t>
    </r>
  </si>
  <si>
    <r>
      <t>P</t>
    </r>
    <r>
      <rPr>
        <vertAlign val="subscript"/>
        <sz val="12"/>
        <rFont val="Calibri"/>
        <family val="2"/>
      </rPr>
      <t>E</t>
    </r>
  </si>
  <si>
    <r>
      <t>R</t>
    </r>
    <r>
      <rPr>
        <vertAlign val="subscript"/>
        <sz val="12"/>
        <rFont val="Calibri"/>
        <family val="2"/>
      </rPr>
      <t xml:space="preserve">V </t>
    </r>
  </si>
  <si>
    <r>
      <t>ESD</t>
    </r>
    <r>
      <rPr>
        <b/>
        <vertAlign val="subscript"/>
        <sz val="12"/>
        <rFont val="Calibri"/>
        <family val="2"/>
      </rPr>
      <t>V RE-DEV’L</t>
    </r>
  </si>
  <si>
    <r>
      <t>ESD</t>
    </r>
    <r>
      <rPr>
        <vertAlign val="subscript"/>
        <sz val="12"/>
        <color indexed="8"/>
        <rFont val="Calibri"/>
        <family val="2"/>
      </rPr>
      <t>V NEW</t>
    </r>
    <r>
      <rPr>
        <sz val="12"/>
        <color indexed="8"/>
        <rFont val="Calibri"/>
        <family val="2"/>
      </rPr>
      <t xml:space="preserve"> for 3.3.B Waiver</t>
    </r>
  </si>
  <si>
    <r>
      <t>ESD</t>
    </r>
    <r>
      <rPr>
        <b/>
        <vertAlign val="subscript"/>
        <sz val="12"/>
        <rFont val="Calibri"/>
        <family val="2"/>
      </rPr>
      <t xml:space="preserve">V </t>
    </r>
    <r>
      <rPr>
        <b/>
        <vertAlign val="subscript"/>
        <sz val="12"/>
        <rFont val="Calibri"/>
        <family val="2"/>
      </rPr>
      <t>SHIFT</t>
    </r>
  </si>
  <si>
    <r>
      <t>ESD</t>
    </r>
    <r>
      <rPr>
        <b/>
        <vertAlign val="subscript"/>
        <sz val="12"/>
        <color indexed="8"/>
        <rFont val="Calibri"/>
        <family val="2"/>
      </rPr>
      <t>V POI</t>
    </r>
  </si>
  <si>
    <r>
      <t>ESD</t>
    </r>
    <r>
      <rPr>
        <b/>
        <vertAlign val="subscript"/>
        <sz val="12"/>
        <rFont val="Calibri"/>
        <family val="2"/>
      </rPr>
      <t>V reducedAi</t>
    </r>
  </si>
  <si>
    <r>
      <t>ESD</t>
    </r>
    <r>
      <rPr>
        <b/>
        <vertAlign val="subscript"/>
        <sz val="12"/>
        <rFont val="Calibri"/>
        <family val="2"/>
      </rPr>
      <t>V NEW</t>
    </r>
  </si>
  <si>
    <r>
      <t>Weighted P</t>
    </r>
    <r>
      <rPr>
        <vertAlign val="subscript"/>
        <sz val="12"/>
        <color indexed="8"/>
        <rFont val="Calibri"/>
        <family val="2"/>
      </rPr>
      <t>E</t>
    </r>
  </si>
  <si>
    <r>
      <t>P</t>
    </r>
    <r>
      <rPr>
        <vertAlign val="subscript"/>
        <sz val="12"/>
        <color indexed="8"/>
        <rFont val="Calibri"/>
        <family val="2"/>
      </rPr>
      <t>E</t>
    </r>
  </si>
  <si>
    <r>
      <t>Recharge Volume (Re</t>
    </r>
    <r>
      <rPr>
        <vertAlign val="subscript"/>
        <sz val="12"/>
        <color indexed="8"/>
        <rFont val="Calibri"/>
        <family val="2"/>
      </rPr>
      <t>V NEW</t>
    </r>
    <r>
      <rPr>
        <sz val="12"/>
        <color indexed="8"/>
        <rFont val="Calibri"/>
        <family val="2"/>
      </rPr>
      <t>)
for New Development</t>
    </r>
  </si>
  <si>
    <t>Loss of Existing
Recharge Volume (Rev Loss)</t>
  </si>
  <si>
    <r>
      <t>%I = A</t>
    </r>
    <r>
      <rPr>
        <vertAlign val="subscript"/>
        <sz val="11"/>
        <color indexed="8"/>
        <rFont val="Calibri"/>
        <family val="2"/>
      </rPr>
      <t>EXi</t>
    </r>
    <r>
      <rPr>
        <sz val="11"/>
        <color indexed="8"/>
        <rFont val="Calibri"/>
        <family val="2"/>
      </rPr>
      <t>/A</t>
    </r>
    <r>
      <rPr>
        <vertAlign val="subscript"/>
        <sz val="11"/>
        <color indexed="8"/>
        <rFont val="Calibri"/>
        <family val="2"/>
      </rPr>
      <t>s</t>
    </r>
  </si>
  <si>
    <r>
      <rPr>
        <b/>
        <sz val="12"/>
        <color indexed="8"/>
        <rFont val="Calibri"/>
        <family val="2"/>
      </rPr>
      <t>IART</t>
    </r>
    <r>
      <rPr>
        <sz val="12"/>
        <color indexed="8"/>
        <rFont val="Calibri"/>
        <family val="2"/>
      </rPr>
      <t xml:space="preserve">
from </t>
    </r>
    <r>
      <rPr>
        <b/>
        <sz val="12"/>
        <color indexed="8"/>
        <rFont val="Calibri"/>
        <family val="2"/>
      </rPr>
      <t>Redevelopment:</t>
    </r>
    <r>
      <rPr>
        <sz val="12"/>
        <color indexed="8"/>
        <rFont val="Calibri"/>
        <family val="2"/>
      </rPr>
      <t xml:space="preserve">
For Re-dev'l Classification, 
IART</t>
    </r>
    <r>
      <rPr>
        <vertAlign val="subscript"/>
        <sz val="12"/>
        <color indexed="8"/>
        <rFont val="Calibri"/>
        <family val="2"/>
      </rPr>
      <t>RE-DEV’L</t>
    </r>
    <r>
      <rPr>
        <sz val="12"/>
        <color indexed="8"/>
        <rFont val="Calibri"/>
        <family val="2"/>
      </rPr>
      <t xml:space="preserve"> = 50% of 
(A</t>
    </r>
    <r>
      <rPr>
        <vertAlign val="subscript"/>
        <sz val="12"/>
        <color indexed="8"/>
        <rFont val="Calibri"/>
        <family val="2"/>
      </rPr>
      <t>EI</t>
    </r>
    <r>
      <rPr>
        <sz val="12"/>
        <color indexed="8"/>
        <rFont val="Calibri"/>
        <family val="2"/>
      </rPr>
      <t xml:space="preserve"> - A</t>
    </r>
    <r>
      <rPr>
        <vertAlign val="subscript"/>
        <sz val="12"/>
        <color indexed="8"/>
        <rFont val="Calibri"/>
        <family val="2"/>
      </rPr>
      <t>Mi</t>
    </r>
    <r>
      <rPr>
        <sz val="12"/>
        <color indexed="8"/>
        <rFont val="Calibri"/>
        <family val="2"/>
      </rPr>
      <t xml:space="preserve"> - A</t>
    </r>
    <r>
      <rPr>
        <vertAlign val="subscript"/>
        <sz val="12"/>
        <color indexed="8"/>
        <rFont val="Calibri"/>
        <family val="2"/>
      </rPr>
      <t>RECi</t>
    </r>
    <r>
      <rPr>
        <sz val="12"/>
        <color indexed="8"/>
        <rFont val="Calibri"/>
        <family val="2"/>
      </rPr>
      <t>)
For New Dev'l Classification,
IART</t>
    </r>
    <r>
      <rPr>
        <vertAlign val="subscript"/>
        <sz val="12"/>
        <color indexed="8"/>
        <rFont val="Calibri"/>
        <family val="2"/>
      </rPr>
      <t>RE-DEV'L</t>
    </r>
    <r>
      <rPr>
        <sz val="12"/>
        <color indexed="8"/>
        <rFont val="Calibri"/>
        <family val="2"/>
      </rPr>
      <t xml:space="preserve"> = 0</t>
    </r>
  </si>
  <si>
    <r>
      <rPr>
        <b/>
        <sz val="12"/>
        <rFont val="Calibri"/>
        <family val="2"/>
      </rPr>
      <t>IART</t>
    </r>
    <r>
      <rPr>
        <sz val="12"/>
        <rFont val="Calibri"/>
        <family val="2"/>
      </rPr>
      <t xml:space="preserve">
from </t>
    </r>
    <r>
      <rPr>
        <b/>
        <sz val="12"/>
        <rFont val="Calibri"/>
        <family val="2"/>
      </rPr>
      <t>New Development:</t>
    </r>
    <r>
      <rPr>
        <sz val="12"/>
        <rFont val="Calibri"/>
        <family val="2"/>
      </rPr>
      <t xml:space="preserve">
For Re-dev'l Classification, IART</t>
    </r>
    <r>
      <rPr>
        <vertAlign val="subscript"/>
        <sz val="12"/>
        <rFont val="Calibri"/>
        <family val="2"/>
      </rPr>
      <t>NEW</t>
    </r>
    <r>
      <rPr>
        <sz val="12"/>
        <rFont val="Calibri"/>
        <family val="2"/>
      </rPr>
      <t xml:space="preserve"> = ∆Ai = A</t>
    </r>
    <r>
      <rPr>
        <vertAlign val="subscript"/>
        <sz val="12"/>
        <rFont val="Calibri"/>
        <family val="2"/>
      </rPr>
      <t>Pi</t>
    </r>
    <r>
      <rPr>
        <sz val="12"/>
        <rFont val="Calibri"/>
        <family val="2"/>
      </rPr>
      <t xml:space="preserve"> - A</t>
    </r>
    <r>
      <rPr>
        <vertAlign val="subscript"/>
        <sz val="12"/>
        <rFont val="Calibri"/>
        <family val="2"/>
      </rPr>
      <t xml:space="preserve">Ei  
</t>
    </r>
    <r>
      <rPr>
        <sz val="12"/>
        <rFont val="Calibri"/>
        <family val="2"/>
      </rPr>
      <t>For New Dev'l Classification,
IART</t>
    </r>
    <r>
      <rPr>
        <vertAlign val="subscript"/>
        <sz val="12"/>
        <rFont val="Calibri"/>
        <family val="2"/>
      </rPr>
      <t>NEW</t>
    </r>
    <r>
      <rPr>
        <sz val="12"/>
        <rFont val="Calibri"/>
        <family val="2"/>
      </rPr>
      <t xml:space="preserve"> = A</t>
    </r>
    <r>
      <rPr>
        <vertAlign val="subscript"/>
        <sz val="12"/>
        <rFont val="Calibri"/>
        <family val="2"/>
      </rPr>
      <t>Pi</t>
    </r>
    <r>
      <rPr>
        <sz val="12"/>
        <rFont val="Calibri"/>
        <family val="2"/>
      </rPr>
      <t xml:space="preserve"> - A</t>
    </r>
    <r>
      <rPr>
        <vertAlign val="subscript"/>
        <sz val="12"/>
        <rFont val="Calibri"/>
        <family val="2"/>
      </rPr>
      <t>Mi</t>
    </r>
    <r>
      <rPr>
        <sz val="12"/>
        <rFont val="Calibri"/>
        <family val="2"/>
      </rPr>
      <t xml:space="preserve"> - A</t>
    </r>
    <r>
      <rPr>
        <vertAlign val="subscript"/>
        <sz val="12"/>
        <rFont val="Calibri"/>
        <family val="2"/>
      </rPr>
      <t>RECi</t>
    </r>
  </si>
  <si>
    <r>
      <rPr>
        <b/>
        <sz val="12"/>
        <rFont val="Calibri"/>
        <family val="2"/>
      </rPr>
      <t xml:space="preserve">Total
IART: </t>
    </r>
    <r>
      <rPr>
        <sz val="12"/>
        <rFont val="Calibri"/>
        <family val="2"/>
      </rPr>
      <t xml:space="preserve">
IART = IART</t>
    </r>
    <r>
      <rPr>
        <vertAlign val="subscript"/>
        <sz val="12"/>
        <rFont val="Calibri"/>
        <family val="2"/>
      </rPr>
      <t>RE-DEV’L</t>
    </r>
    <r>
      <rPr>
        <sz val="12"/>
        <rFont val="Calibri"/>
        <family val="2"/>
      </rPr>
      <t xml:space="preserve"> + IART</t>
    </r>
    <r>
      <rPr>
        <vertAlign val="subscript"/>
        <sz val="12"/>
        <rFont val="Calibri"/>
        <family val="2"/>
      </rPr>
      <t>NEW</t>
    </r>
    <r>
      <rPr>
        <sz val="12"/>
        <rFont val="Calibri"/>
        <family val="2"/>
      </rPr>
      <t xml:space="preserve"> + A</t>
    </r>
    <r>
      <rPr>
        <vertAlign val="subscript"/>
        <sz val="12"/>
        <rFont val="Calibri"/>
        <family val="2"/>
      </rPr>
      <t>Li</t>
    </r>
  </si>
  <si>
    <t>Col.  G</t>
  </si>
  <si>
    <t>Re-constructed Imp. Area Already Treated (Area)</t>
  </si>
  <si>
    <t>Col.  5a</t>
  </si>
  <si>
    <t>Col.  5b</t>
  </si>
  <si>
    <t>Col.
7</t>
  </si>
  <si>
    <t>Col.  8</t>
  </si>
  <si>
    <t>Col.  10</t>
  </si>
  <si>
    <t>Col. D</t>
  </si>
  <si>
    <t>Report to WQSS≫</t>
  </si>
  <si>
    <t xml:space="preserve">MDE Sediment &amp; Stormwater Plan Review
for State &amp; Federal Projects  </t>
  </si>
  <si>
    <t>SWM Calculator Condensed Format</t>
  </si>
  <si>
    <t>MDE No.:</t>
  </si>
  <si>
    <t>Reviewed by:</t>
  </si>
  <si>
    <r>
      <t>Will POI qualify for a Cp</t>
    </r>
    <r>
      <rPr>
        <vertAlign val="subscript"/>
        <sz val="12"/>
        <color indexed="8"/>
        <rFont val="Calibri"/>
        <family val="2"/>
      </rPr>
      <t>V</t>
    </r>
    <r>
      <rPr>
        <sz val="12"/>
        <color indexed="8"/>
        <rFont val="Calibri"/>
        <family val="2"/>
      </rPr>
      <t xml:space="preserve"> Waiver
under Section 3.3.B of the Guide-
lines?</t>
    </r>
  </si>
  <si>
    <r>
      <t>ESD</t>
    </r>
    <r>
      <rPr>
        <vertAlign val="subscript"/>
        <sz val="12"/>
        <color indexed="8"/>
        <rFont val="Calibri"/>
        <family val="2"/>
      </rPr>
      <t>V NEW</t>
    </r>
    <r>
      <rPr>
        <sz val="12"/>
        <color indexed="8"/>
        <rFont val="Calibri"/>
        <family val="2"/>
      </rPr>
      <t xml:space="preserve"> for No Waiver or 
No Impervious Reduction 
(i.e. ΔAi &gt;=0)</t>
    </r>
  </si>
  <si>
    <t>Percent Existing Impervious-
ness</t>
  </si>
  <si>
    <t>POI</t>
  </si>
  <si>
    <t>Development Classification for 
Re-construc
-tion</t>
  </si>
  <si>
    <r>
      <t>Loss of Existing</t>
    </r>
    <r>
      <rPr>
        <sz val="12"/>
        <rFont val="Calibri"/>
        <family val="2"/>
      </rPr>
      <t xml:space="preserve">
Water Quality (Area)</t>
    </r>
  </si>
  <si>
    <r>
      <t>Loss of Existing ESD</t>
    </r>
    <r>
      <rPr>
        <vertAlign val="subscript"/>
        <sz val="12"/>
        <rFont val="Calibri"/>
        <family val="2"/>
      </rPr>
      <t>v</t>
    </r>
    <r>
      <rPr>
        <sz val="12"/>
        <rFont val="Calibri"/>
        <family val="2"/>
      </rPr>
      <t>/
WQ</t>
    </r>
    <r>
      <rPr>
        <vertAlign val="subscript"/>
        <sz val="12"/>
        <rFont val="Calibri"/>
        <family val="2"/>
      </rPr>
      <t>v</t>
    </r>
    <r>
      <rPr>
        <sz val="12"/>
        <rFont val="Calibri"/>
        <family val="2"/>
      </rPr>
      <t xml:space="preserve"> (Volume)</t>
    </r>
  </si>
  <si>
    <t>Loss of Existing Recharge (Volume)</t>
  </si>
  <si>
    <r>
      <rPr>
        <b/>
        <sz val="12"/>
        <rFont val="Calibri"/>
        <family val="2"/>
      </rPr>
      <t>Existing</t>
    </r>
    <r>
      <rPr>
        <sz val="12"/>
        <rFont val="Calibri"/>
        <family val="2"/>
      </rPr>
      <t xml:space="preserve">
Condition 
Drainage Area</t>
    </r>
  </si>
  <si>
    <r>
      <rPr>
        <b/>
        <sz val="12"/>
        <rFont val="Calibri"/>
        <family val="2"/>
      </rPr>
      <t>Proposed</t>
    </r>
    <r>
      <rPr>
        <sz val="12"/>
        <rFont val="Calibri"/>
        <family val="2"/>
      </rPr>
      <t xml:space="preserve">
Condition Drainage Area</t>
    </r>
  </si>
  <si>
    <r>
      <rPr>
        <b/>
        <sz val="12"/>
        <rFont val="Calibri"/>
        <family val="2"/>
      </rPr>
      <t>Existing</t>
    </r>
    <r>
      <rPr>
        <sz val="12"/>
        <rFont val="Calibri"/>
        <family val="2"/>
      </rPr>
      <t xml:space="preserve">
Imp. Area within LOD</t>
    </r>
  </si>
  <si>
    <r>
      <rPr>
        <b/>
        <sz val="12"/>
        <rFont val="Calibri"/>
        <family val="2"/>
      </rPr>
      <t>Proposed</t>
    </r>
    <r>
      <rPr>
        <sz val="12"/>
        <rFont val="Calibri"/>
        <family val="2"/>
      </rPr>
      <t xml:space="preserve">
Imp. Area within LOD</t>
    </r>
  </si>
  <si>
    <t>Area for which WQ is Not Req'd
(i.e. 3.3.A Waiver)</t>
  </si>
  <si>
    <r>
      <t>STEP 3
Required
ESD Volume for Treating Redevelopment</t>
    </r>
    <r>
      <rPr>
        <b/>
        <sz val="10"/>
        <rFont val="Microsoft Sans Serif"/>
        <family val="2"/>
      </rPr>
      <t xml:space="preserve"> (ESD</t>
    </r>
    <r>
      <rPr>
        <b/>
        <vertAlign val="subscript"/>
        <sz val="10"/>
        <rFont val="Microsoft Sans Serif"/>
        <family val="2"/>
      </rPr>
      <t>V RE-DEV’L</t>
    </r>
    <r>
      <rPr>
        <b/>
        <sz val="10"/>
        <rFont val="Microsoft Sans Serif"/>
        <family val="2"/>
      </rPr>
      <t>)</t>
    </r>
  </si>
  <si>
    <r>
      <t>STEP 5
Required ESD Volume 
for treating 
New Development (ESD</t>
    </r>
    <r>
      <rPr>
        <b/>
        <vertAlign val="subscript"/>
        <sz val="10"/>
        <color indexed="8"/>
        <rFont val="Microsoft Sans Serif"/>
        <family val="2"/>
      </rPr>
      <t>V NEW</t>
    </r>
    <r>
      <rPr>
        <b/>
        <sz val="10"/>
        <color indexed="8"/>
        <rFont val="Microsoft Sans Serif"/>
        <family val="2"/>
      </rPr>
      <t>) for POI</t>
    </r>
  </si>
  <si>
    <r>
      <t>STEP 8
Required
ESD Volume for the POI (ESD</t>
    </r>
    <r>
      <rPr>
        <b/>
        <vertAlign val="subscript"/>
        <sz val="10"/>
        <color indexed="8"/>
        <rFont val="Microsoft Sans Serif"/>
        <family val="2"/>
      </rPr>
      <t>V POI</t>
    </r>
    <r>
      <rPr>
        <b/>
        <sz val="10"/>
        <color indexed="8"/>
        <rFont val="Microsoft Sans Serif"/>
        <family val="2"/>
      </rPr>
      <t>)</t>
    </r>
  </si>
  <si>
    <r>
      <t>STEP 7
Req'd
ESDv from Loss of Existing SWM (ESD</t>
    </r>
    <r>
      <rPr>
        <b/>
        <vertAlign val="subscript"/>
        <sz val="10"/>
        <color indexed="8"/>
        <rFont val="Microsoft Sans Serif"/>
        <family val="2"/>
      </rPr>
      <t>V Loss</t>
    </r>
    <r>
      <rPr>
        <b/>
        <sz val="10"/>
        <color indexed="8"/>
        <rFont val="Microsoft Sans Serif"/>
        <family val="2"/>
      </rPr>
      <t>)</t>
    </r>
  </si>
  <si>
    <t>should match Col.  I</t>
  </si>
  <si>
    <t>should match Col.  J</t>
  </si>
  <si>
    <t>should
match
Col.  K</t>
  </si>
  <si>
    <t>Total Required Recharge
Volume (Rev)</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</si>
</sst>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
    <numFmt numFmtId="169" formatCode="[$-409]dddd\,\ mmmm\ dd\,\ yyyy"/>
    <numFmt numFmtId="170" formatCode="0.00&quot;N/A&quot;"/>
    <numFmt numFmtId="171" formatCode="&quot;N/A&quot;;&quot;N/A&quot;;&quot;N/A&quot;;&quot;N/A&quot;"/>
    <numFmt numFmtId="172" formatCode="&quot;NO&quot;;&quot;NO&quot;;&quot;NO&quot;;&quot;NO&quot;"/>
    <numFmt numFmtId="173" formatCode="#,##0.0_);[Red]\(#,##0.0\)"/>
    <numFmt numFmtId="174" formatCode="&quot;&quot;;&quot;&quot;;&quot;&quot;;&quot;&quot;"/>
  </numFmts>
  <fonts count="85">
    <font>
      <sz val="12"/>
      <color theme="1"/>
      <name val="Lucida Bright"/>
      <family val="2"/>
    </font>
    <font>
      <sz val="12"/>
      <color indexed="8"/>
      <name val="Lucida Bright"/>
      <family val="2"/>
    </font>
    <font>
      <sz val="10"/>
      <name val="Arial"/>
      <family val="2"/>
    </font>
    <font>
      <sz val="12"/>
      <name val="Lucida Bright"/>
      <family val="1"/>
    </font>
    <font>
      <sz val="10"/>
      <name val="Lucida Bright"/>
      <family val="1"/>
    </font>
    <font>
      <sz val="12"/>
      <name val="Microsoft Sans Serif"/>
      <family val="2"/>
    </font>
    <font>
      <b/>
      <sz val="12"/>
      <name val="Microsoft Sans Serif"/>
      <family val="2"/>
    </font>
    <font>
      <b/>
      <sz val="10"/>
      <name val="Microsoft Sans Serif"/>
      <family val="2"/>
    </font>
    <font>
      <b/>
      <u val="single"/>
      <sz val="12"/>
      <name val="Lucida Bright"/>
      <family val="1"/>
    </font>
    <font>
      <b/>
      <vertAlign val="subscript"/>
      <sz val="10"/>
      <name val="Microsoft Sans Serif"/>
      <family val="2"/>
    </font>
    <font>
      <b/>
      <sz val="10"/>
      <color indexed="8"/>
      <name val="Microsoft Sans Serif"/>
      <family val="2"/>
    </font>
    <font>
      <b/>
      <vertAlign val="subscript"/>
      <sz val="10"/>
      <color indexed="8"/>
      <name val="Microsoft Sans Serif"/>
      <family val="2"/>
    </font>
    <font>
      <b/>
      <sz val="10"/>
      <name val="Lucida Bright"/>
      <family val="1"/>
    </font>
    <font>
      <b/>
      <vertAlign val="subscript"/>
      <sz val="11"/>
      <name val="Calibri"/>
      <family val="2"/>
    </font>
    <font>
      <b/>
      <vertAlign val="subscript"/>
      <sz val="11"/>
      <color indexed="8"/>
      <name val="Calibri"/>
      <family val="2"/>
    </font>
    <font>
      <sz val="11"/>
      <color indexed="8"/>
      <name val="Calibri"/>
      <family val="2"/>
    </font>
    <font>
      <vertAlign val="subscript"/>
      <sz val="11"/>
      <color indexed="8"/>
      <name val="Calibri"/>
      <family val="2"/>
    </font>
    <font>
      <sz val="12"/>
      <name val="Calibri"/>
      <family val="2"/>
    </font>
    <font>
      <vertAlign val="subscript"/>
      <sz val="12"/>
      <name val="Calibri"/>
      <family val="2"/>
    </font>
    <font>
      <vertAlign val="subscript"/>
      <sz val="12"/>
      <color indexed="8"/>
      <name val="Calibri"/>
      <family val="2"/>
    </font>
    <font>
      <sz val="12"/>
      <color indexed="8"/>
      <name val="Calibri"/>
      <family val="2"/>
    </font>
    <font>
      <b/>
      <sz val="12"/>
      <name val="Calibri"/>
      <family val="2"/>
    </font>
    <font>
      <b/>
      <vertAlign val="subscript"/>
      <sz val="12"/>
      <name val="Calibri"/>
      <family val="2"/>
    </font>
    <font>
      <b/>
      <vertAlign val="subscript"/>
      <sz val="12"/>
      <color indexed="8"/>
      <name val="Calibri"/>
      <family val="2"/>
    </font>
    <font>
      <b/>
      <sz val="12"/>
      <color indexed="8"/>
      <name val="Calibri"/>
      <family val="2"/>
    </font>
    <font>
      <sz val="9"/>
      <name val="Tahoma"/>
      <family val="2"/>
    </font>
    <font>
      <b/>
      <sz val="9"/>
      <color indexed="10"/>
      <name val="Tahoma"/>
      <family val="2"/>
    </font>
    <font>
      <sz val="12"/>
      <color indexed="9"/>
      <name val="Lucida Bright"/>
      <family val="2"/>
    </font>
    <font>
      <sz val="12"/>
      <color indexed="20"/>
      <name val="Lucida Bright"/>
      <family val="2"/>
    </font>
    <font>
      <b/>
      <sz val="12"/>
      <color indexed="52"/>
      <name val="Lucida Bright"/>
      <family val="2"/>
    </font>
    <font>
      <b/>
      <sz val="12"/>
      <color indexed="9"/>
      <name val="Lucida Bright"/>
      <family val="2"/>
    </font>
    <font>
      <i/>
      <sz val="12"/>
      <color indexed="23"/>
      <name val="Lucida Bright"/>
      <family val="2"/>
    </font>
    <font>
      <sz val="12"/>
      <color indexed="17"/>
      <name val="Lucida Bright"/>
      <family val="2"/>
    </font>
    <font>
      <b/>
      <sz val="15"/>
      <color indexed="54"/>
      <name val="Lucida Bright"/>
      <family val="2"/>
    </font>
    <font>
      <b/>
      <sz val="13"/>
      <color indexed="54"/>
      <name val="Lucida Bright"/>
      <family val="2"/>
    </font>
    <font>
      <b/>
      <sz val="11"/>
      <color indexed="54"/>
      <name val="Lucida Bright"/>
      <family val="2"/>
    </font>
    <font>
      <sz val="12"/>
      <color indexed="62"/>
      <name val="Lucida Bright"/>
      <family val="2"/>
    </font>
    <font>
      <sz val="12"/>
      <color indexed="52"/>
      <name val="Lucida Bright"/>
      <family val="2"/>
    </font>
    <font>
      <sz val="12"/>
      <color indexed="60"/>
      <name val="Lucida Bright"/>
      <family val="2"/>
    </font>
    <font>
      <b/>
      <sz val="12"/>
      <color indexed="63"/>
      <name val="Lucida Bright"/>
      <family val="2"/>
    </font>
    <font>
      <sz val="18"/>
      <color indexed="54"/>
      <name val="Calibri Light"/>
      <family val="2"/>
    </font>
    <font>
      <b/>
      <sz val="12"/>
      <color indexed="8"/>
      <name val="Lucida Bright"/>
      <family val="2"/>
    </font>
    <font>
      <sz val="12"/>
      <color indexed="10"/>
      <name val="Lucida Bright"/>
      <family val="2"/>
    </font>
    <font>
      <b/>
      <u val="single"/>
      <sz val="12"/>
      <color indexed="8"/>
      <name val="Lucida Bright"/>
      <family val="1"/>
    </font>
    <font>
      <sz val="8"/>
      <color indexed="8"/>
      <name val="Lucida Bright"/>
      <family val="2"/>
    </font>
    <font>
      <sz val="12"/>
      <color indexed="8"/>
      <name val="Microsoft Sans Serif"/>
      <family val="2"/>
    </font>
    <font>
      <b/>
      <sz val="12"/>
      <color indexed="8"/>
      <name val="Microsoft Sans Serif"/>
      <family val="2"/>
    </font>
    <font>
      <b/>
      <sz val="14"/>
      <color indexed="8"/>
      <name val="Microsoft Sans Serif"/>
      <family val="2"/>
    </font>
    <font>
      <sz val="10"/>
      <color indexed="9"/>
      <name val="Lucida Bright"/>
      <family val="1"/>
    </font>
    <font>
      <sz val="10"/>
      <color indexed="8"/>
      <name val="Lucida Bright"/>
      <family val="1"/>
    </font>
    <font>
      <b/>
      <sz val="10"/>
      <color indexed="8"/>
      <name val="Lucida Bright"/>
      <family val="1"/>
    </font>
    <font>
      <b/>
      <sz val="11"/>
      <color indexed="8"/>
      <name val="Calibri"/>
      <family val="2"/>
    </font>
    <font>
      <b/>
      <sz val="11"/>
      <name val="Calibri"/>
      <family val="2"/>
    </font>
    <font>
      <sz val="12"/>
      <color theme="0"/>
      <name val="Lucida Bright"/>
      <family val="2"/>
    </font>
    <font>
      <sz val="12"/>
      <color rgb="FF9C0006"/>
      <name val="Lucida Bright"/>
      <family val="2"/>
    </font>
    <font>
      <b/>
      <sz val="12"/>
      <color rgb="FFFA7D00"/>
      <name val="Lucida Bright"/>
      <family val="2"/>
    </font>
    <font>
      <b/>
      <sz val="12"/>
      <color theme="0"/>
      <name val="Lucida Bright"/>
      <family val="2"/>
    </font>
    <font>
      <i/>
      <sz val="12"/>
      <color rgb="FF7F7F7F"/>
      <name val="Lucida Bright"/>
      <family val="2"/>
    </font>
    <font>
      <sz val="12"/>
      <color rgb="FF006100"/>
      <name val="Lucida Bright"/>
      <family val="2"/>
    </font>
    <font>
      <b/>
      <sz val="15"/>
      <color theme="3"/>
      <name val="Lucida Bright"/>
      <family val="2"/>
    </font>
    <font>
      <b/>
      <sz val="13"/>
      <color theme="3"/>
      <name val="Lucida Bright"/>
      <family val="2"/>
    </font>
    <font>
      <b/>
      <sz val="11"/>
      <color theme="3"/>
      <name val="Lucida Bright"/>
      <family val="2"/>
    </font>
    <font>
      <sz val="12"/>
      <color rgb="FF3F3F76"/>
      <name val="Lucida Bright"/>
      <family val="2"/>
    </font>
    <font>
      <sz val="12"/>
      <color rgb="FFFA7D00"/>
      <name val="Lucida Bright"/>
      <family val="2"/>
    </font>
    <font>
      <sz val="12"/>
      <color rgb="FF9C5700"/>
      <name val="Lucida Bright"/>
      <family val="2"/>
    </font>
    <font>
      <b/>
      <sz val="12"/>
      <color rgb="FF3F3F3F"/>
      <name val="Lucida Bright"/>
      <family val="2"/>
    </font>
    <font>
      <sz val="18"/>
      <color theme="3"/>
      <name val="Calibri Light"/>
      <family val="2"/>
    </font>
    <font>
      <b/>
      <sz val="12"/>
      <color theme="1"/>
      <name val="Lucida Bright"/>
      <family val="2"/>
    </font>
    <font>
      <sz val="12"/>
      <color rgb="FFFF0000"/>
      <name val="Lucida Bright"/>
      <family val="2"/>
    </font>
    <font>
      <b/>
      <u val="single"/>
      <sz val="12"/>
      <color theme="1"/>
      <name val="Lucida Bright"/>
      <family val="1"/>
    </font>
    <font>
      <sz val="8"/>
      <color theme="1"/>
      <name val="Lucida Bright"/>
      <family val="2"/>
    </font>
    <font>
      <b/>
      <sz val="10"/>
      <color theme="1" tint="0.04998999834060669"/>
      <name val="Microsoft Sans Serif"/>
      <family val="2"/>
    </font>
    <font>
      <sz val="12"/>
      <color theme="1"/>
      <name val="Microsoft Sans Serif"/>
      <family val="2"/>
    </font>
    <font>
      <b/>
      <sz val="12"/>
      <color theme="1"/>
      <name val="Microsoft Sans Serif"/>
      <family val="2"/>
    </font>
    <font>
      <b/>
      <sz val="14"/>
      <color theme="1"/>
      <name val="Microsoft Sans Serif"/>
      <family val="2"/>
    </font>
    <font>
      <b/>
      <sz val="14"/>
      <color theme="1" tint="0.04998999834060669"/>
      <name val="Microsoft Sans Serif"/>
      <family val="2"/>
    </font>
    <font>
      <sz val="10"/>
      <color theme="2"/>
      <name val="Lucida Bright"/>
      <family val="1"/>
    </font>
    <font>
      <b/>
      <sz val="10"/>
      <color theme="1"/>
      <name val="Lucida Bright"/>
      <family val="1"/>
    </font>
    <font>
      <sz val="10"/>
      <color theme="1"/>
      <name val="Lucida Bright"/>
      <family val="1"/>
    </font>
    <font>
      <sz val="11"/>
      <color theme="1"/>
      <name val="Calibri"/>
      <family val="2"/>
    </font>
    <font>
      <b/>
      <sz val="11"/>
      <color theme="1"/>
      <name val="Calibri"/>
      <family val="2"/>
    </font>
    <font>
      <sz val="12"/>
      <color theme="1"/>
      <name val="Calibri"/>
      <family val="2"/>
    </font>
    <font>
      <b/>
      <sz val="12"/>
      <color theme="1"/>
      <name val="Calibri"/>
      <family val="2"/>
    </font>
    <font>
      <b/>
      <sz val="11"/>
      <color theme="1" tint="0.04998999834060669"/>
      <name val="Calibri"/>
      <family val="2"/>
    </font>
    <font>
      <b/>
      <sz val="8"/>
      <name val="Lucida Bright"/>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00FFFF"/>
        <bgColor indexed="64"/>
      </patternFill>
    </fill>
    <fill>
      <patternFill patternType="gray0625">
        <fgColor theme="0" tint="-0.04997999966144562"/>
        <bgColor theme="0"/>
      </patternFill>
    </fill>
    <fill>
      <patternFill patternType="gray0625">
        <fgColor theme="2"/>
      </patternFill>
    </fill>
    <fill>
      <patternFill patternType="solid">
        <fgColor theme="0"/>
        <bgColor indexed="64"/>
      </patternFill>
    </fill>
    <fill>
      <patternFill patternType="solid">
        <fgColor rgb="FFFFFFCC"/>
        <bgColor indexed="64"/>
      </patternFill>
    </fill>
    <fill>
      <patternFill patternType="solid">
        <fgColor rgb="FF66FFFF"/>
        <bgColor indexed="64"/>
      </patternFill>
    </fill>
  </fills>
  <borders count="3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2" tint="-0.8999500274658203"/>
      </left>
      <right>
        <color indexed="63"/>
      </right>
      <top>
        <color indexed="63"/>
      </top>
      <bottom style="medium">
        <color theme="2" tint="-0.8999500274658203"/>
      </bottom>
    </border>
    <border>
      <left>
        <color indexed="63"/>
      </left>
      <right>
        <color indexed="63"/>
      </right>
      <top>
        <color indexed="63"/>
      </top>
      <bottom style="medium">
        <color theme="2" tint="-0.8999500274658203"/>
      </bottom>
    </border>
    <border>
      <left/>
      <right/>
      <top style="medium">
        <color theme="2" tint="-0.8999500274658203"/>
      </top>
      <bottom style="medium">
        <color theme="2" tint="-0.8999199867248535"/>
      </bottom>
    </border>
    <border>
      <left style="medium">
        <color theme="2" tint="-0.8999199867248535"/>
      </left>
      <right/>
      <top style="medium">
        <color theme="2" tint="-0.8999500274658203"/>
      </top>
      <bottom style="medium">
        <color theme="2" tint="-0.8999199867248535"/>
      </bottom>
    </border>
    <border>
      <left/>
      <right/>
      <top style="medium">
        <color theme="2" tint="-0.8999199867248535"/>
      </top>
      <bottom style="medium">
        <color theme="2" tint="-0.8999500274658203"/>
      </bottom>
    </border>
    <border>
      <left/>
      <right style="thick">
        <color theme="2" tint="-0.8998900055885315"/>
      </right>
      <top style="medium">
        <color theme="2" tint="-0.8999199867248535"/>
      </top>
      <bottom style="medium">
        <color theme="2" tint="-0.8999500274658203"/>
      </bottom>
    </border>
    <border>
      <left/>
      <right style="thick">
        <color theme="2" tint="-0.8998900055885315"/>
      </right>
      <top style="medium">
        <color theme="2" tint="-0.8999500274658203"/>
      </top>
      <bottom style="medium">
        <color theme="2" tint="-0.8999199867248535"/>
      </bottom>
    </border>
    <border>
      <left style="thick">
        <color theme="2" tint="-0.8999199867248535"/>
      </left>
      <right/>
      <top/>
      <bottom/>
    </border>
    <border>
      <left style="thick">
        <color theme="2" tint="-0.8999199867248535"/>
      </left>
      <right/>
      <top/>
      <bottom style="thick">
        <color theme="2" tint="-0.8998000025749207"/>
      </bottom>
    </border>
    <border>
      <left/>
      <right/>
      <top/>
      <bottom style="thick">
        <color theme="2" tint="-0.8998000025749207"/>
      </bottom>
    </border>
    <border>
      <left/>
      <right style="thick">
        <color theme="2" tint="-0.8999199867248535"/>
      </right>
      <top/>
      <bottom style="thick">
        <color theme="2" tint="-0.8998000025749207"/>
      </bottom>
    </border>
    <border>
      <left style="medium">
        <color theme="2" tint="-0.8999199867248535"/>
      </left>
      <right/>
      <top style="medium">
        <color theme="2" tint="-0.8999199867248535"/>
      </top>
      <bottom style="medium">
        <color theme="2" tint="-0.8999199867248535"/>
      </bottom>
    </border>
    <border>
      <left/>
      <right/>
      <top style="medium">
        <color theme="2" tint="-0.8999199867248535"/>
      </top>
      <bottom style="medium">
        <color theme="2" tint="-0.8999199867248535"/>
      </bottom>
    </border>
    <border>
      <left/>
      <right style="medium">
        <color theme="2" tint="-0.8999199867248535"/>
      </right>
      <top style="medium">
        <color theme="2" tint="-0.8999199867248535"/>
      </top>
      <bottom style="medium">
        <color theme="2" tint="-0.8999199867248535"/>
      </bottom>
    </border>
    <border>
      <left/>
      <right/>
      <top style="medium">
        <color theme="2" tint="-0.8999500274658203"/>
      </top>
      <bottom style="medium">
        <color theme="2" tint="-0.8998900055885315"/>
      </bottom>
    </border>
    <border>
      <left/>
      <right style="thick">
        <color theme="2" tint="-0.8998000025749207"/>
      </right>
      <top style="medium">
        <color theme="2" tint="-0.8999500274658203"/>
      </top>
      <bottom style="medium">
        <color theme="2" tint="-0.8998900055885315"/>
      </bottom>
    </border>
    <border>
      <left style="medium">
        <color theme="2" tint="-0.8999199867248535"/>
      </left>
      <right/>
      <top style="medium">
        <color theme="2" tint="-0.8999500274658203"/>
      </top>
      <bottom style="medium">
        <color theme="2" tint="-0.8998900055885315"/>
      </bottom>
    </border>
    <border>
      <left/>
      <right style="medium">
        <color theme="2" tint="-0.8998900055885315"/>
      </right>
      <top style="medium">
        <color theme="2" tint="-0.8999500274658203"/>
      </top>
      <bottom style="medium">
        <color theme="2" tint="-0.8998900055885315"/>
      </bottom>
    </border>
    <border>
      <left style="thick">
        <color theme="2" tint="-0.8999199867248535"/>
      </left>
      <right>
        <color indexed="63"/>
      </right>
      <top style="thick">
        <color theme="2" tint="-0.8999199867248535"/>
      </top>
      <bottom style="medium">
        <color theme="2" tint="-0.8999199867248535"/>
      </bottom>
    </border>
    <border>
      <left>
        <color indexed="63"/>
      </left>
      <right>
        <color indexed="63"/>
      </right>
      <top style="thick">
        <color theme="2" tint="-0.8999199867248535"/>
      </top>
      <bottom style="medium">
        <color theme="2" tint="-0.8999199867248535"/>
      </bottom>
    </border>
    <border>
      <left/>
      <right style="thick">
        <color theme="2" tint="-0.8999199867248535"/>
      </right>
      <top style="thick">
        <color theme="2" tint="-0.8999199867248535"/>
      </top>
      <bottom style="medium">
        <color theme="2" tint="-0.8999199867248535"/>
      </bottom>
    </border>
    <border>
      <left style="thick">
        <color theme="2" tint="-0.8999199867248535"/>
      </left>
      <right/>
      <top style="medium">
        <color theme="2" tint="-0.8999199867248535"/>
      </top>
      <bottom style="medium">
        <color theme="2" tint="-0.8999199867248535"/>
      </bottom>
    </border>
    <border>
      <left/>
      <right style="thick">
        <color theme="2" tint="-0.8999199867248535"/>
      </right>
      <top style="medium">
        <color theme="2" tint="-0.8999199867248535"/>
      </top>
      <bottom style="medium">
        <color theme="2" tint="-0.8999199867248535"/>
      </bottom>
    </border>
    <border>
      <left>
        <color indexed="63"/>
      </left>
      <right>
        <color indexed="63"/>
      </right>
      <top style="thick">
        <color theme="2" tint="-0.8998000025749207"/>
      </top>
      <bottom style="medium">
        <color theme="2" tint="-0.8997099995613098"/>
      </bottom>
    </border>
    <border>
      <left/>
      <right style="thick"/>
      <top style="thick">
        <color theme="2" tint="-0.8998000025749207"/>
      </top>
      <bottom style="medium">
        <color theme="2" tint="-0.8997099995613098"/>
      </bottom>
    </border>
    <border>
      <left style="thin">
        <color theme="2" tint="-0.8998000025749207"/>
      </left>
      <right style="thin">
        <color theme="2" tint="-0.8998000025749207"/>
      </right>
      <top style="medium">
        <color theme="2" tint="-0.8998900055885315"/>
      </top>
      <bottom style="thin">
        <color theme="2" tint="-0.8997700214385986"/>
      </bottom>
    </border>
    <border>
      <left style="thin">
        <color theme="2" tint="-0.8998000025749207"/>
      </left>
      <right style="thick">
        <color theme="2" tint="-0.8998900055885315"/>
      </right>
      <top style="medium">
        <color theme="2" tint="-0.8998900055885315"/>
      </top>
      <bottom style="thin">
        <color theme="2" tint="-0.8997700214385986"/>
      </bottom>
    </border>
    <border>
      <left style="thin">
        <color theme="2" tint="-0.8999199867248535"/>
      </left>
      <right style="thin">
        <color theme="2" tint="-0.8999199867248535"/>
      </right>
      <top style="medium">
        <color theme="2" tint="-0.8996099829673767"/>
      </top>
      <bottom style="thin">
        <color theme="2" tint="-0.8998299837112427"/>
      </bottom>
    </border>
    <border>
      <left style="thin">
        <color theme="2" tint="-0.8999199867248535"/>
      </left>
      <right style="thick">
        <color theme="2" tint="-0.8998000025749207"/>
      </right>
      <top style="medium">
        <color theme="2" tint="-0.8996099829673767"/>
      </top>
      <bottom style="thin">
        <color theme="2" tint="-0.8998299837112427"/>
      </bottom>
    </border>
    <border>
      <left style="medium">
        <color theme="2" tint="-0.8999500274658203"/>
      </left>
      <right>
        <color indexed="63"/>
      </right>
      <top style="medium">
        <color theme="2" tint="-0.8999500274658203"/>
      </top>
      <bottom style="thin">
        <color theme="2" tint="-0.8998299837112427"/>
      </bottom>
    </border>
    <border>
      <left/>
      <right/>
      <top style="medium">
        <color theme="2" tint="-0.8999500274658203"/>
      </top>
      <bottom style="thin">
        <color theme="2" tint="-0.8998299837112427"/>
      </bottom>
    </border>
    <border>
      <left>
        <color indexed="63"/>
      </left>
      <right style="thick"/>
      <top style="medium">
        <color theme="2" tint="-0.8999500274658203"/>
      </top>
      <bottom style="thin">
        <color theme="2" tint="-0.8998299837112427"/>
      </bottom>
    </border>
    <border>
      <left style="thick"/>
      <right style="thin">
        <color theme="2" tint="-0.8996800184249878"/>
      </right>
      <top style="thin">
        <color theme="2" tint="-0.8996800184249878"/>
      </top>
      <bottom style="thin">
        <color theme="2" tint="-0.8998299837112427"/>
      </bottom>
    </border>
    <border>
      <left style="thin">
        <color theme="2" tint="-0.8996800184249878"/>
      </left>
      <right style="thin">
        <color theme="2" tint="-0.8996800184249878"/>
      </right>
      <top style="thin">
        <color theme="2" tint="-0.8996800184249878"/>
      </top>
      <bottom style="thin">
        <color theme="2" tint="-0.8998299837112427"/>
      </bottom>
    </border>
    <border>
      <left style="thin">
        <color theme="2" tint="-0.8996800184249878"/>
      </left>
      <right style="thick"/>
      <top style="thin">
        <color theme="2" tint="-0.8996800184249878"/>
      </top>
      <bottom style="thin">
        <color theme="2" tint="-0.8998299837112427"/>
      </bottom>
    </border>
    <border>
      <left/>
      <right/>
      <top style="medium">
        <color theme="2" tint="-0.8999199867248535"/>
      </top>
      <bottom style="thin">
        <color theme="2" tint="-0.8998299837112427"/>
      </bottom>
    </border>
    <border>
      <left/>
      <right style="thin">
        <color theme="2" tint="-0.8999199867248535"/>
      </right>
      <top style="medium">
        <color theme="2" tint="-0.8999199867248535"/>
      </top>
      <bottom style="thin">
        <color theme="2" tint="-0.8998299837112427"/>
      </bottom>
    </border>
    <border>
      <left style="thin">
        <color theme="2" tint="-0.8998299837112427"/>
      </left>
      <right>
        <color indexed="63"/>
      </right>
      <top style="medium">
        <color theme="2" tint="-0.8998900055885315"/>
      </top>
      <bottom style="thin">
        <color theme="2" tint="-0.8998299837112427"/>
      </bottom>
    </border>
    <border>
      <left/>
      <right/>
      <top style="medium">
        <color theme="2" tint="-0.8998900055885315"/>
      </top>
      <bottom style="thin">
        <color theme="2" tint="-0.8998299837112427"/>
      </bottom>
    </border>
    <border>
      <left/>
      <right style="thin">
        <color theme="2" tint="-0.8998299837112427"/>
      </right>
      <top style="medium">
        <color theme="2" tint="-0.8998900055885315"/>
      </top>
      <bottom style="thin">
        <color theme="2" tint="-0.8998299837112427"/>
      </bottom>
    </border>
    <border>
      <left style="thin">
        <color theme="2" tint="-0.8998299837112427"/>
      </left>
      <right style="thin">
        <color theme="2" tint="-0.8998000025749207"/>
      </right>
      <top style="medium">
        <color theme="2" tint="-0.8998900055885315"/>
      </top>
      <bottom style="thin">
        <color theme="2" tint="-0.8998299837112427"/>
      </bottom>
    </border>
    <border>
      <left style="thin">
        <color theme="2" tint="-0.8998000025749207"/>
      </left>
      <right style="thin">
        <color theme="2" tint="-0.8998000025749207"/>
      </right>
      <top style="medium">
        <color theme="2" tint="-0.8998900055885315"/>
      </top>
      <bottom style="thin">
        <color theme="2" tint="-0.8998299837112427"/>
      </bottom>
    </border>
    <border>
      <left/>
      <right/>
      <top style="medium">
        <color theme="2" tint="-0.8998600244522095"/>
      </top>
      <bottom style="thin">
        <color theme="2" tint="-0.8998299837112427"/>
      </bottom>
    </border>
    <border>
      <left/>
      <right style="thin">
        <color theme="2" tint="-0.8998600244522095"/>
      </right>
      <top style="medium">
        <color theme="2" tint="-0.8998600244522095"/>
      </top>
      <bottom style="thin">
        <color theme="2" tint="-0.8998299837112427"/>
      </bottom>
    </border>
    <border>
      <left style="medium">
        <color theme="2" tint="-0.8999500274658203"/>
      </left>
      <right style="thin">
        <color theme="2" tint="-0.8999199867248535"/>
      </right>
      <top style="medium">
        <color theme="2" tint="-0.8996099829673767"/>
      </top>
      <bottom style="thin">
        <color theme="2" tint="-0.8998299837112427"/>
      </bottom>
    </border>
    <border>
      <left style="thin">
        <color theme="2" tint="-0.8996099829673767"/>
      </left>
      <right style="thin">
        <color theme="2" tint="-0.8996099829673767"/>
      </right>
      <top style="medium">
        <color theme="2" tint="-0.8996099829673767"/>
      </top>
      <bottom style="thin">
        <color theme="2" tint="-0.8998299837112427"/>
      </bottom>
    </border>
    <border>
      <left style="thin">
        <color theme="2" tint="-0.8997399806976318"/>
      </left>
      <right style="thin">
        <color theme="2" tint="-0.8997399806976318"/>
      </right>
      <top style="medium">
        <color theme="2" tint="-0.8997399806976318"/>
      </top>
      <bottom style="thin">
        <color theme="2" tint="-0.8998299837112427"/>
      </bottom>
    </border>
    <border>
      <left style="thin">
        <color theme="2" tint="-0.8997399806976318"/>
      </left>
      <right style="thick"/>
      <top style="medium">
        <color theme="2" tint="-0.8997399806976318"/>
      </top>
      <bottom style="thin">
        <color theme="2" tint="-0.8998299837112427"/>
      </bottom>
    </border>
    <border>
      <left>
        <color indexed="63"/>
      </left>
      <right style="thin">
        <color theme="2" tint="-0.8997099995613098"/>
      </right>
      <top style="thin">
        <color theme="2" tint="-0.8997099995613098"/>
      </top>
      <bottom style="thin">
        <color theme="2" tint="-0.8998299837112427"/>
      </bottom>
    </border>
    <border>
      <left style="thin">
        <color theme="2" tint="-0.8997099995613098"/>
      </left>
      <right style="thin">
        <color theme="2" tint="-0.8997099995613098"/>
      </right>
      <top style="thin">
        <color theme="2" tint="-0.8997099995613098"/>
      </top>
      <bottom style="thin">
        <color theme="2" tint="-0.8998299837112427"/>
      </bottom>
    </border>
    <border>
      <left style="medium">
        <color theme="2" tint="-0.8997399806976318"/>
      </left>
      <right style="thin">
        <color theme="2" tint="-0.8997099995613098"/>
      </right>
      <top style="thin">
        <color theme="2" tint="-0.8997099995613098"/>
      </top>
      <bottom style="thin">
        <color theme="2" tint="-0.8998299837112427"/>
      </bottom>
    </border>
    <border>
      <left style="thick">
        <color theme="2" tint="-0.8998000025749207"/>
      </left>
      <right style="thin">
        <color theme="2" tint="-0.8998299837112427"/>
      </right>
      <top style="medium">
        <color theme="2" tint="-0.8998900055885315"/>
      </top>
      <bottom style="thin">
        <color theme="2" tint="-0.8998299837112427"/>
      </bottom>
    </border>
    <border>
      <left style="thin">
        <color theme="2" tint="-0.8998299837112427"/>
      </left>
      <right style="thin">
        <color theme="2" tint="-0.8998299837112427"/>
      </right>
      <top style="medium">
        <color theme="2" tint="-0.8998900055885315"/>
      </top>
      <bottom style="thin">
        <color theme="2" tint="-0.8998299837112427"/>
      </bottom>
    </border>
    <border>
      <left style="thin">
        <color theme="2" tint="-0.899649977684021"/>
      </left>
      <right>
        <color indexed="63"/>
      </right>
      <top>
        <color indexed="63"/>
      </top>
      <bottom style="thin">
        <color theme="2" tint="-0.8998299837112427"/>
      </bottom>
    </border>
    <border>
      <left/>
      <right/>
      <top/>
      <bottom style="thin">
        <color theme="2" tint="-0.8998299837112427"/>
      </bottom>
    </border>
    <border>
      <left/>
      <right style="thick"/>
      <top>
        <color indexed="63"/>
      </top>
      <bottom style="thin">
        <color theme="2" tint="-0.8998299837112427"/>
      </bottom>
    </border>
    <border>
      <left/>
      <right style="thin">
        <color theme="2" tint="-0.8996099829673767"/>
      </right>
      <top style="medium">
        <color theme="2" tint="-0.8996099829673767"/>
      </top>
      <bottom style="thin">
        <color theme="2" tint="-0.8998299837112427"/>
      </bottom>
    </border>
    <border>
      <left style="thin">
        <color theme="2" tint="-0.8997399806976318"/>
      </left>
      <right style="thin">
        <color theme="2" tint="-0.8997399806976318"/>
      </right>
      <top style="thin">
        <color theme="2" tint="-0.8997399806976318"/>
      </top>
      <bottom style="thin">
        <color theme="2" tint="-0.8998299837112427"/>
      </bottom>
    </border>
    <border>
      <left style="thin">
        <color theme="2" tint="-0.8997399806976318"/>
      </left>
      <right>
        <color indexed="63"/>
      </right>
      <top style="thin">
        <color theme="2" tint="-0.8997399806976318"/>
      </top>
      <bottom style="thin">
        <color theme="2" tint="-0.8998299837112427"/>
      </bottom>
    </border>
    <border>
      <left>
        <color indexed="63"/>
      </left>
      <right>
        <color indexed="63"/>
      </right>
      <top style="thin">
        <color theme="2" tint="-0.8997399806976318"/>
      </top>
      <bottom style="thin">
        <color theme="2" tint="-0.8998299837112427"/>
      </bottom>
    </border>
    <border>
      <left>
        <color indexed="63"/>
      </left>
      <right style="thin">
        <color theme="2" tint="-0.8997399806976318"/>
      </right>
      <top style="thin">
        <color theme="2" tint="-0.8997399806976318"/>
      </top>
      <bottom style="thin">
        <color theme="2" tint="-0.8998299837112427"/>
      </bottom>
    </border>
    <border>
      <left style="thin">
        <color theme="2" tint="-0.8998000025749207"/>
      </left>
      <right style="thin">
        <color theme="2" tint="-0.8998000025749207"/>
      </right>
      <top style="medium">
        <color theme="2" tint="-0.8997700214385986"/>
      </top>
      <bottom style="thin">
        <color theme="2" tint="-0.8998299837112427"/>
      </bottom>
    </border>
    <border>
      <left style="thin">
        <color theme="2" tint="-0.8998000025749207"/>
      </left>
      <right style="thick"/>
      <top style="medium">
        <color theme="2" tint="-0.8997700214385986"/>
      </top>
      <bottom style="thin">
        <color theme="2" tint="-0.8998299837112427"/>
      </bottom>
    </border>
    <border>
      <left/>
      <right style="thin">
        <color theme="2" tint="-0.8997399806976318"/>
      </right>
      <top style="medium">
        <color theme="2" tint="-0.8997399806976318"/>
      </top>
      <bottom style="thin">
        <color theme="2" tint="-0.8998299837112427"/>
      </bottom>
    </border>
    <border>
      <left style="thin">
        <color theme="2" tint="-0.8998000025749207"/>
      </left>
      <right style="thin">
        <color theme="2" tint="-0.8998000025749207"/>
      </right>
      <top style="medium">
        <color theme="2" tint="-0.8998000025749207"/>
      </top>
      <bottom style="thin">
        <color theme="2" tint="-0.8998299837112427"/>
      </bottom>
    </border>
    <border>
      <left>
        <color indexed="63"/>
      </left>
      <right style="thin">
        <color theme="2" tint="-0.8998000025749207"/>
      </right>
      <top style="thin">
        <color theme="2" tint="-0.8998000025749207"/>
      </top>
      <bottom style="thin">
        <color theme="2" tint="-0.8998299837112427"/>
      </bottom>
    </border>
    <border>
      <left style="thin">
        <color theme="2" tint="-0.8998000025749207"/>
      </left>
      <right style="thin">
        <color theme="2" tint="-0.8998000025749207"/>
      </right>
      <top style="thin">
        <color theme="2" tint="-0.8998000025749207"/>
      </top>
      <bottom style="thin">
        <color theme="2" tint="-0.8998299837112427"/>
      </bottom>
    </border>
    <border>
      <left style="thin">
        <color theme="2" tint="-0.8998000025749207"/>
      </left>
      <right style="thick"/>
      <top style="thin">
        <color theme="2" tint="-0.8998000025749207"/>
      </top>
      <bottom style="thin">
        <color theme="2" tint="-0.8998299837112427"/>
      </bottom>
    </border>
    <border>
      <left/>
      <right style="thin">
        <color theme="2" tint="-0.8998000025749207"/>
      </right>
      <top style="medium">
        <color theme="2" tint="-0.8997700214385986"/>
      </top>
      <bottom style="thin">
        <color theme="2" tint="-0.8998299837112427"/>
      </bottom>
    </border>
    <border>
      <left style="thin">
        <color theme="2" tint="-0.8998600244522095"/>
      </left>
      <right>
        <color indexed="63"/>
      </right>
      <top style="medium">
        <color theme="2" tint="-0.8998600244522095"/>
      </top>
      <bottom style="thin">
        <color theme="2" tint="-0.8998299837112427"/>
      </bottom>
    </border>
    <border>
      <left>
        <color indexed="63"/>
      </left>
      <right style="thick">
        <color theme="2" tint="-0.8998299837112427"/>
      </right>
      <top style="medium">
        <color theme="2" tint="-0.8998600244522095"/>
      </top>
      <bottom style="thin">
        <color theme="2" tint="-0.8998299837112427"/>
      </bottom>
    </border>
    <border>
      <left/>
      <right style="thin">
        <color theme="1" tint="0.04998999834060669"/>
      </right>
      <top style="medium">
        <color theme="2" tint="-0.8998299837112427"/>
      </top>
      <bottom style="thin">
        <color theme="2" tint="-0.8998299837112427"/>
      </bottom>
    </border>
    <border>
      <left style="thin">
        <color theme="1" tint="0.04998999834060669"/>
      </left>
      <right style="thin">
        <color theme="1" tint="0.04998999834060669"/>
      </right>
      <top style="medium">
        <color theme="2" tint="-0.8998299837112427"/>
      </top>
      <bottom style="thin">
        <color theme="2" tint="-0.8998299837112427"/>
      </bottom>
    </border>
    <border>
      <left style="thin">
        <color theme="1" tint="0.04998999834060669"/>
      </left>
      <right style="thick">
        <color theme="2" tint="-0.8998600244522095"/>
      </right>
      <top style="medium">
        <color theme="2" tint="-0.8998299837112427"/>
      </top>
      <bottom style="thin">
        <color theme="2" tint="-0.8998299837112427"/>
      </bottom>
    </border>
    <border>
      <left style="thin">
        <color theme="2" tint="-0.8998000025749207"/>
      </left>
      <right>
        <color indexed="63"/>
      </right>
      <top style="thin">
        <color theme="2" tint="-0.8998000025749207"/>
      </top>
      <bottom style="thin">
        <color theme="2" tint="-0.8998299837112427"/>
      </bottom>
    </border>
    <border>
      <left style="thin">
        <color theme="2" tint="-0.8997700214385986"/>
      </left>
      <right>
        <color indexed="63"/>
      </right>
      <top>
        <color indexed="63"/>
      </top>
      <bottom style="medium">
        <color theme="2" tint="-0.8997700214385986"/>
      </bottom>
    </border>
    <border>
      <left>
        <color indexed="63"/>
      </left>
      <right>
        <color indexed="63"/>
      </right>
      <top>
        <color indexed="63"/>
      </top>
      <bottom style="medium">
        <color theme="2" tint="-0.8997700214385986"/>
      </bottom>
    </border>
    <border>
      <left>
        <color indexed="63"/>
      </left>
      <right style="thin">
        <color theme="2" tint="-0.8997700214385986"/>
      </right>
      <top>
        <color indexed="63"/>
      </top>
      <bottom style="medium">
        <color theme="2" tint="-0.8997700214385986"/>
      </bottom>
    </border>
    <border>
      <left style="thin">
        <color theme="2" tint="-0.8998000025749207"/>
      </left>
      <right>
        <color indexed="63"/>
      </right>
      <top>
        <color indexed="63"/>
      </top>
      <bottom style="medium">
        <color theme="2" tint="-0.8998000025749207"/>
      </bottom>
    </border>
    <border>
      <left>
        <color indexed="63"/>
      </left>
      <right>
        <color indexed="63"/>
      </right>
      <top>
        <color indexed="63"/>
      </top>
      <bottom style="medium">
        <color theme="2" tint="-0.8998000025749207"/>
      </bottom>
    </border>
    <border>
      <left>
        <color indexed="63"/>
      </left>
      <right style="thin">
        <color theme="2" tint="-0.8998000025749207"/>
      </right>
      <top>
        <color indexed="63"/>
      </top>
      <bottom style="medium">
        <color theme="2" tint="-0.8998000025749207"/>
      </bottom>
    </border>
    <border>
      <left style="thin">
        <color theme="2" tint="-0.8998600244522095"/>
      </left>
      <right style="thin">
        <color theme="2" tint="-0.8998600244522095"/>
      </right>
      <top style="thin">
        <color theme="2" tint="-0.8998600244522095"/>
      </top>
      <bottom style="medium">
        <color theme="2" tint="-0.8998600244522095"/>
      </bottom>
    </border>
    <border>
      <left style="thin">
        <color theme="2" tint="-0.8996099829673767"/>
      </left>
      <right>
        <color indexed="63"/>
      </right>
      <top>
        <color indexed="63"/>
      </top>
      <bottom style="thin">
        <color theme="2" tint="-0.8996099829673767"/>
      </bottom>
    </border>
    <border>
      <left/>
      <right style="thin">
        <color theme="2" tint="-0.8996099829673767"/>
      </right>
      <top>
        <color indexed="63"/>
      </top>
      <bottom style="thin">
        <color theme="2" tint="-0.8996099829673767"/>
      </bottom>
    </border>
    <border>
      <left style="thin">
        <color theme="2" tint="-0.8997399806976318"/>
      </left>
      <right>
        <color indexed="63"/>
      </right>
      <top>
        <color indexed="63"/>
      </top>
      <bottom style="medium">
        <color theme="2" tint="-0.8997399806976318"/>
      </bottom>
    </border>
    <border>
      <left>
        <color indexed="63"/>
      </left>
      <right>
        <color indexed="63"/>
      </right>
      <top>
        <color indexed="63"/>
      </top>
      <bottom style="medium">
        <color theme="2" tint="-0.8997399806976318"/>
      </bottom>
    </border>
    <border>
      <left>
        <color indexed="63"/>
      </left>
      <right style="thin">
        <color theme="2" tint="-0.8997399806976318"/>
      </right>
      <top>
        <color indexed="63"/>
      </top>
      <bottom style="medium">
        <color theme="2" tint="-0.8997399806976318"/>
      </bottom>
    </border>
    <border>
      <left style="thin">
        <color theme="2" tint="-0.8997099995613098"/>
      </left>
      <right>
        <color indexed="63"/>
      </right>
      <top>
        <color indexed="63"/>
      </top>
      <bottom style="medium">
        <color theme="2" tint="-0.8997099995613098"/>
      </bottom>
    </border>
    <border>
      <left>
        <color indexed="63"/>
      </left>
      <right>
        <color indexed="63"/>
      </right>
      <top>
        <color indexed="63"/>
      </top>
      <bottom style="medium">
        <color theme="2" tint="-0.8997099995613098"/>
      </bottom>
    </border>
    <border>
      <left>
        <color indexed="63"/>
      </left>
      <right style="thin">
        <color theme="2" tint="-0.8997099995613098"/>
      </right>
      <top>
        <color indexed="63"/>
      </top>
      <bottom style="medium">
        <color theme="2" tint="-0.8997099995613098"/>
      </bottom>
    </border>
    <border>
      <left style="thin">
        <color theme="2" tint="-0.899649977684021"/>
      </left>
      <right style="thin">
        <color theme="2" tint="-0.899649977684021"/>
      </right>
      <top>
        <color indexed="63"/>
      </top>
      <bottom style="medium">
        <color theme="2" tint="-0.899649977684021"/>
      </bottom>
    </border>
    <border>
      <left style="thin">
        <color theme="2" tint="-0.899649977684021"/>
      </left>
      <right style="thick">
        <color theme="2" tint="-0.8996099829673767"/>
      </right>
      <top>
        <color indexed="63"/>
      </top>
      <bottom style="medium">
        <color theme="2" tint="-0.899649977684021"/>
      </bottom>
    </border>
    <border>
      <left/>
      <right/>
      <top/>
      <bottom style="thin">
        <color theme="2" tint="-0.899649977684021"/>
      </bottom>
    </border>
    <border>
      <left/>
      <right style="thin">
        <color theme="2" tint="-0.899649977684021"/>
      </right>
      <top>
        <color indexed="63"/>
      </top>
      <bottom style="thin">
        <color theme="2" tint="-0.899649977684021"/>
      </bottom>
    </border>
    <border>
      <left/>
      <right/>
      <top/>
      <bottom style="thin">
        <color theme="2" tint="-0.8997099995613098"/>
      </bottom>
    </border>
    <border>
      <left/>
      <right style="thin">
        <color theme="2" tint="-0.8997099995613098"/>
      </right>
      <top>
        <color indexed="63"/>
      </top>
      <bottom style="thin">
        <color theme="2" tint="-0.8997099995613098"/>
      </bottom>
    </border>
    <border>
      <left style="thin">
        <color theme="2" tint="-0.8997099995613098"/>
      </left>
      <right>
        <color indexed="63"/>
      </right>
      <top>
        <color indexed="63"/>
      </top>
      <bottom/>
    </border>
    <border>
      <left/>
      <right style="thin">
        <color theme="2" tint="-0.8997099995613098"/>
      </right>
      <top>
        <color indexed="63"/>
      </top>
      <bottom>
        <color indexed="63"/>
      </bottom>
    </border>
    <border>
      <left style="thin">
        <color theme="2" tint="-0.8997099995613098"/>
      </left>
      <right>
        <color indexed="63"/>
      </right>
      <top>
        <color indexed="63"/>
      </top>
      <bottom style="thin">
        <color theme="2" tint="-0.8997099995613098"/>
      </bottom>
    </border>
    <border>
      <left/>
      <right style="thick"/>
      <top>
        <color indexed="63"/>
      </top>
      <bottom style="thin">
        <color theme="2" tint="-0.8997099995613098"/>
      </bottom>
    </border>
    <border>
      <left style="thick"/>
      <right/>
      <top/>
      <bottom style="thin">
        <color theme="2" tint="-0.8996800184249878"/>
      </bottom>
    </border>
    <border>
      <left/>
      <right/>
      <top/>
      <bottom style="thin">
        <color theme="2" tint="-0.8996800184249878"/>
      </bottom>
    </border>
    <border>
      <left/>
      <right style="thick"/>
      <top>
        <color indexed="63"/>
      </top>
      <bottom style="thin">
        <color theme="2" tint="-0.8996800184249878"/>
      </bottom>
    </border>
    <border>
      <left style="thin">
        <color theme="2" tint="-0.8997399806976318"/>
      </left>
      <right>
        <color indexed="63"/>
      </right>
      <top>
        <color indexed="63"/>
      </top>
      <bottom/>
    </border>
    <border>
      <left/>
      <right style="thin">
        <color theme="2" tint="-0.8997399806976318"/>
      </right>
      <top>
        <color indexed="63"/>
      </top>
      <bottom>
        <color indexed="63"/>
      </bottom>
    </border>
    <border>
      <left style="thin">
        <color theme="2" tint="-0.8997399806976318"/>
      </left>
      <right>
        <color indexed="63"/>
      </right>
      <top>
        <color indexed="63"/>
      </top>
      <bottom style="thin">
        <color theme="2" tint="-0.8997399806976318"/>
      </bottom>
    </border>
    <border>
      <left/>
      <right/>
      <top/>
      <bottom style="thin">
        <color theme="2" tint="-0.8997399806976318"/>
      </bottom>
    </border>
    <border>
      <left/>
      <right style="thin">
        <color theme="2" tint="-0.8997399806976318"/>
      </right>
      <top>
        <color indexed="63"/>
      </top>
      <bottom style="thin">
        <color theme="2" tint="-0.8997399806976318"/>
      </bottom>
    </border>
    <border>
      <left/>
      <right/>
      <top/>
      <bottom style="thin">
        <color theme="2" tint="-0.8997700214385986"/>
      </bottom>
    </border>
    <border>
      <left/>
      <right style="thick"/>
      <top>
        <color indexed="63"/>
      </top>
      <bottom style="thin">
        <color theme="2" tint="-0.8997700214385986"/>
      </bottom>
    </border>
    <border>
      <left style="thin">
        <color theme="2" tint="-0.8996099829673767"/>
      </left>
      <right style="thin">
        <color theme="2" tint="-0.8996099829673767"/>
      </right>
      <top style="thin">
        <color theme="2" tint="-0.8996099829673767"/>
      </top>
      <bottom style="medium">
        <color theme="2" tint="-0.8996099829673767"/>
      </bottom>
    </border>
    <border>
      <left style="thin">
        <color theme="2" tint="-0.8997099995613098"/>
      </left>
      <right style="thin">
        <color theme="2" tint="-0.8997099995613098"/>
      </right>
      <top>
        <color indexed="63"/>
      </top>
      <bottom style="thin">
        <color theme="2" tint="-0.8997399806976318"/>
      </bottom>
    </border>
    <border>
      <left style="thin">
        <color theme="2" tint="-0.8997099995613098"/>
      </left>
      <right style="thick"/>
      <top>
        <color indexed="63"/>
      </top>
      <bottom style="thin">
        <color theme="2" tint="-0.8997399806976318"/>
      </bottom>
    </border>
    <border>
      <left style="thin">
        <color theme="2" tint="-0.899649977684021"/>
      </left>
      <right>
        <color indexed="63"/>
      </right>
      <top>
        <color indexed="63"/>
      </top>
      <bottom/>
    </border>
    <border>
      <left/>
      <right style="thick">
        <color theme="2" tint="-0.8996099829673767"/>
      </right>
      <top/>
      <bottom/>
    </border>
    <border>
      <left/>
      <right/>
      <top/>
      <bottom style="thin">
        <color theme="2" tint="-0.8996099829673767"/>
      </bottom>
    </border>
    <border>
      <left style="thin">
        <color theme="2" tint="-0.8997099995613098"/>
      </left>
      <right style="thin">
        <color theme="2" tint="-0.8997099995613098"/>
      </right>
      <top>
        <color indexed="63"/>
      </top>
      <bottom>
        <color indexed="63"/>
      </bottom>
    </border>
    <border>
      <left>
        <color indexed="63"/>
      </left>
      <right style="thin">
        <color theme="2" tint="-0.8998000025749207"/>
      </right>
      <top style="thin">
        <color theme="2" tint="-0.8998299837112427"/>
      </top>
      <bottom style="thin">
        <color theme="2" tint="-0.8998299837112427"/>
      </bottom>
    </border>
    <border>
      <left style="thin">
        <color theme="2" tint="-0.8998000025749207"/>
      </left>
      <right style="thin">
        <color theme="2" tint="-0.8998000025749207"/>
      </right>
      <top style="thin">
        <color theme="2" tint="-0.8998299837112427"/>
      </top>
      <bottom style="thin">
        <color theme="2" tint="-0.8998299837112427"/>
      </bottom>
    </border>
    <border>
      <left style="thin">
        <color theme="2" tint="-0.8998000025749207"/>
      </left>
      <right style="thick"/>
      <top style="thin">
        <color theme="2" tint="-0.8998299837112427"/>
      </top>
      <bottom style="thin">
        <color theme="2" tint="-0.8998299837112427"/>
      </bottom>
    </border>
    <border>
      <left style="thick"/>
      <right>
        <color indexed="63"/>
      </right>
      <top style="thin">
        <color theme="2" tint="-0.8998299837112427"/>
      </top>
      <bottom style="thin">
        <color theme="2" tint="-0.8998299837112427"/>
      </bottom>
    </border>
    <border>
      <left>
        <color indexed="63"/>
      </left>
      <right>
        <color indexed="63"/>
      </right>
      <top style="thin">
        <color theme="2" tint="-0.8998299837112427"/>
      </top>
      <bottom style="thin">
        <color theme="2" tint="-0.8998299837112427"/>
      </bottom>
    </border>
    <border>
      <left style="thin">
        <color theme="2" tint="-0.8998000025749207"/>
      </left>
      <right>
        <color indexed="63"/>
      </right>
      <top style="thin">
        <color theme="2" tint="-0.8998299837112427"/>
      </top>
      <bottom style="thin">
        <color theme="2" tint="-0.8998299837112427"/>
      </bottom>
    </border>
    <border diagonalUp="1" diagonalDown="1">
      <left style="thick">
        <color theme="2" tint="-0.8998000025749207"/>
      </left>
      <right>
        <color indexed="63"/>
      </right>
      <top style="medium">
        <color theme="2" tint="-0.8999500274658203"/>
      </top>
      <bottom>
        <color indexed="63"/>
      </bottom>
      <diagonal style="medium">
        <color theme="2" tint="-0.8999199867248535"/>
      </diagonal>
    </border>
    <border diagonalUp="1" diagonalDown="1">
      <left>
        <color indexed="63"/>
      </left>
      <right>
        <color indexed="63"/>
      </right>
      <top style="medium">
        <color theme="2" tint="-0.8999500274658203"/>
      </top>
      <bottom>
        <color indexed="63"/>
      </bottom>
      <diagonal style="medium">
        <color theme="2" tint="-0.8999199867248535"/>
      </diagonal>
    </border>
    <border diagonalUp="1" diagonalDown="1">
      <left style="thick">
        <color theme="2" tint="-0.8998000025749207"/>
      </left>
      <right>
        <color indexed="63"/>
      </right>
      <top>
        <color indexed="63"/>
      </top>
      <bottom style="medium">
        <color theme="2" tint="-0.8999199867248535"/>
      </bottom>
      <diagonal style="medium">
        <color theme="2" tint="-0.8999199867248535"/>
      </diagonal>
    </border>
    <border diagonalUp="1" diagonalDown="1">
      <left>
        <color indexed="63"/>
      </left>
      <right>
        <color indexed="63"/>
      </right>
      <top>
        <color indexed="63"/>
      </top>
      <bottom style="medium">
        <color theme="2" tint="-0.8999199867248535"/>
      </bottom>
      <diagonal style="medium">
        <color theme="2" tint="-0.8999199867248535"/>
      </diagonal>
    </border>
    <border>
      <left style="thick">
        <color theme="2" tint="-0.8998000025749207"/>
      </left>
      <right>
        <color indexed="63"/>
      </right>
      <top style="thin">
        <color theme="2" tint="-0.8998900055885315"/>
      </top>
      <bottom>
        <color indexed="63"/>
      </bottom>
    </border>
    <border>
      <left/>
      <right/>
      <top style="thin">
        <color theme="2" tint="-0.8998900055885315"/>
      </top>
      <bottom/>
    </border>
    <border>
      <left/>
      <right style="thin">
        <color theme="2" tint="-0.8998900055885315"/>
      </right>
      <top style="thin">
        <color theme="2" tint="-0.8998900055885315"/>
      </top>
      <bottom>
        <color indexed="63"/>
      </bottom>
    </border>
    <border>
      <left style="thick">
        <color theme="2" tint="-0.8998000025749207"/>
      </left>
      <right>
        <color indexed="63"/>
      </right>
      <top>
        <color indexed="63"/>
      </top>
      <bottom style="medium">
        <color theme="2" tint="-0.8998900055885315"/>
      </bottom>
    </border>
    <border>
      <left>
        <color indexed="63"/>
      </left>
      <right>
        <color indexed="63"/>
      </right>
      <top>
        <color indexed="63"/>
      </top>
      <bottom style="medium">
        <color theme="2" tint="-0.8998900055885315"/>
      </bottom>
    </border>
    <border>
      <left>
        <color indexed="63"/>
      </left>
      <right style="thin">
        <color theme="2" tint="-0.8998900055885315"/>
      </right>
      <top>
        <color indexed="63"/>
      </top>
      <bottom style="medium">
        <color theme="2" tint="-0.8998900055885315"/>
      </bottom>
    </border>
    <border>
      <left/>
      <right style="thin">
        <color theme="2" tint="-0.8997700214385986"/>
      </right>
      <top>
        <color indexed="63"/>
      </top>
      <bottom style="thin">
        <color theme="2" tint="-0.8997700214385986"/>
      </bottom>
    </border>
    <border>
      <left style="thin">
        <color theme="2" tint="-0.8997700214385986"/>
      </left>
      <right style="thin">
        <color theme="2" tint="-0.8997700214385986"/>
      </right>
      <top>
        <color indexed="63"/>
      </top>
      <bottom style="thin">
        <color theme="2" tint="-0.8997700214385986"/>
      </bottom>
    </border>
    <border>
      <left style="thin">
        <color theme="2" tint="-0.8997700214385986"/>
      </left>
      <right style="thin">
        <color theme="2" tint="-0.8997700214385986"/>
      </right>
      <top>
        <color indexed="63"/>
      </top>
      <bottom>
        <color indexed="63"/>
      </bottom>
    </border>
    <border>
      <left style="thin">
        <color theme="2" tint="-0.8998600244522095"/>
      </left>
      <right style="thin">
        <color theme="2" tint="-0.8998600244522095"/>
      </right>
      <top style="medium">
        <color theme="2" tint="-0.8999199867248535"/>
      </top>
      <bottom style="thin">
        <color theme="2" tint="-0.8998600244522095"/>
      </bottom>
    </border>
    <border>
      <left style="thin">
        <color theme="2" tint="-0.8998600244522095"/>
      </left>
      <right style="thin">
        <color theme="2" tint="-0.8998600244522095"/>
      </right>
      <top style="thin">
        <color theme="2" tint="-0.8998600244522095"/>
      </top>
      <bottom style="thin">
        <color theme="2" tint="-0.8998600244522095"/>
      </bottom>
    </border>
    <border>
      <left style="thin">
        <color theme="2" tint="-0.8998600244522095"/>
      </left>
      <right style="thick">
        <color theme="2" tint="-0.8998900055885315"/>
      </right>
      <top style="medium">
        <color theme="2" tint="-0.8999199867248535"/>
      </top>
      <bottom style="thin">
        <color theme="2" tint="-0.8998600244522095"/>
      </bottom>
    </border>
    <border>
      <left style="thin">
        <color theme="2" tint="-0.8998600244522095"/>
      </left>
      <right style="thick">
        <color theme="2" tint="-0.8998900055885315"/>
      </right>
      <top style="thin">
        <color theme="2" tint="-0.8998600244522095"/>
      </top>
      <bottom style="thin">
        <color theme="2" tint="-0.8998600244522095"/>
      </bottom>
    </border>
    <border>
      <left style="thin">
        <color theme="2" tint="-0.8998299837112427"/>
      </left>
      <right style="thin">
        <color theme="2" tint="-0.8998299837112427"/>
      </right>
      <top style="thin">
        <color theme="2" tint="-0.8998299837112427"/>
      </top>
      <bottom style="medium">
        <color theme="2" tint="-0.8998299837112427"/>
      </bottom>
    </border>
    <border>
      <left style="thin">
        <color theme="2" tint="-0.8996099829673767"/>
      </left>
      <right style="thin">
        <color theme="2" tint="-0.8996099829673767"/>
      </right>
      <top style="thin">
        <color theme="2" tint="-0.8996099829673767"/>
      </top>
      <bottom style="thin">
        <color theme="2" tint="-0.8996099829673767"/>
      </bottom>
    </border>
    <border>
      <left style="thin">
        <color theme="2" tint="-0.8996099829673767"/>
      </left>
      <right style="thick">
        <color theme="2" tint="-0.8998000025749207"/>
      </right>
      <top style="thin">
        <color theme="2" tint="-0.8996099829673767"/>
      </top>
      <bottom style="thin">
        <color theme="2" tint="-0.8996099829673767"/>
      </bottom>
    </border>
    <border>
      <left style="thin">
        <color theme="2" tint="-0.8997399806976318"/>
      </left>
      <right style="thin">
        <color theme="2" tint="-0.8997399806976318"/>
      </right>
      <top style="thin">
        <color theme="2" tint="-0.8997399806976318"/>
      </top>
      <bottom style="medium">
        <color theme="2" tint="-0.8997399806976318"/>
      </bottom>
    </border>
    <border>
      <left>
        <color indexed="63"/>
      </left>
      <right style="thin">
        <color theme="2" tint="-0.8997399806976318"/>
      </right>
      <top style="thin">
        <color theme="2" tint="-0.8997399806976318"/>
      </top>
      <bottom style="medium">
        <color theme="2" tint="-0.8997399806976318"/>
      </bottom>
    </border>
    <border>
      <left style="thin">
        <color theme="2" tint="-0.8997399806976318"/>
      </left>
      <right style="thick"/>
      <top style="thin">
        <color theme="2" tint="-0.8997399806976318"/>
      </top>
      <bottom style="medium">
        <color theme="2" tint="-0.8997399806976318"/>
      </bottom>
    </border>
    <border>
      <left style="thin">
        <color theme="2" tint="-0.8996099829673767"/>
      </left>
      <right style="thick">
        <color theme="2" tint="-0.8998000025749207"/>
      </right>
      <top style="thin">
        <color theme="2" tint="-0.8996099829673767"/>
      </top>
      <bottom style="medium">
        <color theme="2" tint="-0.8996099829673767"/>
      </bottom>
    </border>
    <border>
      <left>
        <color indexed="63"/>
      </left>
      <right style="thin">
        <color theme="2" tint="-0.8997099995613098"/>
      </right>
      <top style="thin">
        <color theme="2" tint="-0.8997099995613098"/>
      </top>
      <bottom style="medium">
        <color theme="2" tint="-0.8997099995613098"/>
      </bottom>
    </border>
    <border>
      <left style="thin">
        <color theme="2" tint="-0.8997099995613098"/>
      </left>
      <right style="thin">
        <color theme="2" tint="-0.8997099995613098"/>
      </right>
      <top style="thin">
        <color theme="2" tint="-0.8997099995613098"/>
      </top>
      <bottom style="medium">
        <color theme="2" tint="-0.8997099995613098"/>
      </bottom>
    </border>
    <border>
      <left style="thin">
        <color theme="2" tint="-0.8997099995613098"/>
      </left>
      <right style="thick"/>
      <top style="thin">
        <color theme="2" tint="-0.8997099995613098"/>
      </top>
      <bottom style="medium">
        <color theme="2" tint="-0.8997099995613098"/>
      </bottom>
    </border>
    <border>
      <left style="thick"/>
      <right style="thin">
        <color theme="2" tint="-0.8996800184249878"/>
      </right>
      <top style="thin">
        <color theme="2" tint="-0.8996800184249878"/>
      </top>
      <bottom style="medium">
        <color theme="2" tint="-0.8996800184249878"/>
      </bottom>
    </border>
    <border>
      <left style="thin">
        <color theme="2" tint="-0.8996800184249878"/>
      </left>
      <right style="thin">
        <color theme="2" tint="-0.8996800184249878"/>
      </right>
      <top style="thin">
        <color theme="2" tint="-0.8996800184249878"/>
      </top>
      <bottom style="medium">
        <color theme="2" tint="-0.8996800184249878"/>
      </bottom>
    </border>
    <border>
      <left style="thin">
        <color theme="2" tint="-0.8996800184249878"/>
      </left>
      <right style="thick"/>
      <top style="thin">
        <color theme="2" tint="-0.8996800184249878"/>
      </top>
      <bottom style="medium">
        <color theme="2" tint="-0.8996800184249878"/>
      </bottom>
    </border>
    <border>
      <left>
        <color indexed="63"/>
      </left>
      <right style="thin">
        <color theme="2" tint="-0.899649977684021"/>
      </right>
      <top style="thin">
        <color theme="2" tint="-0.899649977684021"/>
      </top>
      <bottom style="medium">
        <color theme="2" tint="-0.899649977684021"/>
      </bottom>
    </border>
    <border>
      <left style="thin">
        <color theme="2" tint="-0.899649977684021"/>
      </left>
      <right style="thin">
        <color theme="2" tint="-0.899649977684021"/>
      </right>
      <top style="thin">
        <color theme="2" tint="-0.899649977684021"/>
      </top>
      <bottom style="medium">
        <color theme="2" tint="-0.899649977684021"/>
      </bottom>
    </border>
    <border>
      <left>
        <color indexed="63"/>
      </left>
      <right style="thin">
        <color theme="2" tint="-0.8996099829673767"/>
      </right>
      <top style="thin">
        <color theme="2" tint="-0.8996099829673767"/>
      </top>
      <bottom style="medium">
        <color theme="2" tint="-0.8996099829673767"/>
      </bottom>
    </border>
    <border>
      <left style="thin">
        <color theme="2" tint="-0.8996099829673767"/>
      </left>
      <right style="thin">
        <color theme="2" tint="-0.8996099829673767"/>
      </right>
      <top style="medium">
        <color theme="2" tint="-0.8998900055885315"/>
      </top>
      <bottom style="thin">
        <color theme="2" tint="-0.8996099829673767"/>
      </bottom>
    </border>
    <border>
      <left style="thin">
        <color theme="2" tint="-0.8996099829673767"/>
      </left>
      <right style="thick">
        <color theme="2" tint="-0.8998000025749207"/>
      </right>
      <top style="medium">
        <color theme="2" tint="-0.8998900055885315"/>
      </top>
      <bottom style="thin">
        <color theme="2" tint="-0.8996099829673767"/>
      </bottom>
    </border>
    <border>
      <left style="thick"/>
      <right/>
      <top style="thick">
        <color theme="2" tint="-0.8998000025749207"/>
      </top>
      <bottom style="medium">
        <color theme="2" tint="-0.8996800184249878"/>
      </bottom>
    </border>
    <border>
      <left>
        <color indexed="63"/>
      </left>
      <right>
        <color indexed="63"/>
      </right>
      <top style="thick">
        <color theme="2" tint="-0.8998000025749207"/>
      </top>
      <bottom style="medium">
        <color theme="2" tint="-0.8996800184249878"/>
      </bottom>
    </border>
    <border>
      <left/>
      <right style="thick">
        <color theme="2" tint="-0.8998000025749207"/>
      </right>
      <top style="thick">
        <color theme="2" tint="-0.8998000025749207"/>
      </top>
      <bottom style="medium">
        <color theme="2" tint="-0.8996800184249878"/>
      </bottom>
    </border>
    <border>
      <left>
        <color indexed="63"/>
      </left>
      <right style="thin">
        <color theme="2" tint="-0.8998299837112427"/>
      </right>
      <top style="thin">
        <color theme="2" tint="-0.8998299837112427"/>
      </top>
      <bottom style="thin">
        <color theme="2" tint="-0.8998299837112427"/>
      </bottom>
    </border>
    <border>
      <left style="thin">
        <color theme="2" tint="-0.8998299837112427"/>
      </left>
      <right style="thin">
        <color theme="2" tint="-0.8998299837112427"/>
      </right>
      <top style="thin">
        <color theme="2" tint="-0.8998299837112427"/>
      </top>
      <bottom style="thin">
        <color theme="2" tint="-0.8998299837112427"/>
      </bottom>
    </border>
    <border>
      <left style="thin">
        <color theme="2" tint="-0.8998299837112427"/>
      </left>
      <right style="thick">
        <color theme="2" tint="-0.8998600244522095"/>
      </right>
      <top style="thin">
        <color theme="2" tint="-0.8998299837112427"/>
      </top>
      <bottom style="thin">
        <color theme="2" tint="-0.8998299837112427"/>
      </bottom>
    </border>
    <border>
      <left/>
      <right style="thin">
        <color theme="2" tint="-0.8998000025749207"/>
      </right>
      <top>
        <color indexed="63"/>
      </top>
      <bottom style="thin">
        <color theme="2" tint="-0.8998000025749207"/>
      </bottom>
    </border>
    <border>
      <left style="thin">
        <color theme="2" tint="-0.8998000025749207"/>
      </left>
      <right style="thin">
        <color theme="2" tint="-0.8998000025749207"/>
      </right>
      <top>
        <color indexed="63"/>
      </top>
      <bottom style="thin">
        <color theme="2" tint="-0.8998000025749207"/>
      </bottom>
    </border>
    <border>
      <left style="thin">
        <color theme="2" tint="-0.8998000025749207"/>
      </left>
      <right style="thin">
        <color theme="2" tint="-0.8998000025749207"/>
      </right>
      <top>
        <color indexed="63"/>
      </top>
      <bottom>
        <color indexed="63"/>
      </bottom>
    </border>
    <border>
      <left style="thin">
        <color theme="2" tint="-0.8998000025749207"/>
      </left>
      <right style="thick"/>
      <top>
        <color indexed="63"/>
      </top>
      <bottom style="thin">
        <color theme="2" tint="-0.8998000025749207"/>
      </bottom>
    </border>
    <border>
      <left/>
      <right style="thin">
        <color theme="2" tint="-0.8996099829673767"/>
      </right>
      <top style="medium">
        <color theme="2" tint="-0.8998900055885315"/>
      </top>
      <bottom style="thin">
        <color theme="2" tint="-0.8996099829673767"/>
      </bottom>
    </border>
    <border>
      <left>
        <color indexed="63"/>
      </left>
      <right style="thin">
        <color theme="2" tint="-0.8996099829673767"/>
      </right>
      <top style="thin">
        <color theme="2" tint="-0.8996099829673767"/>
      </top>
      <bottom style="thin">
        <color theme="2" tint="-0.8996099829673767"/>
      </bottom>
    </border>
    <border>
      <left style="thin">
        <color theme="2" tint="-0.8996099829673767"/>
      </left>
      <right style="thin">
        <color theme="2" tint="-0.8996099829673767"/>
      </right>
      <top style="thin">
        <color theme="2" tint="-0.8996099829673767"/>
      </top>
      <bottom>
        <color indexed="63"/>
      </bottom>
    </border>
    <border>
      <left/>
      <right style="thin">
        <color theme="2" tint="-0.8996099829673767"/>
      </right>
      <top style="thin">
        <color theme="2" tint="-0.8996099829673767"/>
      </top>
      <bottom>
        <color indexed="63"/>
      </bottom>
    </border>
    <border>
      <left style="thin">
        <color theme="2" tint="-0.8997099995613098"/>
      </left>
      <right style="thin">
        <color theme="2" tint="-0.8997099995613098"/>
      </right>
      <top style="medium">
        <color theme="2" tint="-0.8998900055885315"/>
      </top>
      <bottom style="thin">
        <color theme="2" tint="-0.8997099995613098"/>
      </bottom>
    </border>
    <border>
      <left style="thin">
        <color theme="2" tint="-0.8997099995613098"/>
      </left>
      <right style="thin">
        <color theme="2" tint="-0.8997099995613098"/>
      </right>
      <top style="thin">
        <color theme="2" tint="-0.8997099995613098"/>
      </top>
      <bottom style="thin">
        <color theme="2" tint="-0.8997099995613098"/>
      </bottom>
    </border>
    <border>
      <left style="thin">
        <color theme="2" tint="-0.8997099995613098"/>
      </left>
      <right style="thin">
        <color theme="2" tint="-0.8997099995613098"/>
      </right>
      <top style="thin">
        <color theme="2" tint="-0.8997099995613098"/>
      </top>
      <bottom>
        <color indexed="63"/>
      </bottom>
    </border>
    <border>
      <left style="thin">
        <color theme="2" tint="-0.8997099995613098"/>
      </left>
      <right style="thick"/>
      <top style="medium">
        <color theme="2" tint="-0.8998900055885315"/>
      </top>
      <bottom style="thin">
        <color theme="2" tint="-0.8997099995613098"/>
      </bottom>
    </border>
    <border>
      <left style="thin">
        <color theme="2" tint="-0.8997099995613098"/>
      </left>
      <right style="thick"/>
      <top style="thin">
        <color theme="2" tint="-0.8997099995613098"/>
      </top>
      <bottom style="thin">
        <color theme="2" tint="-0.8997099995613098"/>
      </bottom>
    </border>
    <border>
      <left style="thin">
        <color theme="2" tint="-0.8997099995613098"/>
      </left>
      <right style="thick"/>
      <top style="thin">
        <color theme="2" tint="-0.8997099995613098"/>
      </top>
      <bottom>
        <color indexed="63"/>
      </bottom>
    </border>
    <border>
      <left/>
      <right style="thin">
        <color theme="2" tint="-0.899649977684021"/>
      </right>
      <top style="medium">
        <color theme="2" tint="-0.8998900055885315"/>
      </top>
      <bottom style="thin">
        <color theme="2" tint="-0.899649977684021"/>
      </bottom>
    </border>
    <border>
      <left style="thin">
        <color theme="2" tint="-0.899649977684021"/>
      </left>
      <right style="thin">
        <color theme="2" tint="-0.899649977684021"/>
      </right>
      <top style="medium">
        <color theme="2" tint="-0.8998900055885315"/>
      </top>
      <bottom style="thin">
        <color theme="2" tint="-0.899649977684021"/>
      </bottom>
    </border>
    <border>
      <left>
        <color indexed="63"/>
      </left>
      <right style="thin">
        <color theme="2" tint="-0.899649977684021"/>
      </right>
      <top style="thin">
        <color theme="2" tint="-0.899649977684021"/>
      </top>
      <bottom style="thin">
        <color theme="2" tint="-0.899649977684021"/>
      </bottom>
    </border>
    <border>
      <left style="thin">
        <color theme="2" tint="-0.899649977684021"/>
      </left>
      <right style="thin">
        <color theme="2" tint="-0.899649977684021"/>
      </right>
      <top style="thin">
        <color theme="2" tint="-0.899649977684021"/>
      </top>
      <bottom style="thin">
        <color theme="2" tint="-0.899649977684021"/>
      </bottom>
    </border>
    <border>
      <left/>
      <right style="thin">
        <color theme="2" tint="-0.899649977684021"/>
      </right>
      <top style="thin">
        <color theme="2" tint="-0.899649977684021"/>
      </top>
      <bottom>
        <color indexed="63"/>
      </bottom>
    </border>
    <border>
      <left style="thin">
        <color theme="2" tint="-0.899649977684021"/>
      </left>
      <right style="thin">
        <color theme="2" tint="-0.899649977684021"/>
      </right>
      <top style="thin">
        <color theme="2" tint="-0.899649977684021"/>
      </top>
      <bottom>
        <color indexed="63"/>
      </bottom>
    </border>
    <border>
      <left>
        <color indexed="63"/>
      </left>
      <right>
        <color indexed="63"/>
      </right>
      <top style="thick">
        <color theme="2" tint="-0.8998000025749207"/>
      </top>
      <bottom style="medium">
        <color theme="2" tint="-0.8998000025749207"/>
      </bottom>
    </border>
    <border>
      <left/>
      <right style="thick"/>
      <top style="thick">
        <color theme="2" tint="-0.8998000025749207"/>
      </top>
      <bottom style="medium">
        <color theme="2" tint="-0.8998000025749207"/>
      </bottom>
    </border>
    <border>
      <left style="thin">
        <color theme="2" tint="-0.8997399806976318"/>
      </left>
      <right style="thin">
        <color theme="2" tint="-0.8997399806976318"/>
      </right>
      <top style="thin">
        <color theme="2" tint="-0.8997399806976318"/>
      </top>
      <bottom style="thin">
        <color theme="2" tint="-0.8997399806976318"/>
      </bottom>
    </border>
    <border>
      <left style="thin">
        <color theme="2" tint="-0.8997399806976318"/>
      </left>
      <right style="thin">
        <color theme="2" tint="-0.8997399806976318"/>
      </right>
      <top style="thin">
        <color theme="2" tint="-0.8997399806976318"/>
      </top>
      <bottom>
        <color indexed="63"/>
      </bottom>
    </border>
    <border>
      <left/>
      <right style="thin">
        <color theme="2" tint="-0.8997399806976318"/>
      </right>
      <top style="medium">
        <color theme="2" tint="-0.8998900055885315"/>
      </top>
      <bottom style="thin">
        <color theme="2" tint="-0.8997399806976318"/>
      </bottom>
    </border>
    <border>
      <left style="thin">
        <color theme="2" tint="-0.8997399806976318"/>
      </left>
      <right style="thin">
        <color theme="2" tint="-0.8997399806976318"/>
      </right>
      <top style="medium">
        <color theme="2" tint="-0.8998900055885315"/>
      </top>
      <bottom style="thin">
        <color theme="2" tint="-0.8997399806976318"/>
      </bottom>
    </border>
    <border>
      <left>
        <color indexed="63"/>
      </left>
      <right>
        <color indexed="63"/>
      </right>
      <top style="thick">
        <color theme="2" tint="-0.8998000025749207"/>
      </top>
      <bottom style="medium">
        <color theme="2" tint="-0.8997700214385986"/>
      </bottom>
    </border>
    <border>
      <left/>
      <right style="thick"/>
      <top style="thick">
        <color theme="2" tint="-0.8998000025749207"/>
      </top>
      <bottom style="medium">
        <color theme="2" tint="-0.8997700214385986"/>
      </bottom>
    </border>
    <border>
      <left style="thick"/>
      <right style="thin">
        <color theme="2" tint="-0.8996800184249878"/>
      </right>
      <top style="medium">
        <color theme="2" tint="-0.8998900055885315"/>
      </top>
      <bottom style="thin">
        <color theme="2" tint="-0.8996800184249878"/>
      </bottom>
    </border>
    <border>
      <left style="thin">
        <color theme="2" tint="-0.8996800184249878"/>
      </left>
      <right style="thin">
        <color theme="2" tint="-0.8996800184249878"/>
      </right>
      <top style="medium">
        <color theme="2" tint="-0.8998900055885315"/>
      </top>
      <bottom style="thin">
        <color theme="2" tint="-0.8996800184249878"/>
      </bottom>
    </border>
    <border>
      <left style="thin">
        <color theme="2" tint="-0.8996800184249878"/>
      </left>
      <right style="thick"/>
      <top style="medium">
        <color theme="2" tint="-0.8998900055885315"/>
      </top>
      <bottom style="thin">
        <color theme="2" tint="-0.8996800184249878"/>
      </bottom>
    </border>
    <border>
      <left style="thick"/>
      <right style="thin">
        <color theme="2" tint="-0.8996800184249878"/>
      </right>
      <top style="thin">
        <color theme="2" tint="-0.8996800184249878"/>
      </top>
      <bottom style="thin">
        <color theme="2" tint="-0.8996800184249878"/>
      </bottom>
    </border>
    <border>
      <left style="thin">
        <color theme="2" tint="-0.8996800184249878"/>
      </left>
      <right style="thin">
        <color theme="2" tint="-0.8996800184249878"/>
      </right>
      <top style="thin">
        <color theme="2" tint="-0.8996800184249878"/>
      </top>
      <bottom style="thin">
        <color theme="2" tint="-0.8996800184249878"/>
      </bottom>
    </border>
    <border>
      <left style="thin">
        <color theme="2" tint="-0.8996800184249878"/>
      </left>
      <right style="thick"/>
      <top style="thin">
        <color theme="2" tint="-0.8996800184249878"/>
      </top>
      <bottom style="thin">
        <color theme="2" tint="-0.8996800184249878"/>
      </bottom>
    </border>
    <border>
      <left style="thick"/>
      <right style="thin">
        <color theme="2" tint="-0.8996800184249878"/>
      </right>
      <top style="thin">
        <color theme="2" tint="-0.8996800184249878"/>
      </top>
      <bottom>
        <color indexed="63"/>
      </bottom>
    </border>
    <border>
      <left style="thin">
        <color theme="2" tint="-0.8996800184249878"/>
      </left>
      <right style="thin">
        <color theme="2" tint="-0.8996800184249878"/>
      </right>
      <top style="thin">
        <color theme="2" tint="-0.8996800184249878"/>
      </top>
      <bottom>
        <color indexed="63"/>
      </bottom>
    </border>
    <border>
      <left style="thin">
        <color theme="2" tint="-0.8996800184249878"/>
      </left>
      <right style="thick"/>
      <top style="thin">
        <color theme="2" tint="-0.8996800184249878"/>
      </top>
      <bottom>
        <color indexed="63"/>
      </bottom>
    </border>
    <border>
      <left style="thick"/>
      <right/>
      <top style="thick">
        <color theme="2" tint="-0.8998000025749207"/>
      </top>
      <bottom style="medium">
        <color theme="2" tint="-0.8997399806976318"/>
      </bottom>
    </border>
    <border>
      <left>
        <color indexed="63"/>
      </left>
      <right>
        <color indexed="63"/>
      </right>
      <top style="thick">
        <color theme="2" tint="-0.8998000025749207"/>
      </top>
      <bottom style="medium">
        <color theme="2" tint="-0.8997399806976318"/>
      </bottom>
    </border>
    <border>
      <left/>
      <right style="thick"/>
      <top style="thick">
        <color theme="2" tint="-0.8998000025749207"/>
      </top>
      <bottom style="medium">
        <color theme="2" tint="-0.8997399806976318"/>
      </bottom>
    </border>
    <border>
      <left style="thin">
        <color theme="2" tint="-0.899649977684021"/>
      </left>
      <right style="thin">
        <color theme="2" tint="-0.899649977684021"/>
      </right>
      <top style="medium">
        <color theme="2" tint="-0.8998900055885315"/>
      </top>
      <bottom>
        <color indexed="63"/>
      </bottom>
    </border>
    <border>
      <left style="thin">
        <color theme="2" tint="-0.899649977684021"/>
      </left>
      <right style="thick"/>
      <top style="medium">
        <color theme="2" tint="-0.8998900055885315"/>
      </top>
      <bottom>
        <color indexed="63"/>
      </bottom>
    </border>
    <border>
      <left style="thin">
        <color theme="2" tint="-0.899649977684021"/>
      </left>
      <right style="thin">
        <color theme="2" tint="-0.899649977684021"/>
      </right>
      <top>
        <color indexed="63"/>
      </top>
      <bottom>
        <color indexed="63"/>
      </bottom>
    </border>
    <border>
      <left style="thin">
        <color theme="2" tint="-0.899649977684021"/>
      </left>
      <right style="thick"/>
      <top>
        <color indexed="63"/>
      </top>
      <bottom>
        <color indexed="63"/>
      </bottom>
    </border>
    <border>
      <left style="thin">
        <color theme="2" tint="-0.8997700214385986"/>
      </left>
      <right style="thin">
        <color theme="2" tint="-0.8997700214385986"/>
      </right>
      <top style="thin">
        <color theme="2" tint="-0.8997700214385986"/>
      </top>
      <bottom style="thin">
        <color theme="2" tint="-0.8997700214385986"/>
      </bottom>
    </border>
    <border>
      <left style="thin">
        <color theme="2" tint="-0.8997700214385986"/>
      </left>
      <right style="thick"/>
      <top style="thin">
        <color theme="2" tint="-0.8997700214385986"/>
      </top>
      <bottom style="thin">
        <color theme="2" tint="-0.8997700214385986"/>
      </bottom>
    </border>
    <border>
      <left style="thin">
        <color theme="2" tint="-0.8997700214385986"/>
      </left>
      <right style="thin">
        <color theme="2" tint="-0.8997700214385986"/>
      </right>
      <top style="thin">
        <color theme="2" tint="-0.8997700214385986"/>
      </top>
      <bottom>
        <color indexed="63"/>
      </bottom>
    </border>
    <border>
      <left style="thin">
        <color theme="2" tint="-0.8997700214385986"/>
      </left>
      <right style="thick"/>
      <top style="thin">
        <color theme="2" tint="-0.8997700214385986"/>
      </top>
      <bottom>
        <color indexed="63"/>
      </bottom>
    </border>
    <border>
      <left/>
      <right style="thin">
        <color theme="2" tint="-0.8997700214385986"/>
      </right>
      <top style="medium">
        <color theme="2" tint="-0.8998900055885315"/>
      </top>
      <bottom style="thin">
        <color theme="2" tint="-0.8997700214385986"/>
      </bottom>
    </border>
    <border>
      <left style="thin">
        <color theme="2" tint="-0.8997700214385986"/>
      </left>
      <right style="thin">
        <color theme="2" tint="-0.8997700214385986"/>
      </right>
      <top style="medium">
        <color theme="2" tint="-0.8998900055885315"/>
      </top>
      <bottom style="thin">
        <color theme="2" tint="-0.8997700214385986"/>
      </bottom>
    </border>
    <border>
      <left style="thin">
        <color theme="2" tint="-0.8997700214385986"/>
      </left>
      <right style="thick"/>
      <top style="medium">
        <color theme="2" tint="-0.8998900055885315"/>
      </top>
      <bottom style="thin">
        <color theme="2" tint="-0.8997700214385986"/>
      </bottom>
    </border>
    <border>
      <left/>
      <right style="thin">
        <color theme="2" tint="-0.8997099995613098"/>
      </right>
      <top style="medium">
        <color theme="2" tint="-0.8998900055885315"/>
      </top>
      <bottom style="thin">
        <color theme="2" tint="-0.8997099995613098"/>
      </bottom>
    </border>
    <border>
      <left>
        <color indexed="63"/>
      </left>
      <right style="thin">
        <color theme="2" tint="-0.8997099995613098"/>
      </right>
      <top style="thin">
        <color theme="2" tint="-0.8997099995613098"/>
      </top>
      <bottom style="thin">
        <color theme="2" tint="-0.8997099995613098"/>
      </bottom>
    </border>
    <border>
      <left/>
      <right style="thin">
        <color theme="2" tint="-0.8997099995613098"/>
      </right>
      <top style="thin">
        <color theme="2" tint="-0.8997099995613098"/>
      </top>
      <bottom>
        <color indexed="63"/>
      </bottom>
    </border>
    <border>
      <left>
        <color indexed="63"/>
      </left>
      <right style="thin">
        <color theme="2" tint="-0.8997399806976318"/>
      </right>
      <top style="thin">
        <color theme="2" tint="-0.8997399806976318"/>
      </top>
      <bottom style="thin">
        <color theme="2" tint="-0.8997399806976318"/>
      </bottom>
    </border>
    <border>
      <left/>
      <right style="thin">
        <color theme="2" tint="-0.8997399806976318"/>
      </right>
      <top style="thin">
        <color theme="2" tint="-0.8997399806976318"/>
      </top>
      <bottom>
        <color indexed="63"/>
      </bottom>
    </border>
    <border>
      <left style="thin">
        <color theme="2" tint="-0.8997399806976318"/>
      </left>
      <right>
        <color indexed="63"/>
      </right>
      <top style="medium">
        <color theme="2" tint="-0.8998900055885315"/>
      </top>
      <bottom style="thin">
        <color theme="2" tint="-0.8997399806976318"/>
      </bottom>
    </border>
    <border>
      <left/>
      <right/>
      <top style="medium">
        <color theme="2" tint="-0.8998900055885315"/>
      </top>
      <bottom style="thin">
        <color theme="2" tint="-0.8997399806976318"/>
      </bottom>
    </border>
    <border>
      <left>
        <color indexed="63"/>
      </left>
      <right style="thick"/>
      <top style="medium">
        <color theme="2" tint="-0.8998900055885315"/>
      </top>
      <bottom style="thin">
        <color theme="2" tint="-0.8997399806976318"/>
      </bottom>
    </border>
    <border>
      <left style="thin">
        <color theme="2" tint="-0.8997399806976318"/>
      </left>
      <right style="thick"/>
      <top style="thin">
        <color theme="2" tint="-0.8997399806976318"/>
      </top>
      <bottom style="thin">
        <color theme="2" tint="-0.8997399806976318"/>
      </bottom>
    </border>
    <border>
      <left style="thin">
        <color theme="2" tint="-0.8997399806976318"/>
      </left>
      <right style="thick"/>
      <top style="thin">
        <color theme="2" tint="-0.8997399806976318"/>
      </top>
      <bottom>
        <color indexed="63"/>
      </bottom>
    </border>
    <border>
      <left/>
      <right style="thin">
        <color theme="2" tint="-0.8998299837112427"/>
      </right>
      <top>
        <color indexed="63"/>
      </top>
      <bottom style="thin">
        <color theme="2" tint="-0.8998299837112427"/>
      </bottom>
    </border>
    <border>
      <left style="thin">
        <color theme="2" tint="-0.8998299837112427"/>
      </left>
      <right style="thin">
        <color theme="2" tint="-0.8998299837112427"/>
      </right>
      <top>
        <color indexed="63"/>
      </top>
      <bottom style="thin">
        <color theme="2" tint="-0.8998299837112427"/>
      </bottom>
    </border>
    <border>
      <left style="thin">
        <color theme="2" tint="-0.8997700214385986"/>
      </left>
      <right style="thin">
        <color theme="2" tint="-0.8997700214385986"/>
      </right>
      <top style="thin">
        <color theme="2" tint="-0.8997700214385986"/>
      </top>
      <bottom style="medium">
        <color theme="2" tint="-0.8997700214385986"/>
      </bottom>
    </border>
    <border>
      <left style="thin">
        <color theme="2" tint="-0.8997700214385986"/>
      </left>
      <right style="thick"/>
      <top style="thin">
        <color theme="2" tint="-0.8997700214385986"/>
      </top>
      <bottom style="medium">
        <color theme="2" tint="-0.8997700214385986"/>
      </bottom>
    </border>
    <border>
      <left style="thin">
        <color theme="2" tint="-0.8998000025749207"/>
      </left>
      <right style="thin">
        <color theme="2" tint="-0.8998000025749207"/>
      </right>
      <top style="medium">
        <color theme="2" tint="-0.8998900055885315"/>
      </top>
      <bottom style="thin">
        <color theme="2" tint="-0.8998000025749207"/>
      </bottom>
    </border>
    <border>
      <left style="thin">
        <color theme="2" tint="-0.8998000025749207"/>
      </left>
      <right style="thick"/>
      <top style="medium">
        <color theme="2" tint="-0.8998900055885315"/>
      </top>
      <bottom style="thin">
        <color theme="2" tint="-0.8998000025749207"/>
      </bottom>
    </border>
    <border>
      <left style="thin">
        <color theme="2" tint="-0.8998000025749207"/>
      </left>
      <right style="thin">
        <color theme="2" tint="-0.8998000025749207"/>
      </right>
      <top style="thin">
        <color theme="2" tint="-0.8998000025749207"/>
      </top>
      <bottom style="thin">
        <color theme="2" tint="-0.8998000025749207"/>
      </bottom>
    </border>
    <border>
      <left style="thin">
        <color theme="2" tint="-0.8998000025749207"/>
      </left>
      <right style="thick"/>
      <top style="thin">
        <color theme="2" tint="-0.8998000025749207"/>
      </top>
      <bottom style="thin">
        <color theme="2" tint="-0.8998000025749207"/>
      </bottom>
    </border>
    <border>
      <left style="thin">
        <color theme="2" tint="-0.8998000025749207"/>
      </left>
      <right style="thin">
        <color theme="2" tint="-0.8998000025749207"/>
      </right>
      <top style="thin">
        <color theme="2" tint="-0.8998000025749207"/>
      </top>
      <bottom>
        <color indexed="63"/>
      </bottom>
    </border>
    <border>
      <left style="thin">
        <color theme="2" tint="-0.8998000025749207"/>
      </left>
      <right style="thick"/>
      <top style="thin">
        <color theme="2" tint="-0.8998000025749207"/>
      </top>
      <bottom>
        <color indexed="63"/>
      </bottom>
    </border>
    <border>
      <left style="thin">
        <color theme="2" tint="-0.8998600244522095"/>
      </left>
      <right style="thick">
        <color theme="2" tint="-0.8998900055885315"/>
      </right>
      <top style="thin">
        <color theme="2" tint="-0.8998600244522095"/>
      </top>
      <bottom style="medium">
        <color theme="2" tint="-0.8998600244522095"/>
      </bottom>
    </border>
    <border>
      <left>
        <color indexed="63"/>
      </left>
      <right style="thin">
        <color theme="2" tint="-0.8997700214385986"/>
      </right>
      <top style="thin">
        <color theme="2" tint="-0.8997700214385986"/>
      </top>
      <bottom style="thin">
        <color theme="2" tint="-0.8997700214385986"/>
      </bottom>
    </border>
    <border>
      <left/>
      <right style="thin">
        <color theme="2" tint="-0.8997700214385986"/>
      </right>
      <top style="thin">
        <color theme="2" tint="-0.8997700214385986"/>
      </top>
      <bottom>
        <color indexed="63"/>
      </bottom>
    </border>
    <border>
      <left style="thin">
        <color theme="2" tint="-0.8998000025749207"/>
      </left>
      <right style="thin">
        <color theme="2" tint="-0.8998000025749207"/>
      </right>
      <top style="thin">
        <color theme="2" tint="-0.8998000025749207"/>
      </top>
      <bottom style="medium">
        <color theme="2" tint="-0.8998000025749207"/>
      </bottom>
    </border>
    <border>
      <left style="thin">
        <color theme="2" tint="-0.8998000025749207"/>
      </left>
      <right style="thick"/>
      <top style="thin">
        <color theme="2" tint="-0.8998000025749207"/>
      </top>
      <bottom style="medium">
        <color theme="2" tint="-0.8998000025749207"/>
      </bottom>
    </border>
    <border>
      <left>
        <color indexed="63"/>
      </left>
      <right style="thin">
        <color theme="2" tint="-0.8998299837112427"/>
      </right>
      <top style="thin">
        <color theme="2" tint="-0.8998299837112427"/>
      </top>
      <bottom style="medium">
        <color theme="2" tint="-0.8998299837112427"/>
      </bottom>
    </border>
    <border>
      <left style="thin">
        <color theme="2" tint="-0.8998299837112427"/>
      </left>
      <right style="thick">
        <color theme="2" tint="-0.8998600244522095"/>
      </right>
      <top style="medium">
        <color theme="2" tint="-0.8998900055885315"/>
      </top>
      <bottom style="thin">
        <color theme="2" tint="-0.8998299837112427"/>
      </bottom>
    </border>
    <border>
      <left style="thin">
        <color theme="2" tint="-0.8998299837112427"/>
      </left>
      <right style="thick">
        <color theme="2" tint="-0.8998600244522095"/>
      </right>
      <top style="thin">
        <color theme="2" tint="-0.8998299837112427"/>
      </top>
      <bottom style="medium">
        <color theme="2" tint="-0.8998299837112427"/>
      </bottom>
    </border>
    <border>
      <left style="thick">
        <color theme="2" tint="-0.8998900055885315"/>
      </left>
      <right>
        <color indexed="63"/>
      </right>
      <top style="thick">
        <color theme="2" tint="-0.8998000025749207"/>
      </top>
      <bottom style="medium">
        <color theme="2" tint="-0.8998900055885315"/>
      </bottom>
    </border>
    <border>
      <left>
        <color indexed="63"/>
      </left>
      <right>
        <color indexed="63"/>
      </right>
      <top style="thick">
        <color theme="2" tint="-0.8998000025749207"/>
      </top>
      <bottom style="medium">
        <color theme="2" tint="-0.8998900055885315"/>
      </bottom>
    </border>
    <border>
      <left/>
      <right style="thick">
        <color theme="2" tint="-0.8998600244522095"/>
      </right>
      <top style="thick">
        <color theme="2" tint="-0.8998000025749207"/>
      </top>
      <bottom style="medium">
        <color theme="2" tint="-0.8998900055885315"/>
      </bottom>
    </border>
    <border>
      <left/>
      <right style="thin">
        <color theme="2" tint="-0.8998000025749207"/>
      </right>
      <top style="medium">
        <color theme="2" tint="-0.8998900055885315"/>
      </top>
      <bottom style="thin">
        <color theme="2" tint="-0.8998000025749207"/>
      </bottom>
    </border>
    <border>
      <left>
        <color indexed="63"/>
      </left>
      <right style="thin">
        <color theme="2" tint="-0.8998000025749207"/>
      </right>
      <top style="thin">
        <color theme="2" tint="-0.8998000025749207"/>
      </top>
      <bottom style="thin">
        <color theme="2" tint="-0.8998000025749207"/>
      </bottom>
    </border>
    <border>
      <left/>
      <right style="thin">
        <color theme="2" tint="-0.8998000025749207"/>
      </right>
      <top style="thin">
        <color theme="2" tint="-0.8998000025749207"/>
      </top>
      <bottom>
        <color indexed="63"/>
      </bottom>
    </border>
    <border>
      <left>
        <color indexed="63"/>
      </left>
      <right>
        <color indexed="63"/>
      </right>
      <top style="thick">
        <color theme="2" tint="-0.8998000025749207"/>
      </top>
      <bottom style="medium">
        <color theme="2" tint="-0.8998299837112427"/>
      </bottom>
    </border>
    <border>
      <left/>
      <right style="thick"/>
      <top style="thick">
        <color theme="2" tint="-0.8998000025749207"/>
      </top>
      <bottom style="medium">
        <color theme="2" tint="-0.8998299837112427"/>
      </bottom>
    </border>
    <border>
      <left>
        <color indexed="63"/>
      </left>
      <right>
        <color indexed="63"/>
      </right>
      <top style="thick">
        <color theme="2" tint="-0.8998000025749207"/>
      </top>
      <bottom style="medium">
        <color theme="2" tint="-0.8998600244522095"/>
      </bottom>
    </border>
    <border>
      <left/>
      <right style="thick"/>
      <top style="thick">
        <color theme="2" tint="-0.8998000025749207"/>
      </top>
      <bottom style="medium">
        <color theme="2" tint="-0.8998600244522095"/>
      </bottom>
    </border>
    <border>
      <left>
        <color indexed="63"/>
      </left>
      <right style="thin">
        <color theme="2" tint="-0.8997700214385986"/>
      </right>
      <top style="thin">
        <color theme="2" tint="-0.8997700214385986"/>
      </top>
      <bottom style="medium">
        <color theme="2" tint="-0.8997700214385986"/>
      </bottom>
    </border>
    <border>
      <left>
        <color indexed="63"/>
      </left>
      <right style="thin">
        <color theme="2" tint="-0.8998000025749207"/>
      </right>
      <top style="thin">
        <color theme="2" tint="-0.8998000025749207"/>
      </top>
      <bottom style="medium">
        <color theme="2" tint="-0.8998000025749207"/>
      </bottom>
    </border>
    <border>
      <left style="thick">
        <color theme="2" tint="-0.8998000025749207"/>
      </left>
      <right>
        <color indexed="63"/>
      </right>
      <top style="thick">
        <color theme="2" tint="-0.8998000025749207"/>
      </top>
      <bottom style="medium">
        <color theme="2" tint="-0.8999500274658203"/>
      </bottom>
    </border>
    <border>
      <left>
        <color indexed="63"/>
      </left>
      <right>
        <color indexed="63"/>
      </right>
      <top style="thick">
        <color theme="2" tint="-0.8998000025749207"/>
      </top>
      <bottom style="medium">
        <color theme="2" tint="-0.8999500274658203"/>
      </bottom>
    </border>
    <border>
      <left/>
      <right style="thick">
        <color theme="2" tint="-0.8999199867248535"/>
      </right>
      <top style="thick">
        <color theme="2" tint="-0.8998000025749207"/>
      </top>
      <bottom style="medium">
        <color theme="2" tint="-0.8999500274658203"/>
      </bottom>
    </border>
    <border>
      <left/>
      <right style="thin">
        <color theme="2" tint="-0.8998600244522095"/>
      </right>
      <top style="medium">
        <color theme="2" tint="-0.8999199867248535"/>
      </top>
      <bottom style="thin">
        <color theme="2" tint="-0.8998600244522095"/>
      </bottom>
    </border>
    <border>
      <left>
        <color indexed="63"/>
      </left>
      <right style="thin">
        <color theme="2" tint="-0.8998600244522095"/>
      </right>
      <top style="thin">
        <color theme="2" tint="-0.8998600244522095"/>
      </top>
      <bottom style="thin">
        <color theme="2" tint="-0.8998600244522095"/>
      </bottom>
    </border>
    <border>
      <left style="thin">
        <color theme="2" tint="-0.8998900055885315"/>
      </left>
      <right style="thin">
        <color theme="2" tint="-0.8998900055885315"/>
      </right>
      <top style="medium">
        <color theme="2" tint="-0.8999199867248535"/>
      </top>
      <bottom style="thin">
        <color theme="2" tint="-0.8998900055885315"/>
      </bottom>
    </border>
    <border>
      <left style="thin">
        <color theme="2" tint="-0.8998900055885315"/>
      </left>
      <right style="thick">
        <color theme="2" tint="-0.8998900055885315"/>
      </right>
      <top style="medium">
        <color theme="2" tint="-0.8999199867248535"/>
      </top>
      <bottom style="thin">
        <color theme="2" tint="-0.8998900055885315"/>
      </bottom>
    </border>
    <border>
      <left style="thin">
        <color theme="2" tint="-0.8998900055885315"/>
      </left>
      <right style="thin">
        <color theme="2" tint="-0.8998900055885315"/>
      </right>
      <top style="thin">
        <color theme="2" tint="-0.8998900055885315"/>
      </top>
      <bottom style="thin">
        <color theme="2" tint="-0.8998900055885315"/>
      </bottom>
    </border>
    <border>
      <left style="thin">
        <color theme="2" tint="-0.8998900055885315"/>
      </left>
      <right style="thick">
        <color theme="2" tint="-0.8998900055885315"/>
      </right>
      <top style="thin">
        <color theme="2" tint="-0.8998900055885315"/>
      </top>
      <bottom style="thin">
        <color theme="2" tint="-0.8998900055885315"/>
      </bottom>
    </border>
    <border>
      <left style="thin">
        <color theme="2" tint="-0.8998900055885315"/>
      </left>
      <right style="thin">
        <color theme="2" tint="-0.8998900055885315"/>
      </right>
      <top style="thin">
        <color theme="2" tint="-0.8998900055885315"/>
      </top>
      <bottom>
        <color indexed="63"/>
      </bottom>
    </border>
    <border>
      <left style="thin">
        <color theme="2" tint="-0.8998900055885315"/>
      </left>
      <right style="thick">
        <color theme="2" tint="-0.8998900055885315"/>
      </right>
      <top style="thin">
        <color theme="2" tint="-0.8998900055885315"/>
      </top>
      <bottom>
        <color indexed="63"/>
      </bottom>
    </border>
    <border>
      <left style="thick">
        <color theme="2" tint="-0.8999199867248535"/>
      </left>
      <right>
        <color indexed="63"/>
      </right>
      <top style="thick">
        <color theme="2" tint="-0.8998000025749207"/>
      </top>
      <bottom style="medium">
        <color theme="2" tint="-0.8999199867248535"/>
      </bottom>
    </border>
    <border>
      <left>
        <color indexed="63"/>
      </left>
      <right>
        <color indexed="63"/>
      </right>
      <top style="thick">
        <color theme="2" tint="-0.8998000025749207"/>
      </top>
      <bottom style="medium">
        <color theme="2" tint="-0.8999199867248535"/>
      </bottom>
    </border>
    <border>
      <left/>
      <right style="thick">
        <color theme="2" tint="-0.8998900055885315"/>
      </right>
      <top style="thick">
        <color theme="2" tint="-0.8998000025749207"/>
      </top>
      <bottom style="medium">
        <color theme="2" tint="-0.8999199867248535"/>
      </bottom>
    </border>
    <border>
      <left style="thin">
        <color theme="2" tint="-0.8998900055885315"/>
      </left>
      <right style="thin">
        <color theme="2" tint="-0.8998900055885315"/>
      </right>
      <top style="thin">
        <color theme="2" tint="-0.8998900055885315"/>
      </top>
      <bottom style="medium">
        <color theme="2" tint="-0.8998900055885315"/>
      </bottom>
    </border>
    <border>
      <left style="thin">
        <color theme="2" tint="-0.8998900055885315"/>
      </left>
      <right style="thin">
        <color theme="2" tint="-0.8998900055885315"/>
      </right>
      <top>
        <color indexed="63"/>
      </top>
      <bottom style="medium">
        <color theme="2" tint="-0.8998900055885315"/>
      </bottom>
    </border>
    <border>
      <left style="thin">
        <color theme="2" tint="-0.8998900055885315"/>
      </left>
      <right style="thick">
        <color theme="2" tint="-0.8998900055885315"/>
      </right>
      <top>
        <color indexed="63"/>
      </top>
      <bottom style="medium">
        <color theme="2" tint="-0.8998900055885315"/>
      </bottom>
    </border>
    <border>
      <left>
        <color indexed="63"/>
      </left>
      <right style="thin">
        <color theme="2" tint="-0.8998600244522095"/>
      </right>
      <top style="thin">
        <color theme="2" tint="-0.8998600244522095"/>
      </top>
      <bottom style="medium">
        <color theme="2" tint="-0.8998600244522095"/>
      </bottom>
    </border>
    <border>
      <left style="medium">
        <color theme="2" tint="-0.8999199867248535"/>
      </left>
      <right>
        <color indexed="63"/>
      </right>
      <top>
        <color indexed="63"/>
      </top>
      <bottom style="medium">
        <color theme="2" tint="-0.8999500274658203"/>
      </bottom>
    </border>
    <border>
      <left>
        <color indexed="63"/>
      </left>
      <right style="medium">
        <color theme="2" tint="-0.8998900055885315"/>
      </right>
      <top>
        <color indexed="63"/>
      </top>
      <bottom style="medium">
        <color theme="2" tint="-0.8999500274658203"/>
      </bottom>
    </border>
    <border>
      <left style="thick"/>
      <right>
        <color indexed="63"/>
      </right>
      <top>
        <color indexed="63"/>
      </top>
      <bottom style="medium">
        <color theme="2" tint="-0.8999500274658203"/>
      </bottom>
    </border>
    <border>
      <left>
        <color indexed="63"/>
      </left>
      <right style="thick"/>
      <top>
        <color indexed="63"/>
      </top>
      <bottom style="medium">
        <color theme="2" tint="-0.8999500274658203"/>
      </bottom>
    </border>
    <border>
      <left style="thick">
        <color theme="2" tint="-0.8998000025749207"/>
      </left>
      <right style="thin">
        <color theme="2" tint="-0.8998900055885315"/>
      </right>
      <top style="medium">
        <color theme="2" tint="-0.8999199867248535"/>
      </top>
      <bottom style="thin">
        <color theme="2" tint="-0.8998900055885315"/>
      </bottom>
    </border>
    <border>
      <left style="thick">
        <color theme="2" tint="-0.8998000025749207"/>
      </left>
      <right style="thin">
        <color theme="2" tint="-0.8998900055885315"/>
      </right>
      <top style="thin">
        <color theme="2" tint="-0.8998900055885315"/>
      </top>
      <bottom style="thin">
        <color theme="2" tint="-0.8998900055885315"/>
      </bottom>
    </border>
    <border>
      <left style="thin">
        <color theme="2" tint="-0.8998900055885315"/>
      </left>
      <right style="thin">
        <color theme="2" tint="-0.8998900055885315"/>
      </right>
      <top>
        <color indexed="63"/>
      </top>
      <bottom>
        <color indexed="63"/>
      </bottom>
    </border>
    <border>
      <left style="thin">
        <color theme="2" tint="-0.8998900055885315"/>
      </left>
      <right style="thick">
        <color theme="2" tint="-0.8998900055885315"/>
      </right>
      <top>
        <color indexed="63"/>
      </top>
      <bottom>
        <color indexed="63"/>
      </bottom>
    </border>
    <border>
      <left style="medium">
        <color theme="2" tint="-0.8999199867248535"/>
      </left>
      <right style="medium">
        <color theme="2" tint="-0.8999199867248535"/>
      </right>
      <top style="medium">
        <color theme="2" tint="-0.8999500274658203"/>
      </top>
      <bottom style="medium">
        <color theme="2" tint="-0.8999199867248535"/>
      </bottom>
    </border>
    <border>
      <left/>
      <right style="medium">
        <color theme="2" tint="-0.8999199867248535"/>
      </right>
      <top style="medium">
        <color theme="2" tint="-0.8999500274658203"/>
      </top>
      <bottom style="medium">
        <color theme="2" tint="-0.8999199867248535"/>
      </bottom>
    </border>
    <border>
      <left style="thin">
        <color theme="1" tint="0.04998999834060669"/>
      </left>
      <right style="thin">
        <color theme="1" tint="0.04998999834060669"/>
      </right>
      <top style="thin">
        <color theme="2" tint="-0.8998299837112427"/>
      </top>
      <bottom style="thin">
        <color theme="2" tint="-0.8998299837112427"/>
      </bottom>
    </border>
    <border>
      <left style="thin">
        <color theme="1" tint="0.04998999834060669"/>
      </left>
      <right style="thick">
        <color theme="2" tint="-0.8998600244522095"/>
      </right>
      <top style="thin">
        <color theme="2" tint="-0.8998299837112427"/>
      </top>
      <bottom style="thin">
        <color theme="2" tint="-0.8998299837112427"/>
      </bottom>
    </border>
    <border>
      <left style="thick">
        <color theme="2" tint="-0.8998600244522095"/>
      </left>
      <right>
        <color indexed="63"/>
      </right>
      <top style="thin">
        <color theme="2" tint="-0.8998299837112427"/>
      </top>
      <bottom style="thin">
        <color theme="2" tint="-0.8998299837112427"/>
      </bottom>
    </border>
    <border>
      <left>
        <color indexed="63"/>
      </left>
      <right style="thick">
        <color theme="2" tint="-0.8998000025749207"/>
      </right>
      <top>
        <color indexed="63"/>
      </top>
      <bottom style="medium">
        <color theme="2" tint="-0.8999500274658203"/>
      </bottom>
    </border>
    <border>
      <left/>
      <right style="medium">
        <color theme="2" tint="-0.8998600244522095"/>
      </right>
      <top style="medium">
        <color theme="2" tint="-0.8998900055885315"/>
      </top>
      <bottom style="medium">
        <color theme="2" tint="-0.8999500274658203"/>
      </bottom>
    </border>
    <border>
      <left style="medium">
        <color theme="2" tint="-0.8998600244522095"/>
      </left>
      <right style="medium">
        <color theme="2" tint="-0.8998600244522095"/>
      </right>
      <top style="medium">
        <color theme="2" tint="-0.8998900055885315"/>
      </top>
      <bottom style="medium">
        <color theme="2" tint="-0.8999500274658203"/>
      </bottom>
    </border>
    <border>
      <left>
        <color indexed="63"/>
      </left>
      <right style="thin">
        <color theme="2" tint="-0.8998600244522095"/>
      </right>
      <top style="thin">
        <color theme="2" tint="-0.8998299837112427"/>
      </top>
      <bottom style="thin">
        <color theme="2" tint="-0.8998299837112427"/>
      </bottom>
    </border>
    <border>
      <left style="thin">
        <color theme="2" tint="-0.8998600244522095"/>
      </left>
      <right>
        <color indexed="63"/>
      </right>
      <top>
        <color indexed="63"/>
      </top>
      <bottom style="thin">
        <color theme="2" tint="-0.8998299837112427"/>
      </bottom>
    </border>
    <border>
      <left>
        <color indexed="63"/>
      </left>
      <right style="thick">
        <color theme="2" tint="-0.8998299837112427"/>
      </right>
      <top>
        <color indexed="63"/>
      </top>
      <bottom style="thin">
        <color theme="2" tint="-0.8998299837112427"/>
      </bottom>
    </border>
    <border>
      <left>
        <color indexed="63"/>
      </left>
      <right style="thin">
        <color theme="1" tint="0.04998999834060669"/>
      </right>
      <top style="thin">
        <color theme="2" tint="-0.8998299837112427"/>
      </top>
      <bottom style="thin">
        <color theme="2" tint="-0.8998299837112427"/>
      </bottom>
    </border>
    <border>
      <left>
        <color indexed="63"/>
      </left>
      <right style="thin">
        <color theme="2" tint="-0.8997399806976318"/>
      </right>
      <top style="thin">
        <color theme="2" tint="-0.8998299837112427"/>
      </top>
      <bottom style="thin">
        <color theme="2" tint="-0.8998299837112427"/>
      </bottom>
    </border>
    <border>
      <left style="thin">
        <color theme="2" tint="-0.8997399806976318"/>
      </left>
      <right style="thin">
        <color theme="2" tint="-0.8997399806976318"/>
      </right>
      <top style="thin">
        <color theme="2" tint="-0.8998299837112427"/>
      </top>
      <bottom style="thin">
        <color theme="2" tint="-0.8998299837112427"/>
      </bottom>
    </border>
    <border>
      <left style="thin">
        <color theme="2" tint="-0.8997399806976318"/>
      </left>
      <right>
        <color indexed="63"/>
      </right>
      <top style="thin">
        <color theme="2" tint="-0.8998299837112427"/>
      </top>
      <bottom style="thin">
        <color theme="2" tint="-0.8998299837112427"/>
      </bottom>
    </border>
    <border>
      <left style="thin">
        <color theme="2" tint="-0.8997399806976318"/>
      </left>
      <right style="thick"/>
      <top style="thin">
        <color theme="2" tint="-0.8998299837112427"/>
      </top>
      <bottom style="thin">
        <color theme="2" tint="-0.8998299837112427"/>
      </bottom>
    </border>
    <border>
      <left>
        <color indexed="63"/>
      </left>
      <right style="thin">
        <color theme="2" tint="-0.8997099995613098"/>
      </right>
      <top style="thin">
        <color theme="2" tint="-0.8998299837112427"/>
      </top>
      <bottom style="thin">
        <color theme="2" tint="-0.8998299837112427"/>
      </bottom>
    </border>
    <border>
      <left style="thin">
        <color theme="2" tint="-0.8997099995613098"/>
      </left>
      <right style="thin">
        <color theme="2" tint="-0.8997099995613098"/>
      </right>
      <top style="thin">
        <color theme="2" tint="-0.8998299837112427"/>
      </top>
      <bottom style="thin">
        <color theme="2" tint="-0.8998299837112427"/>
      </bottom>
    </border>
    <border>
      <left style="medium">
        <color theme="2" tint="-0.8997399806976318"/>
      </left>
      <right style="thin">
        <color theme="2" tint="-0.8997099995613098"/>
      </right>
      <top style="thin">
        <color theme="2" tint="-0.8998299837112427"/>
      </top>
      <bottom style="thin">
        <color theme="2" tint="-0.8998299837112427"/>
      </bottom>
    </border>
    <border>
      <left style="medium">
        <color theme="2" tint="-0.8999500274658203"/>
      </left>
      <right>
        <color indexed="63"/>
      </right>
      <top style="thin">
        <color theme="2" tint="-0.8998299837112427"/>
      </top>
      <bottom style="thin">
        <color theme="2" tint="-0.8998299837112427"/>
      </bottom>
    </border>
    <border>
      <left/>
      <right style="thick"/>
      <top style="thin">
        <color theme="2" tint="-0.8998299837112427"/>
      </top>
      <bottom style="thin">
        <color theme="2" tint="-0.8998299837112427"/>
      </bottom>
    </border>
    <border>
      <left style="thick"/>
      <right style="thin">
        <color theme="2" tint="-0.8996800184249878"/>
      </right>
      <top style="thin">
        <color theme="2" tint="-0.8998299837112427"/>
      </top>
      <bottom style="thin">
        <color theme="2" tint="-0.8998299837112427"/>
      </bottom>
    </border>
    <border>
      <left style="thin">
        <color theme="2" tint="-0.8996800184249878"/>
      </left>
      <right style="thin">
        <color theme="2" tint="-0.8996800184249878"/>
      </right>
      <top style="thin">
        <color theme="2" tint="-0.8998299837112427"/>
      </top>
      <bottom style="thin">
        <color theme="2" tint="-0.8998299837112427"/>
      </bottom>
    </border>
    <border>
      <left style="thin">
        <color theme="2" tint="-0.8996800184249878"/>
      </left>
      <right style="thick"/>
      <top style="thin">
        <color theme="2" tint="-0.8998299837112427"/>
      </top>
      <bottom style="thin">
        <color theme="2" tint="-0.8998299837112427"/>
      </bottom>
    </border>
    <border>
      <left>
        <color indexed="63"/>
      </left>
      <right style="thin">
        <color theme="2" tint="-0.8999199867248535"/>
      </right>
      <top style="thin">
        <color theme="2" tint="-0.8998299837112427"/>
      </top>
      <bottom style="thin">
        <color theme="2" tint="-0.8998299837112427"/>
      </bottom>
    </border>
    <border>
      <left>
        <color indexed="63"/>
      </left>
      <right style="thin">
        <color theme="2" tint="-0.8996099829673767"/>
      </right>
      <top style="thin">
        <color theme="2" tint="-0.8998299837112427"/>
      </top>
      <bottom style="thin">
        <color theme="2" tint="-0.8998299837112427"/>
      </bottom>
    </border>
    <border>
      <left style="thin">
        <color theme="2" tint="-0.8996099829673767"/>
      </left>
      <right style="thin">
        <color theme="2" tint="-0.8996099829673767"/>
      </right>
      <top style="thin">
        <color theme="2" tint="-0.8998299837112427"/>
      </top>
      <bottom style="thin">
        <color theme="2" tint="-0.8998299837112427"/>
      </bottom>
    </border>
    <border>
      <left style="medium">
        <color theme="2" tint="-0.8999500274658203"/>
      </left>
      <right style="thin">
        <color theme="2" tint="-0.8999199867248535"/>
      </right>
      <top style="thin">
        <color theme="2" tint="-0.8998299837112427"/>
      </top>
      <bottom style="thin">
        <color theme="2" tint="-0.8998299837112427"/>
      </bottom>
    </border>
    <border>
      <left style="thin">
        <color theme="2" tint="-0.8999199867248535"/>
      </left>
      <right style="thin">
        <color theme="2" tint="-0.8999199867248535"/>
      </right>
      <top style="thin">
        <color theme="2" tint="-0.8998299837112427"/>
      </top>
      <bottom style="thin">
        <color theme="2" tint="-0.8998299837112427"/>
      </bottom>
    </border>
    <border>
      <left style="thin">
        <color theme="2" tint="-0.8999199867248535"/>
      </left>
      <right>
        <color indexed="63"/>
      </right>
      <top style="thin">
        <color theme="2" tint="-0.8998299837112427"/>
      </top>
      <bottom style="thin">
        <color theme="2" tint="-0.8998299837112427"/>
      </bottom>
    </border>
    <border>
      <left>
        <color indexed="63"/>
      </left>
      <right style="thick">
        <color theme="2" tint="-0.8998000025749207"/>
      </right>
      <top style="thin">
        <color theme="2" tint="-0.8998299837112427"/>
      </top>
      <bottom style="thin">
        <color theme="2" tint="-0.8998299837112427"/>
      </bottom>
    </border>
    <border>
      <left style="thick">
        <color theme="2" tint="-0.8998000025749207"/>
      </left>
      <right style="thin">
        <color theme="2" tint="-0.8998299837112427"/>
      </right>
      <top style="thin">
        <color theme="2" tint="-0.8998299837112427"/>
      </top>
      <bottom style="thin">
        <color theme="2" tint="-0.8998299837112427"/>
      </bottom>
    </border>
    <border>
      <left style="thin">
        <color theme="2" tint="-0.8998299837112427"/>
      </left>
      <right>
        <color indexed="63"/>
      </right>
      <top>
        <color indexed="63"/>
      </top>
      <bottom style="thin">
        <color theme="2" tint="-0.8998299837112427"/>
      </bottom>
    </border>
    <border>
      <left style="thin">
        <color theme="2" tint="-0.8998299837112427"/>
      </left>
      <right style="thin">
        <color theme="2" tint="-0.8998000025749207"/>
      </right>
      <top>
        <color indexed="63"/>
      </top>
      <bottom style="thin">
        <color theme="2" tint="-0.8998299837112427"/>
      </bottom>
    </border>
    <border>
      <left style="thin">
        <color theme="2" tint="-0.8998000025749207"/>
      </left>
      <right style="thin">
        <color theme="2" tint="-0.8998000025749207"/>
      </right>
      <top>
        <color indexed="63"/>
      </top>
      <bottom style="thin">
        <color theme="2" tint="-0.8998299837112427"/>
      </bottom>
    </border>
    <border>
      <left style="thin">
        <color theme="2" tint="-0.8998000025749207"/>
      </left>
      <right style="thin">
        <color theme="2" tint="-0.8998000025749207"/>
      </right>
      <top style="thin">
        <color theme="2" tint="-0.8997700214385986"/>
      </top>
      <bottom style="thin">
        <color theme="2" tint="-0.8997700214385986"/>
      </bottom>
    </border>
    <border>
      <left style="thin">
        <color theme="2" tint="-0.8998000025749207"/>
      </left>
      <right style="thick">
        <color theme="2" tint="-0.8998900055885315"/>
      </right>
      <top style="thin">
        <color theme="2" tint="-0.8997700214385986"/>
      </top>
      <bottom style="thin">
        <color theme="2" tint="-0.8997700214385986"/>
      </bottom>
    </border>
    <border>
      <left/>
      <right style="thin">
        <color theme="2" tint="-0.8998600244522095"/>
      </right>
      <top>
        <color indexed="63"/>
      </top>
      <bottom style="thin">
        <color theme="2" tint="-0.8998299837112427"/>
      </bottom>
    </border>
    <border>
      <left style="thin">
        <color theme="2" tint="-0.8998600244522095"/>
      </left>
      <right>
        <color indexed="63"/>
      </right>
      <top style="thin">
        <color theme="2" tint="-0.8998299837112427"/>
      </top>
      <bottom style="thin">
        <color theme="2" tint="-0.8998299837112427"/>
      </bottom>
    </border>
    <border>
      <left>
        <color indexed="63"/>
      </left>
      <right style="thick">
        <color theme="2" tint="-0.8998299837112427"/>
      </right>
      <top style="thin">
        <color theme="2" tint="-0.8998299837112427"/>
      </top>
      <bottom style="thin">
        <color theme="2" tint="-0.8998299837112427"/>
      </bottom>
    </border>
    <border>
      <left/>
      <right style="thin">
        <color theme="2" tint="-0.8998000025749207"/>
      </right>
      <top>
        <color indexed="63"/>
      </top>
      <bottom style="thin">
        <color theme="2" tint="-0.8998299837112427"/>
      </bottom>
    </border>
    <border>
      <left style="thin">
        <color theme="2" tint="-0.8998000025749207"/>
      </left>
      <right>
        <color indexed="63"/>
      </right>
      <top>
        <color indexed="63"/>
      </top>
      <bottom style="thin">
        <color theme="2" tint="-0.8998299837112427"/>
      </bottom>
    </border>
    <border>
      <left/>
      <right style="thin">
        <color theme="2" tint="-0.8997399806976318"/>
      </right>
      <top>
        <color indexed="63"/>
      </top>
      <bottom style="thin">
        <color theme="2" tint="-0.8998299837112427"/>
      </bottom>
    </border>
    <border>
      <left style="thin">
        <color theme="2" tint="-0.8997399806976318"/>
      </left>
      <right style="thin">
        <color theme="2" tint="-0.8997399806976318"/>
      </right>
      <top>
        <color indexed="63"/>
      </top>
      <bottom style="thin">
        <color theme="2" tint="-0.8998299837112427"/>
      </bottom>
    </border>
    <border>
      <left style="thin">
        <color theme="2" tint="-0.8997399806976318"/>
      </left>
      <right>
        <color indexed="63"/>
      </right>
      <top>
        <color indexed="63"/>
      </top>
      <bottom style="thin">
        <color theme="2" tint="-0.8998299837112427"/>
      </bottom>
    </border>
    <border>
      <left/>
      <right style="thin">
        <color theme="2" tint="-0.8997099995613098"/>
      </right>
      <top>
        <color indexed="63"/>
      </top>
      <bottom style="thin">
        <color theme="2" tint="-0.8998299837112427"/>
      </bottom>
    </border>
    <border>
      <left style="thin">
        <color theme="2" tint="-0.8997099995613098"/>
      </left>
      <right style="thin">
        <color theme="2" tint="-0.8997099995613098"/>
      </right>
      <top>
        <color indexed="63"/>
      </top>
      <bottom style="thin">
        <color theme="2" tint="-0.8998299837112427"/>
      </bottom>
    </border>
    <border>
      <left style="medium">
        <color theme="2" tint="-0.8997399806976318"/>
      </left>
      <right style="thin">
        <color theme="2" tint="-0.8997099995613098"/>
      </right>
      <top>
        <color indexed="63"/>
      </top>
      <bottom style="thin">
        <color theme="2" tint="-0.8998299837112427"/>
      </bottom>
    </border>
    <border>
      <left/>
      <right style="thin">
        <color theme="2" tint="-0.8996099829673767"/>
      </right>
      <top>
        <color indexed="63"/>
      </top>
      <bottom style="thin">
        <color theme="2" tint="-0.8998299837112427"/>
      </bottom>
    </border>
    <border>
      <left style="thin">
        <color theme="2" tint="-0.8996099829673767"/>
      </left>
      <right style="thin">
        <color theme="2" tint="-0.8996099829673767"/>
      </right>
      <top>
        <color indexed="63"/>
      </top>
      <bottom style="thin">
        <color theme="2" tint="-0.8998299837112427"/>
      </bottom>
    </border>
    <border>
      <left style="medium">
        <color theme="2" tint="-0.8999500274658203"/>
      </left>
      <right style="thin">
        <color theme="2" tint="-0.8999199867248535"/>
      </right>
      <top>
        <color indexed="63"/>
      </top>
      <bottom style="thin">
        <color theme="2" tint="-0.8998299837112427"/>
      </bottom>
    </border>
    <border>
      <left style="thin">
        <color theme="2" tint="-0.8999199867248535"/>
      </left>
      <right style="thin">
        <color theme="2" tint="-0.8999199867248535"/>
      </right>
      <top>
        <color indexed="63"/>
      </top>
      <bottom style="thin">
        <color theme="2" tint="-0.8998299837112427"/>
      </bottom>
    </border>
    <border>
      <left style="thin">
        <color theme="2" tint="-0.8998299837112427"/>
      </left>
      <right>
        <color indexed="63"/>
      </right>
      <top style="thin">
        <color theme="2" tint="-0.8998299837112427"/>
      </top>
      <bottom style="thin">
        <color theme="2" tint="-0.8998299837112427"/>
      </bottom>
    </border>
    <border>
      <left style="thin">
        <color theme="2" tint="-0.8998299837112427"/>
      </left>
      <right style="thin">
        <color theme="2" tint="-0.8998000025749207"/>
      </right>
      <top style="thin">
        <color theme="2" tint="-0.8998299837112427"/>
      </top>
      <bottom style="thin">
        <color theme="2" tint="-0.8998299837112427"/>
      </bottom>
    </border>
    <border>
      <left style="thick">
        <color theme="2" tint="-0.8998900055885315"/>
      </left>
      <right>
        <color indexed="63"/>
      </right>
      <top style="thin">
        <color theme="2" tint="-0.8998299837112427"/>
      </top>
      <bottom style="thin">
        <color theme="2" tint="-0.8998299837112427"/>
      </bottom>
    </border>
    <border>
      <left>
        <color indexed="63"/>
      </left>
      <right style="medium">
        <color theme="2" tint="-0.8997399806976318"/>
      </right>
      <top style="thin">
        <color theme="2" tint="-0.8998299837112427"/>
      </top>
      <bottom style="thin">
        <color theme="2" tint="-0.8998299837112427"/>
      </bottom>
    </border>
    <border>
      <left style="medium">
        <color theme="2" tint="-0.8997399806976318"/>
      </left>
      <right>
        <color indexed="63"/>
      </right>
      <top style="thin">
        <color theme="2" tint="-0.8998299837112427"/>
      </top>
      <bottom style="thin">
        <color theme="2" tint="-0.8998299837112427"/>
      </bottom>
    </border>
    <border>
      <left>
        <color indexed="63"/>
      </left>
      <right style="medium">
        <color theme="2" tint="-0.8999500274658203"/>
      </right>
      <top style="thin">
        <color theme="2" tint="-0.8998299837112427"/>
      </top>
      <bottom style="thin">
        <color theme="2" tint="-0.8998299837112427"/>
      </bottom>
    </border>
    <border>
      <left style="thin">
        <color theme="2" tint="-0.8996099829673767"/>
      </left>
      <right>
        <color indexed="63"/>
      </right>
      <top style="thin">
        <color theme="2" tint="-0.8998299837112427"/>
      </top>
      <bottom style="thin">
        <color theme="2" tint="-0.8998299837112427"/>
      </bottom>
    </border>
    <border>
      <left/>
      <right/>
      <top/>
      <bottom style="thin"/>
    </border>
    <border>
      <left/>
      <right style="thick">
        <color theme="2" tint="-0.8999199867248535"/>
      </right>
      <top/>
      <bottom style="thin"/>
    </border>
    <border>
      <left>
        <color indexed="63"/>
      </left>
      <right>
        <color indexed="63"/>
      </right>
      <top style="thin"/>
      <bottom style="thin"/>
    </border>
    <border>
      <left/>
      <right style="thick">
        <color theme="2" tint="-0.8999199867248535"/>
      </right>
      <top style="thin"/>
      <bottom style="thin"/>
    </border>
    <border>
      <left style="thin">
        <color theme="2" tint="-0.8998299837112427"/>
      </left>
      <right>
        <color indexed="63"/>
      </right>
      <top style="thin">
        <color theme="2" tint="-0.8998299837112427"/>
      </top>
      <bottom style="thick">
        <color theme="2" tint="-0.8997700214385986"/>
      </bottom>
    </border>
    <border>
      <left>
        <color indexed="63"/>
      </left>
      <right>
        <color indexed="63"/>
      </right>
      <top style="thin">
        <color theme="2" tint="-0.8998299837112427"/>
      </top>
      <bottom style="thick">
        <color theme="2" tint="-0.8997700214385986"/>
      </bottom>
    </border>
    <border>
      <left>
        <color indexed="63"/>
      </left>
      <right style="thin">
        <color theme="2" tint="-0.8998299837112427"/>
      </right>
      <top style="thin">
        <color theme="2" tint="-0.8998299837112427"/>
      </top>
      <bottom style="thick">
        <color theme="2" tint="-0.8997700214385986"/>
      </bottom>
    </border>
    <border>
      <left>
        <color indexed="63"/>
      </left>
      <right style="thin">
        <color theme="2" tint="-0.8998000025749207"/>
      </right>
      <top style="thin">
        <color theme="2" tint="-0.8998299837112427"/>
      </top>
      <bottom style="thick">
        <color theme="2" tint="-0.8997700214385986"/>
      </bottom>
    </border>
    <border>
      <left style="thin">
        <color theme="2" tint="-0.8998000025749207"/>
      </left>
      <right style="thin">
        <color theme="2" tint="-0.8998000025749207"/>
      </right>
      <top style="thin">
        <color theme="2" tint="-0.8997700214385986"/>
      </top>
      <bottom style="thick">
        <color theme="2" tint="-0.8997700214385986"/>
      </bottom>
    </border>
    <border>
      <left style="thin">
        <color theme="2" tint="-0.8998000025749207"/>
      </left>
      <right style="thick">
        <color theme="2" tint="-0.8998900055885315"/>
      </right>
      <top style="thin">
        <color theme="2" tint="-0.8997700214385986"/>
      </top>
      <bottom style="thick">
        <color theme="2" tint="-0.8997700214385986"/>
      </bottom>
    </border>
    <border>
      <left style="thick">
        <color theme="2" tint="-0.8998900055885315"/>
      </left>
      <right>
        <color indexed="63"/>
      </right>
      <top style="thin">
        <color theme="2" tint="-0.8998299837112427"/>
      </top>
      <bottom style="thick">
        <color theme="2" tint="-0.8997700214385986"/>
      </bottom>
    </border>
    <border>
      <left>
        <color indexed="63"/>
      </left>
      <right style="thin">
        <color theme="2" tint="-0.8998600244522095"/>
      </right>
      <top style="thin">
        <color theme="2" tint="-0.8998299837112427"/>
      </top>
      <bottom style="thick">
        <color theme="2" tint="-0.8997700214385986"/>
      </bottom>
    </border>
    <border>
      <left style="thin">
        <color theme="2" tint="-0.8998600244522095"/>
      </left>
      <right>
        <color indexed="63"/>
      </right>
      <top style="thin">
        <color theme="2" tint="-0.8998299837112427"/>
      </top>
      <bottom style="thick">
        <color theme="2" tint="-0.8997700214385986"/>
      </bottom>
    </border>
    <border>
      <left style="thin">
        <color theme="2" tint="-0.8998600244522095"/>
      </left>
      <right/>
      <top>
        <color indexed="63"/>
      </top>
      <bottom style="thick">
        <color theme="2" tint="-0.8998299837112427"/>
      </bottom>
    </border>
    <border>
      <left/>
      <right/>
      <top/>
      <bottom style="thick">
        <color theme="2" tint="-0.8998299837112427"/>
      </bottom>
    </border>
    <border>
      <left/>
      <right style="thick">
        <color theme="2" tint="-0.8998299837112427"/>
      </right>
      <top/>
      <bottom style="thick">
        <color theme="2" tint="-0.8998299837112427"/>
      </bottom>
    </border>
    <border>
      <left>
        <color indexed="63"/>
      </left>
      <right style="thin">
        <color theme="1" tint="0.04998999834060669"/>
      </right>
      <top style="thin">
        <color theme="2" tint="-0.8998299837112427"/>
      </top>
      <bottom style="thick">
        <color theme="2" tint="-0.8997700214385986"/>
      </bottom>
    </border>
    <border>
      <left style="thin">
        <color theme="1" tint="0.04998999834060669"/>
      </left>
      <right style="thin">
        <color theme="1" tint="0.04998999834060669"/>
      </right>
      <top style="thin">
        <color theme="2" tint="-0.8998299837112427"/>
      </top>
      <bottom style="thick">
        <color theme="2" tint="-0.8997700214385986"/>
      </bottom>
    </border>
    <border>
      <left style="thin">
        <color theme="1" tint="0.04998999834060669"/>
      </left>
      <right style="thick">
        <color theme="2" tint="-0.8998600244522095"/>
      </right>
      <top style="thin">
        <color theme="2" tint="-0.8998299837112427"/>
      </top>
      <bottom style="thick">
        <color theme="2" tint="-0.8997700214385986"/>
      </bottom>
    </border>
    <border>
      <left style="thick">
        <color theme="2" tint="-0.8998600244522095"/>
      </left>
      <right>
        <color indexed="63"/>
      </right>
      <top style="thin">
        <color theme="2" tint="-0.8998299837112427"/>
      </top>
      <bottom style="thick">
        <color theme="2" tint="-0.8997700214385986"/>
      </bottom>
    </border>
    <border>
      <left style="thin">
        <color theme="2" tint="-0.8998000025749207"/>
      </left>
      <right>
        <color indexed="63"/>
      </right>
      <top style="thin">
        <color theme="2" tint="-0.8998299837112427"/>
      </top>
      <bottom style="thick">
        <color theme="2" tint="-0.8997700214385986"/>
      </bottom>
    </border>
    <border>
      <left style="thin">
        <color theme="2" tint="-0.8998000025749207"/>
      </left>
      <right style="thin">
        <color theme="2" tint="-0.8998000025749207"/>
      </right>
      <top style="thin">
        <color theme="2" tint="-0.8998299837112427"/>
      </top>
      <bottom style="thick">
        <color theme="2" tint="-0.8997700214385986"/>
      </bottom>
    </border>
    <border>
      <left style="thin">
        <color theme="2" tint="-0.8998000025749207"/>
      </left>
      <right style="thick"/>
      <top style="thin">
        <color theme="2" tint="-0.8998299837112427"/>
      </top>
      <bottom style="thick">
        <color theme="2" tint="-0.8997700214385986"/>
      </bottom>
    </border>
    <border>
      <left style="thick"/>
      <right>
        <color indexed="63"/>
      </right>
      <top style="thin">
        <color theme="2" tint="-0.8998299837112427"/>
      </top>
      <bottom style="thick">
        <color theme="2" tint="-0.8997700214385986"/>
      </bottom>
    </border>
    <border>
      <left>
        <color indexed="63"/>
      </left>
      <right style="thin">
        <color theme="2" tint="-0.8997399806976318"/>
      </right>
      <top style="thin">
        <color theme="2" tint="-0.8998299837112427"/>
      </top>
      <bottom style="thick">
        <color theme="2" tint="-0.8997700214385986"/>
      </bottom>
    </border>
    <border>
      <left style="thin">
        <color theme="2" tint="-0.8997399806976318"/>
      </left>
      <right>
        <color indexed="63"/>
      </right>
      <top style="thin">
        <color theme="2" tint="-0.8998299837112427"/>
      </top>
      <bottom style="thick">
        <color theme="2" tint="-0.8997700214385986"/>
      </bottom>
    </border>
    <border>
      <left style="thin">
        <color theme="2" tint="-0.8997399806976318"/>
      </left>
      <right style="thin">
        <color theme="2" tint="-0.8997399806976318"/>
      </right>
      <top style="thin">
        <color theme="2" tint="-0.8998299837112427"/>
      </top>
      <bottom style="thick">
        <color theme="2" tint="-0.8997700214385986"/>
      </bottom>
    </border>
    <border>
      <left style="thin">
        <color theme="2" tint="-0.8997399806976318"/>
      </left>
      <right style="thin">
        <color theme="2" tint="-0.8997399806976318"/>
      </right>
      <top style="thin">
        <color theme="2" tint="-0.8998299837112427"/>
      </top>
      <bottom style="thick">
        <color theme="2" tint="-0.8997099995613098"/>
      </bottom>
    </border>
    <border>
      <left style="thin">
        <color theme="2" tint="-0.8997399806976318"/>
      </left>
      <right style="thick"/>
      <top style="thin">
        <color theme="2" tint="-0.8998299837112427"/>
      </top>
      <bottom style="thick">
        <color theme="2" tint="-0.8997099995613098"/>
      </bottom>
    </border>
    <border>
      <left>
        <color indexed="63"/>
      </left>
      <right style="medium">
        <color theme="2" tint="-0.8997399806976318"/>
      </right>
      <top style="thin">
        <color theme="2" tint="-0.8998299837112427"/>
      </top>
      <bottom style="thick">
        <color theme="2" tint="-0.8997700214385986"/>
      </bottom>
    </border>
    <border>
      <left style="medium">
        <color theme="2" tint="-0.8997399806976318"/>
      </left>
      <right>
        <color indexed="63"/>
      </right>
      <top style="thin">
        <color theme="2" tint="-0.8998299837112427"/>
      </top>
      <bottom style="thick">
        <color theme="2" tint="-0.8997700214385986"/>
      </bottom>
    </border>
    <border>
      <left>
        <color indexed="63"/>
      </left>
      <right style="medium">
        <color theme="2" tint="-0.8999500274658203"/>
      </right>
      <top style="thin">
        <color theme="2" tint="-0.8998299837112427"/>
      </top>
      <bottom style="thick">
        <color theme="2" tint="-0.8997700214385986"/>
      </bottom>
    </border>
    <border>
      <left style="medium">
        <color theme="2" tint="-0.8999500274658203"/>
      </left>
      <right>
        <color indexed="63"/>
      </right>
      <top style="thin">
        <color theme="2" tint="-0.8998299837112427"/>
      </top>
      <bottom style="thick">
        <color theme="2" tint="-0.8997700214385986"/>
      </bottom>
    </border>
    <border>
      <left/>
      <right style="thick"/>
      <top style="thin">
        <color theme="2" tint="-0.8998299837112427"/>
      </top>
      <bottom style="thick">
        <color theme="2" tint="-0.8997700214385986"/>
      </bottom>
    </border>
    <border>
      <left style="thick"/>
      <right style="thin">
        <color theme="2" tint="-0.8996800184249878"/>
      </right>
      <top style="thin">
        <color theme="2" tint="-0.8998299837112427"/>
      </top>
      <bottom style="thick">
        <color theme="2" tint="-0.8997700214385986"/>
      </bottom>
    </border>
    <border>
      <left style="thin">
        <color theme="2" tint="-0.8996800184249878"/>
      </left>
      <right style="thin">
        <color theme="2" tint="-0.8996800184249878"/>
      </right>
      <top style="thin">
        <color theme="2" tint="-0.8998299837112427"/>
      </top>
      <bottom style="thick">
        <color theme="2" tint="-0.8997700214385986"/>
      </bottom>
    </border>
    <border>
      <left style="thin">
        <color theme="2" tint="-0.8996800184249878"/>
      </left>
      <right style="thick"/>
      <top style="thin">
        <color theme="2" tint="-0.8998299837112427"/>
      </top>
      <bottom style="thick">
        <color theme="2" tint="-0.8997700214385986"/>
      </bottom>
    </border>
    <border>
      <left style="thin">
        <color theme="2" tint="-0.8996099829673767"/>
      </left>
      <right>
        <color indexed="63"/>
      </right>
      <top style="thin">
        <color theme="2" tint="-0.8998299837112427"/>
      </top>
      <bottom style="thick">
        <color theme="2" tint="-0.8997700214385986"/>
      </bottom>
    </border>
    <border>
      <left>
        <color indexed="63"/>
      </left>
      <right style="thin">
        <color theme="2" tint="-0.8999199867248535"/>
      </right>
      <top style="thin">
        <color theme="2" tint="-0.8998299837112427"/>
      </top>
      <bottom style="thick">
        <color theme="2" tint="-0.8997700214385986"/>
      </bottom>
    </border>
    <border>
      <left style="thin">
        <color theme="2" tint="-0.8999199867248535"/>
      </left>
      <right>
        <color indexed="63"/>
      </right>
      <top style="thin">
        <color theme="2" tint="-0.8998299837112427"/>
      </top>
      <bottom style="thick">
        <color theme="2" tint="-0.8997700214385986"/>
      </bottom>
    </border>
    <border>
      <left>
        <color indexed="63"/>
      </left>
      <right style="thick">
        <color theme="2" tint="-0.8998000025749207"/>
      </right>
      <top style="thin">
        <color theme="2" tint="-0.8998299837112427"/>
      </top>
      <bottom style="thick">
        <color theme="2" tint="-0.8997700214385986"/>
      </bottom>
    </border>
    <border>
      <left>
        <color indexed="63"/>
      </left>
      <right style="thin">
        <color theme="2" tint="-0.8996099829673767"/>
      </right>
      <top style="thin">
        <color theme="2" tint="-0.8998299837112427"/>
      </top>
      <bottom style="thick">
        <color theme="2" tint="-0.89977002143859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71">
    <xf numFmtId="0" fontId="0" fillId="0" borderId="0" xfId="0" applyAlignment="1">
      <alignment/>
    </xf>
    <xf numFmtId="0" fontId="0" fillId="0" borderId="0" xfId="0" applyAlignment="1">
      <alignment/>
    </xf>
    <xf numFmtId="0" fontId="5" fillId="0" borderId="0" xfId="55" applyFont="1" applyBorder="1" applyAlignment="1" applyProtection="1">
      <alignment horizontal="right" vertical="center"/>
      <protection/>
    </xf>
    <xf numFmtId="0" fontId="0" fillId="0" borderId="0" xfId="0" applyAlignment="1">
      <alignment wrapText="1"/>
    </xf>
    <xf numFmtId="0" fontId="0" fillId="0" borderId="0" xfId="0" applyAlignment="1">
      <alignment horizontal="left" vertical="top"/>
    </xf>
    <xf numFmtId="0" fontId="0" fillId="0" borderId="0" xfId="0" applyAlignment="1">
      <alignment horizontal="right"/>
    </xf>
    <xf numFmtId="0" fontId="69" fillId="0" borderId="0" xfId="0" applyFont="1" applyAlignment="1">
      <alignment vertical="center"/>
    </xf>
    <xf numFmtId="0" fontId="3" fillId="0" borderId="0" xfId="55" applyFont="1" applyFill="1" applyBorder="1" applyAlignment="1" applyProtection="1">
      <alignment horizontal="right" vertical="center"/>
      <protection/>
    </xf>
    <xf numFmtId="0" fontId="8" fillId="0" borderId="0" xfId="55" applyFont="1" applyFill="1" applyBorder="1" applyAlignment="1" applyProtection="1">
      <alignment horizontal="left" vertical="center" wrapText="1"/>
      <protection/>
    </xf>
    <xf numFmtId="0" fontId="70" fillId="0" borderId="0" xfId="0" applyFont="1" applyAlignment="1">
      <alignment vertical="center"/>
    </xf>
    <xf numFmtId="0" fontId="71" fillId="0" borderId="10" xfId="55" applyFont="1" applyFill="1" applyBorder="1" applyAlignment="1" applyProtection="1">
      <alignment horizontal="left" vertical="center"/>
      <protection/>
    </xf>
    <xf numFmtId="0" fontId="71" fillId="0" borderId="11" xfId="55" applyFont="1" applyFill="1" applyBorder="1" applyAlignment="1" applyProtection="1">
      <alignment horizontal="center" vertical="center" wrapText="1"/>
      <protection/>
    </xf>
    <xf numFmtId="0" fontId="71" fillId="0" borderId="11" xfId="55" applyFont="1" applyFill="1" applyBorder="1" applyAlignment="1" applyProtection="1">
      <alignment horizontal="center" vertical="center"/>
      <protection/>
    </xf>
    <xf numFmtId="0" fontId="71" fillId="0" borderId="12" xfId="55" applyFont="1" applyFill="1" applyBorder="1" applyAlignment="1" applyProtection="1">
      <alignment horizontal="center" vertical="center" wrapText="1"/>
      <protection/>
    </xf>
    <xf numFmtId="0" fontId="71" fillId="0" borderId="12" xfId="55" applyFont="1" applyFill="1" applyBorder="1" applyAlignment="1" applyProtection="1">
      <alignment horizontal="center" vertical="center"/>
      <protection/>
    </xf>
    <xf numFmtId="0" fontId="71" fillId="0" borderId="13" xfId="55" applyFont="1" applyFill="1" applyBorder="1" applyAlignment="1" applyProtection="1">
      <alignment horizontal="left" vertical="center"/>
      <protection/>
    </xf>
    <xf numFmtId="0" fontId="71" fillId="0" borderId="14" xfId="55" applyFont="1" applyFill="1" applyBorder="1" applyAlignment="1" applyProtection="1">
      <alignment horizontal="center" vertical="center"/>
      <protection/>
    </xf>
    <xf numFmtId="0" fontId="71" fillId="0" borderId="15" xfId="55" applyFont="1" applyFill="1" applyBorder="1" applyAlignment="1" applyProtection="1">
      <alignment horizontal="center" vertical="center"/>
      <protection/>
    </xf>
    <xf numFmtId="0" fontId="71" fillId="0" borderId="16" xfId="55" applyFont="1" applyFill="1" applyBorder="1" applyAlignment="1" applyProtection="1">
      <alignment horizontal="center" vertical="center"/>
      <protection/>
    </xf>
    <xf numFmtId="0" fontId="71" fillId="0" borderId="0" xfId="55" applyFont="1" applyFill="1" applyBorder="1" applyAlignment="1" applyProtection="1">
      <alignment horizontal="center" vertical="center" wrapText="1"/>
      <protection/>
    </xf>
    <xf numFmtId="0" fontId="0" fillId="0" borderId="0" xfId="0"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72" fillId="0" borderId="0" xfId="0" applyFont="1" applyBorder="1" applyAlignment="1" applyProtection="1">
      <alignment/>
      <protection/>
    </xf>
    <xf numFmtId="0" fontId="6" fillId="0" borderId="0" xfId="55" applyFont="1" applyFill="1" applyBorder="1" applyAlignment="1" applyProtection="1">
      <alignment horizontal="right"/>
      <protection/>
    </xf>
    <xf numFmtId="0" fontId="72" fillId="0" borderId="0" xfId="0" applyFont="1" applyBorder="1" applyAlignment="1" applyProtection="1">
      <alignment/>
      <protection/>
    </xf>
    <xf numFmtId="0" fontId="73" fillId="0" borderId="0" xfId="0" applyFont="1" applyBorder="1" applyAlignment="1" applyProtection="1">
      <alignment horizontal="left"/>
      <protection/>
    </xf>
    <xf numFmtId="0" fontId="72" fillId="0" borderId="0" xfId="0" applyFont="1" applyBorder="1" applyAlignment="1" applyProtection="1">
      <alignment vertical="center" wrapText="1"/>
      <protection/>
    </xf>
    <xf numFmtId="0" fontId="74" fillId="0" borderId="0" xfId="0" applyFont="1" applyBorder="1" applyAlignment="1" applyProtection="1">
      <alignment horizontal="right" vertical="center"/>
      <protection/>
    </xf>
    <xf numFmtId="0" fontId="6" fillId="0" borderId="0" xfId="55" applyFont="1" applyFill="1" applyBorder="1" applyAlignment="1" applyProtection="1">
      <alignment horizontal="right" vertical="center"/>
      <protection/>
    </xf>
    <xf numFmtId="0" fontId="72" fillId="0" borderId="0" xfId="0" applyFont="1" applyBorder="1" applyAlignment="1" applyProtection="1">
      <alignment vertical="center"/>
      <protection/>
    </xf>
    <xf numFmtId="0" fontId="75" fillId="0" borderId="0" xfId="0" applyFont="1" applyFill="1" applyBorder="1" applyAlignment="1" applyProtection="1">
      <alignment vertical="center"/>
      <protection/>
    </xf>
    <xf numFmtId="0" fontId="75" fillId="0" borderId="0" xfId="0" applyFont="1" applyFill="1" applyBorder="1" applyAlignment="1" applyProtection="1">
      <alignment horizontal="right" vertical="center"/>
      <protection/>
    </xf>
    <xf numFmtId="0" fontId="0" fillId="0" borderId="18" xfId="0" applyBorder="1" applyAlignment="1" applyProtection="1">
      <alignment/>
      <protection/>
    </xf>
    <xf numFmtId="0" fontId="0" fillId="0" borderId="19" xfId="0" applyBorder="1" applyAlignment="1" applyProtection="1">
      <alignment/>
      <protection/>
    </xf>
    <xf numFmtId="0" fontId="75" fillId="0" borderId="19" xfId="0" applyFont="1" applyFill="1" applyBorder="1" applyAlignment="1" applyProtection="1">
      <alignment vertical="center"/>
      <protection/>
    </xf>
    <xf numFmtId="0" fontId="5" fillId="0" borderId="19" xfId="55" applyFont="1" applyFill="1" applyBorder="1" applyAlignment="1" applyProtection="1">
      <alignment horizontal="left"/>
      <protection/>
    </xf>
    <xf numFmtId="0" fontId="6" fillId="0" borderId="19" xfId="55" applyFont="1" applyFill="1" applyBorder="1" applyAlignment="1" applyProtection="1">
      <alignment horizontal="right"/>
      <protection/>
    </xf>
    <xf numFmtId="0" fontId="0" fillId="0" borderId="19" xfId="0" applyBorder="1" applyAlignment="1" applyProtection="1">
      <alignment horizontal="center"/>
      <protection/>
    </xf>
    <xf numFmtId="0" fontId="0" fillId="0" borderId="20" xfId="0" applyBorder="1" applyAlignment="1" applyProtection="1">
      <alignment/>
      <protection/>
    </xf>
    <xf numFmtId="0" fontId="70" fillId="0" borderId="0" xfId="0" applyFont="1" applyAlignment="1" applyProtection="1">
      <alignment vertical="center"/>
      <protection/>
    </xf>
    <xf numFmtId="0" fontId="76" fillId="0" borderId="0" xfId="0" applyFont="1" applyAlignment="1" applyProtection="1">
      <alignment horizontal="center" vertical="center"/>
      <protection/>
    </xf>
    <xf numFmtId="0" fontId="0" fillId="0" borderId="0" xfId="0" applyAlignment="1">
      <alignment horizontal="center" vertical="center"/>
    </xf>
    <xf numFmtId="0" fontId="71" fillId="33" borderId="21" xfId="55" applyFont="1" applyFill="1" applyBorder="1" applyAlignment="1" applyProtection="1">
      <alignment horizontal="center" vertical="center"/>
      <protection/>
    </xf>
    <xf numFmtId="0" fontId="71" fillId="33" borderId="22" xfId="55" applyFont="1" applyFill="1" applyBorder="1" applyAlignment="1" applyProtection="1">
      <alignment horizontal="center" vertical="center"/>
      <protection/>
    </xf>
    <xf numFmtId="0" fontId="71" fillId="33" borderId="23" xfId="55" applyFont="1" applyFill="1" applyBorder="1" applyAlignment="1" applyProtection="1">
      <alignment horizontal="center" vertical="center"/>
      <protection/>
    </xf>
    <xf numFmtId="0" fontId="71" fillId="34" borderId="24" xfId="0" applyFont="1" applyFill="1" applyBorder="1" applyAlignment="1" applyProtection="1">
      <alignment horizontal="center" vertical="center" wrapText="1"/>
      <protection/>
    </xf>
    <xf numFmtId="0" fontId="71" fillId="34" borderId="25" xfId="0" applyFont="1" applyFill="1" applyBorder="1" applyAlignment="1" applyProtection="1">
      <alignment horizontal="center" vertical="center" wrapText="1"/>
      <protection/>
    </xf>
    <xf numFmtId="0" fontId="71" fillId="33" borderId="26" xfId="0" applyFont="1" applyFill="1" applyBorder="1" applyAlignment="1" applyProtection="1">
      <alignment horizontal="center" vertical="center" wrapText="1"/>
      <protection/>
    </xf>
    <xf numFmtId="0" fontId="71" fillId="33" borderId="24" xfId="0" applyFont="1" applyFill="1" applyBorder="1" applyAlignment="1" applyProtection="1">
      <alignment horizontal="center" vertical="center" wrapText="1"/>
      <protection/>
    </xf>
    <xf numFmtId="0" fontId="71" fillId="33" borderId="27" xfId="0" applyFont="1" applyFill="1" applyBorder="1" applyAlignment="1" applyProtection="1">
      <alignment horizontal="center" vertical="center" wrapText="1"/>
      <protection/>
    </xf>
    <xf numFmtId="0" fontId="5" fillId="0" borderId="0" xfId="55" applyFont="1" applyFill="1" applyBorder="1" applyAlignment="1" applyProtection="1">
      <alignment horizontal="left"/>
      <protection/>
    </xf>
    <xf numFmtId="0" fontId="75" fillId="35" borderId="28" xfId="55" applyFont="1" applyFill="1" applyBorder="1" applyAlignment="1" applyProtection="1">
      <alignment horizontal="center" vertical="center" wrapText="1"/>
      <protection/>
    </xf>
    <xf numFmtId="0" fontId="75" fillId="35" borderId="29" xfId="55" applyFont="1" applyFill="1" applyBorder="1" applyAlignment="1" applyProtection="1">
      <alignment horizontal="center" vertical="center" wrapText="1"/>
      <protection/>
    </xf>
    <xf numFmtId="0" fontId="75" fillId="35" borderId="30" xfId="55" applyFont="1" applyFill="1" applyBorder="1" applyAlignment="1" applyProtection="1">
      <alignment horizontal="center" vertical="center" wrapText="1"/>
      <protection/>
    </xf>
    <xf numFmtId="0" fontId="75" fillId="35" borderId="31" xfId="55" applyFont="1" applyFill="1" applyBorder="1" applyAlignment="1" applyProtection="1">
      <alignment horizontal="center" vertical="center" wrapText="1"/>
      <protection/>
    </xf>
    <xf numFmtId="0" fontId="75" fillId="35" borderId="22" xfId="55" applyFont="1" applyFill="1" applyBorder="1" applyAlignment="1" applyProtection="1">
      <alignment horizontal="center" vertical="center" wrapText="1"/>
      <protection/>
    </xf>
    <xf numFmtId="0" fontId="75" fillId="35" borderId="32" xfId="55" applyFont="1" applyFill="1" applyBorder="1" applyAlignment="1" applyProtection="1">
      <alignment horizontal="center" vertical="center" wrapText="1"/>
      <protection/>
    </xf>
    <xf numFmtId="0" fontId="71" fillId="36" borderId="33" xfId="0" applyFont="1" applyFill="1" applyBorder="1" applyAlignment="1" applyProtection="1">
      <alignment horizontal="center" vertical="center" wrapText="1"/>
      <protection/>
    </xf>
    <xf numFmtId="0" fontId="71" fillId="36" borderId="34" xfId="0" applyFont="1" applyFill="1" applyBorder="1" applyAlignment="1" applyProtection="1">
      <alignment horizontal="center" vertical="center" wrapText="1"/>
      <protection/>
    </xf>
    <xf numFmtId="0" fontId="12" fillId="37" borderId="35" xfId="55" applyFont="1" applyFill="1" applyBorder="1" applyAlignment="1" applyProtection="1">
      <alignment horizontal="center" vertical="center"/>
      <protection/>
    </xf>
    <xf numFmtId="0" fontId="12" fillId="37" borderId="36" xfId="55" applyFont="1" applyFill="1" applyBorder="1" applyAlignment="1" applyProtection="1">
      <alignment horizontal="center" vertical="center"/>
      <protection/>
    </xf>
    <xf numFmtId="173" fontId="12" fillId="37" borderId="37" xfId="55" applyNumberFormat="1" applyFont="1" applyFill="1" applyBorder="1" applyAlignment="1" applyProtection="1">
      <alignment horizontal="center" vertical="center" textRotation="60"/>
      <protection/>
    </xf>
    <xf numFmtId="173" fontId="12" fillId="37" borderId="38" xfId="55" applyNumberFormat="1" applyFont="1" applyFill="1" applyBorder="1" applyAlignment="1" applyProtection="1">
      <alignment horizontal="center" vertical="center" textRotation="60"/>
      <protection/>
    </xf>
    <xf numFmtId="168" fontId="12" fillId="37" borderId="39" xfId="55" applyNumberFormat="1" applyFont="1" applyFill="1" applyBorder="1" applyAlignment="1" applyProtection="1">
      <alignment horizontal="center" vertical="center" textRotation="60"/>
      <protection/>
    </xf>
    <xf numFmtId="168" fontId="12" fillId="37" borderId="40" xfId="55" applyNumberFormat="1" applyFont="1" applyFill="1" applyBorder="1" applyAlignment="1" applyProtection="1">
      <alignment horizontal="center" vertical="center" textRotation="60"/>
      <protection/>
    </xf>
    <xf numFmtId="168" fontId="12" fillId="37" borderId="41" xfId="55" applyNumberFormat="1" applyFont="1" applyFill="1" applyBorder="1" applyAlignment="1" applyProtection="1">
      <alignment horizontal="center" vertical="center" textRotation="60"/>
      <protection/>
    </xf>
    <xf numFmtId="165" fontId="77" fillId="37" borderId="42" xfId="0" applyNumberFormat="1" applyFont="1" applyFill="1" applyBorder="1" applyAlignment="1" applyProtection="1">
      <alignment horizontal="center" vertical="center" textRotation="60" wrapText="1"/>
      <protection/>
    </xf>
    <xf numFmtId="165" fontId="77" fillId="37" borderId="43" xfId="0" applyNumberFormat="1" applyFont="1" applyFill="1" applyBorder="1" applyAlignment="1" applyProtection="1">
      <alignment horizontal="center" vertical="center" textRotation="60"/>
      <protection/>
    </xf>
    <xf numFmtId="165" fontId="77" fillId="37" borderId="44" xfId="0" applyNumberFormat="1" applyFont="1" applyFill="1" applyBorder="1" applyAlignment="1" applyProtection="1">
      <alignment horizontal="center" vertical="center" textRotation="60"/>
      <protection/>
    </xf>
    <xf numFmtId="168" fontId="12" fillId="37" borderId="45" xfId="55" applyNumberFormat="1" applyFont="1" applyFill="1" applyBorder="1" applyAlignment="1" applyProtection="1">
      <alignment horizontal="center" vertical="center" textRotation="60"/>
      <protection/>
    </xf>
    <xf numFmtId="168" fontId="12" fillId="37" borderId="46" xfId="55" applyNumberFormat="1" applyFont="1" applyFill="1" applyBorder="1" applyAlignment="1" applyProtection="1">
      <alignment horizontal="center" vertical="center" textRotation="60"/>
      <protection/>
    </xf>
    <xf numFmtId="2" fontId="4" fillId="38" borderId="47" xfId="55" applyNumberFormat="1" applyFont="1" applyFill="1" applyBorder="1" applyAlignment="1" applyProtection="1">
      <alignment horizontal="center" vertical="center"/>
      <protection locked="0"/>
    </xf>
    <xf numFmtId="2" fontId="4" fillId="38" borderId="48" xfId="55" applyNumberFormat="1" applyFont="1" applyFill="1" applyBorder="1" applyAlignment="1" applyProtection="1">
      <alignment horizontal="center" vertical="center"/>
      <protection locked="0"/>
    </xf>
    <xf numFmtId="2" fontId="4" fillId="38" borderId="49" xfId="55" applyNumberFormat="1" applyFont="1" applyFill="1" applyBorder="1" applyAlignment="1" applyProtection="1">
      <alignment horizontal="center" vertical="center"/>
      <protection locked="0"/>
    </xf>
    <xf numFmtId="164" fontId="12" fillId="37" borderId="50" xfId="55" applyNumberFormat="1" applyFont="1" applyFill="1" applyBorder="1" applyAlignment="1" applyProtection="1">
      <alignment horizontal="center" vertical="center"/>
      <protection/>
    </xf>
    <xf numFmtId="164" fontId="12" fillId="37" borderId="51" xfId="55" applyNumberFormat="1" applyFont="1" applyFill="1" applyBorder="1" applyAlignment="1" applyProtection="1">
      <alignment horizontal="center" vertical="center"/>
      <protection/>
    </xf>
    <xf numFmtId="2" fontId="4" fillId="38" borderId="52" xfId="55" applyNumberFormat="1" applyFont="1" applyFill="1" applyBorder="1" applyAlignment="1" applyProtection="1">
      <alignment horizontal="center" vertical="center"/>
      <protection locked="0"/>
    </xf>
    <xf numFmtId="2" fontId="4" fillId="38" borderId="53" xfId="55" applyNumberFormat="1" applyFont="1" applyFill="1" applyBorder="1" applyAlignment="1" applyProtection="1">
      <alignment horizontal="center" vertical="center"/>
      <protection locked="0"/>
    </xf>
    <xf numFmtId="173" fontId="12" fillId="0" borderId="54" xfId="55" applyNumberFormat="1" applyFont="1" applyFill="1" applyBorder="1" applyAlignment="1" applyProtection="1">
      <alignment horizontal="center" vertical="center" textRotation="60"/>
      <protection/>
    </xf>
    <xf numFmtId="173" fontId="12" fillId="0" borderId="37" xfId="55" applyNumberFormat="1" applyFont="1" applyFill="1" applyBorder="1" applyAlignment="1" applyProtection="1">
      <alignment horizontal="center" vertical="center" textRotation="60"/>
      <protection/>
    </xf>
    <xf numFmtId="2" fontId="78" fillId="0" borderId="55" xfId="0" applyNumberFormat="1" applyFont="1" applyFill="1" applyBorder="1" applyAlignment="1" applyProtection="1">
      <alignment horizontal="center" vertical="center"/>
      <protection/>
    </xf>
    <xf numFmtId="168" fontId="12" fillId="0" borderId="56" xfId="55" applyNumberFormat="1" applyFont="1" applyFill="1" applyBorder="1" applyAlignment="1" applyProtection="1">
      <alignment horizontal="center" vertical="center" textRotation="60"/>
      <protection/>
    </xf>
    <xf numFmtId="168" fontId="12" fillId="0" borderId="57" xfId="55" applyNumberFormat="1" applyFont="1" applyFill="1" applyBorder="1" applyAlignment="1" applyProtection="1">
      <alignment horizontal="center" vertical="center" textRotation="60"/>
      <protection/>
    </xf>
    <xf numFmtId="2" fontId="78" fillId="0" borderId="58" xfId="0" applyNumberFormat="1" applyFont="1" applyFill="1" applyBorder="1" applyAlignment="1" applyProtection="1">
      <alignment horizontal="center" vertical="center"/>
      <protection/>
    </xf>
    <xf numFmtId="2" fontId="78" fillId="0" borderId="59" xfId="0" applyNumberFormat="1" applyFont="1" applyFill="1" applyBorder="1" applyAlignment="1" applyProtection="1">
      <alignment horizontal="center" vertical="center"/>
      <protection/>
    </xf>
    <xf numFmtId="0" fontId="78" fillId="0" borderId="60" xfId="0" applyFont="1" applyFill="1" applyBorder="1" applyAlignment="1" applyProtection="1">
      <alignment horizontal="center" vertical="center"/>
      <protection/>
    </xf>
    <xf numFmtId="0" fontId="78" fillId="0" borderId="59" xfId="0" applyFont="1" applyFill="1" applyBorder="1" applyAlignment="1" applyProtection="1">
      <alignment horizontal="center" vertical="center"/>
      <protection/>
    </xf>
    <xf numFmtId="49" fontId="78" fillId="32" borderId="61" xfId="0" applyNumberFormat="1" applyFont="1" applyFill="1" applyBorder="1" applyAlignment="1" applyProtection="1">
      <alignment horizontal="center" vertical="center"/>
      <protection locked="0"/>
    </xf>
    <xf numFmtId="49" fontId="78" fillId="32" borderId="62" xfId="0" applyNumberFormat="1" applyFont="1" applyFill="1" applyBorder="1" applyAlignment="1" applyProtection="1">
      <alignment horizontal="center" vertical="center"/>
      <protection locked="0"/>
    </xf>
    <xf numFmtId="0" fontId="77" fillId="0" borderId="63" xfId="0" applyFont="1" applyFill="1" applyBorder="1" applyAlignment="1" applyProtection="1">
      <alignment horizontal="center" vertical="center" textRotation="60"/>
      <protection/>
    </xf>
    <xf numFmtId="0" fontId="77" fillId="0" borderId="64" xfId="0" applyFont="1" applyFill="1" applyBorder="1" applyAlignment="1" applyProtection="1">
      <alignment horizontal="center" vertical="center" textRotation="60"/>
      <protection/>
    </xf>
    <xf numFmtId="0" fontId="77" fillId="0" borderId="65" xfId="0" applyFont="1" applyFill="1" applyBorder="1" applyAlignment="1" applyProtection="1">
      <alignment horizontal="center" vertical="center" textRotation="60"/>
      <protection/>
    </xf>
    <xf numFmtId="2" fontId="78" fillId="0" borderId="66" xfId="0" applyNumberFormat="1" applyFont="1" applyFill="1" applyBorder="1" applyAlignment="1" applyProtection="1">
      <alignment horizontal="center" vertical="center"/>
      <protection/>
    </xf>
    <xf numFmtId="2" fontId="78" fillId="32" borderId="67" xfId="0" applyNumberFormat="1" applyFont="1" applyFill="1" applyBorder="1" applyAlignment="1" applyProtection="1">
      <alignment horizontal="center" vertical="center"/>
      <protection locked="0"/>
    </xf>
    <xf numFmtId="2" fontId="78" fillId="0" borderId="67" xfId="0" applyNumberFormat="1" applyFont="1" applyBorder="1" applyAlignment="1" applyProtection="1">
      <alignment horizontal="center" vertical="center"/>
      <protection/>
    </xf>
    <xf numFmtId="0" fontId="78" fillId="0" borderId="68" xfId="0" applyFont="1" applyBorder="1" applyAlignment="1" applyProtection="1">
      <alignment horizontal="center" vertical="center"/>
      <protection/>
    </xf>
    <xf numFmtId="0" fontId="78" fillId="0" borderId="69" xfId="0" applyFont="1" applyBorder="1" applyAlignment="1" applyProtection="1">
      <alignment horizontal="center" vertical="center"/>
      <protection/>
    </xf>
    <xf numFmtId="0" fontId="78" fillId="0" borderId="70" xfId="0" applyFont="1" applyBorder="1" applyAlignment="1" applyProtection="1">
      <alignment horizontal="center" vertical="center"/>
      <protection/>
    </xf>
    <xf numFmtId="2" fontId="78" fillId="0" borderId="71" xfId="0" applyNumberFormat="1" applyFont="1" applyFill="1" applyBorder="1" applyAlignment="1" applyProtection="1">
      <alignment horizontal="center" vertical="center"/>
      <protection/>
    </xf>
    <xf numFmtId="165" fontId="77" fillId="37" borderId="71" xfId="0" applyNumberFormat="1" applyFont="1" applyFill="1" applyBorder="1" applyAlignment="1" applyProtection="1">
      <alignment horizontal="center" vertical="center" textRotation="60"/>
      <protection/>
    </xf>
    <xf numFmtId="165" fontId="77" fillId="37" borderId="72" xfId="0" applyNumberFormat="1" applyFont="1" applyFill="1" applyBorder="1" applyAlignment="1" applyProtection="1">
      <alignment horizontal="center" vertical="center" textRotation="60"/>
      <protection/>
    </xf>
    <xf numFmtId="2" fontId="78" fillId="0" borderId="73" xfId="0" applyNumberFormat="1" applyFont="1" applyFill="1" applyBorder="1" applyAlignment="1" applyProtection="1">
      <alignment horizontal="center" vertical="center"/>
      <protection/>
    </xf>
    <xf numFmtId="2" fontId="78" fillId="0" borderId="56" xfId="0" applyNumberFormat="1" applyFont="1" applyFill="1" applyBorder="1" applyAlignment="1" applyProtection="1">
      <alignment horizontal="center" vertical="center"/>
      <protection/>
    </xf>
    <xf numFmtId="165" fontId="78" fillId="0" borderId="56" xfId="0" applyNumberFormat="1" applyFont="1" applyFill="1" applyBorder="1" applyAlignment="1" applyProtection="1">
      <alignment horizontal="center" vertical="center"/>
      <protection/>
    </xf>
    <xf numFmtId="168" fontId="12" fillId="37" borderId="56" xfId="55" applyNumberFormat="1" applyFont="1" applyFill="1" applyBorder="1" applyAlignment="1" applyProtection="1">
      <alignment horizontal="center" vertical="center" textRotation="60"/>
      <protection/>
    </xf>
    <xf numFmtId="0" fontId="78" fillId="0" borderId="74" xfId="0" applyFont="1" applyFill="1" applyBorder="1" applyAlignment="1" applyProtection="1">
      <alignment horizontal="center" vertical="center"/>
      <protection/>
    </xf>
    <xf numFmtId="165" fontId="77" fillId="37" borderId="75" xfId="0" applyNumberFormat="1" applyFont="1" applyFill="1" applyBorder="1" applyAlignment="1" applyProtection="1">
      <alignment horizontal="center" vertical="center" textRotation="60"/>
      <protection/>
    </xf>
    <xf numFmtId="165" fontId="77" fillId="37" borderId="76" xfId="0" applyNumberFormat="1" applyFont="1" applyFill="1" applyBorder="1" applyAlignment="1" applyProtection="1">
      <alignment horizontal="center" vertical="center" textRotation="60"/>
      <protection/>
    </xf>
    <xf numFmtId="165" fontId="77" fillId="37" borderId="77" xfId="0" applyNumberFormat="1" applyFont="1" applyFill="1" applyBorder="1" applyAlignment="1" applyProtection="1">
      <alignment horizontal="center" vertical="center" textRotation="60"/>
      <protection/>
    </xf>
    <xf numFmtId="2" fontId="78" fillId="0" borderId="78" xfId="0" applyNumberFormat="1" applyFont="1" applyFill="1" applyBorder="1" applyAlignment="1" applyProtection="1">
      <alignment horizontal="center" vertical="center"/>
      <protection/>
    </xf>
    <xf numFmtId="165" fontId="78" fillId="0" borderId="71" xfId="0" applyNumberFormat="1" applyFont="1" applyFill="1" applyBorder="1" applyAlignment="1" applyProtection="1">
      <alignment horizontal="center" vertical="center"/>
      <protection/>
    </xf>
    <xf numFmtId="2" fontId="4" fillId="38" borderId="79" xfId="55" applyNumberFormat="1" applyFont="1" applyFill="1" applyBorder="1" applyAlignment="1" applyProtection="1">
      <alignment horizontal="center" vertical="center"/>
      <protection locked="0"/>
    </xf>
    <xf numFmtId="2" fontId="4" fillId="38" borderId="80" xfId="55" applyNumberFormat="1" applyFont="1" applyFill="1" applyBorder="1" applyAlignment="1" applyProtection="1">
      <alignment horizontal="center" vertical="center"/>
      <protection locked="0"/>
    </xf>
    <xf numFmtId="2" fontId="12" fillId="37" borderId="81" xfId="59" applyNumberFormat="1" applyFont="1" applyFill="1" applyBorder="1" applyAlignment="1" applyProtection="1">
      <alignment horizontal="center" vertical="center"/>
      <protection/>
    </xf>
    <xf numFmtId="2" fontId="12" fillId="37" borderId="82" xfId="59" applyNumberFormat="1" applyFont="1" applyFill="1" applyBorder="1" applyAlignment="1" applyProtection="1">
      <alignment horizontal="center" vertical="center"/>
      <protection/>
    </xf>
    <xf numFmtId="2" fontId="77" fillId="37" borderId="82" xfId="0" applyNumberFormat="1" applyFont="1" applyFill="1" applyBorder="1" applyAlignment="1" applyProtection="1">
      <alignment horizontal="center" vertical="center"/>
      <protection/>
    </xf>
    <xf numFmtId="2" fontId="12" fillId="37" borderId="82" xfId="55" applyNumberFormat="1" applyFont="1" applyFill="1" applyBorder="1" applyAlignment="1" applyProtection="1">
      <alignment horizontal="center" vertical="center"/>
      <protection/>
    </xf>
    <xf numFmtId="2" fontId="12" fillId="37" borderId="83" xfId="55" applyNumberFormat="1" applyFont="1" applyFill="1" applyBorder="1" applyAlignment="1" applyProtection="1">
      <alignment horizontal="center" vertical="center"/>
      <protection/>
    </xf>
    <xf numFmtId="2" fontId="78" fillId="0" borderId="75" xfId="0" applyNumberFormat="1" applyFont="1" applyFill="1" applyBorder="1" applyAlignment="1" applyProtection="1">
      <alignment horizontal="center" vertical="center"/>
      <protection/>
    </xf>
    <xf numFmtId="2" fontId="78" fillId="0" borderId="76" xfId="0" applyNumberFormat="1" applyFont="1" applyFill="1" applyBorder="1" applyAlignment="1" applyProtection="1">
      <alignment horizontal="center" vertical="center"/>
      <protection/>
    </xf>
    <xf numFmtId="2" fontId="78" fillId="0" borderId="84" xfId="0" applyNumberFormat="1" applyFont="1" applyFill="1" applyBorder="1" applyAlignment="1" applyProtection="1">
      <alignment horizontal="center" vertical="center"/>
      <protection/>
    </xf>
    <xf numFmtId="0" fontId="79" fillId="0" borderId="85" xfId="0" applyFont="1" applyBorder="1" applyAlignment="1" applyProtection="1">
      <alignment horizontal="center" vertical="center"/>
      <protection/>
    </xf>
    <xf numFmtId="0" fontId="79" fillId="0" borderId="86" xfId="0" applyFont="1" applyBorder="1" applyAlignment="1" applyProtection="1">
      <alignment horizontal="center" vertical="center"/>
      <protection/>
    </xf>
    <xf numFmtId="0" fontId="79" fillId="0" borderId="87" xfId="0" applyFont="1" applyBorder="1" applyAlignment="1" applyProtection="1">
      <alignment horizontal="center" vertical="center"/>
      <protection/>
    </xf>
    <xf numFmtId="0" fontId="79" fillId="0" borderId="88" xfId="0" applyFont="1" applyBorder="1" applyAlignment="1" applyProtection="1">
      <alignment horizontal="center" vertical="center"/>
      <protection/>
    </xf>
    <xf numFmtId="0" fontId="79" fillId="0" borderId="89" xfId="0" applyFont="1" applyBorder="1" applyAlignment="1" applyProtection="1">
      <alignment horizontal="center" vertical="center"/>
      <protection/>
    </xf>
    <xf numFmtId="0" fontId="79" fillId="0" borderId="90" xfId="0" applyFont="1" applyBorder="1" applyAlignment="1" applyProtection="1">
      <alignment horizontal="center" vertical="center"/>
      <protection/>
    </xf>
    <xf numFmtId="0" fontId="79" fillId="0" borderId="91" xfId="0" applyFont="1" applyBorder="1" applyAlignment="1" applyProtection="1">
      <alignment horizontal="center" vertical="center"/>
      <protection/>
    </xf>
    <xf numFmtId="0" fontId="80" fillId="0" borderId="92" xfId="0" applyFont="1" applyBorder="1" applyAlignment="1" applyProtection="1">
      <alignment horizontal="center"/>
      <protection/>
    </xf>
    <xf numFmtId="0" fontId="80" fillId="0" borderId="93" xfId="0" applyFont="1" applyBorder="1" applyAlignment="1" applyProtection="1">
      <alignment horizontal="center"/>
      <protection/>
    </xf>
    <xf numFmtId="0" fontId="79" fillId="0" borderId="94" xfId="0" applyFont="1" applyBorder="1" applyAlignment="1" applyProtection="1">
      <alignment horizontal="center" vertical="center"/>
      <protection/>
    </xf>
    <xf numFmtId="0" fontId="79" fillId="0" borderId="95" xfId="0" applyFont="1" applyBorder="1" applyAlignment="1" applyProtection="1">
      <alignment horizontal="center" vertical="center"/>
      <protection/>
    </xf>
    <xf numFmtId="0" fontId="79" fillId="0" borderId="96" xfId="0" applyFont="1" applyBorder="1" applyAlignment="1" applyProtection="1">
      <alignment horizontal="center" vertical="center"/>
      <protection/>
    </xf>
    <xf numFmtId="0" fontId="79" fillId="0" borderId="97" xfId="0" applyFont="1" applyBorder="1" applyAlignment="1" applyProtection="1">
      <alignment horizontal="center" vertical="center"/>
      <protection/>
    </xf>
    <xf numFmtId="0" fontId="79" fillId="0" borderId="98" xfId="0" applyFont="1" applyBorder="1" applyAlignment="1" applyProtection="1">
      <alignment horizontal="center" vertical="center"/>
      <protection/>
    </xf>
    <xf numFmtId="0" fontId="79" fillId="0" borderId="99" xfId="0" applyFont="1" applyBorder="1" applyAlignment="1" applyProtection="1">
      <alignment horizontal="center" vertical="center"/>
      <protection/>
    </xf>
    <xf numFmtId="0" fontId="79" fillId="0" borderId="100" xfId="0" applyFont="1" applyBorder="1" applyAlignment="1" applyProtection="1">
      <alignment horizontal="center" vertical="center" wrapText="1"/>
      <protection/>
    </xf>
    <xf numFmtId="0" fontId="79" fillId="0" borderId="100" xfId="0" applyFont="1" applyBorder="1" applyAlignment="1" applyProtection="1">
      <alignment horizontal="center" vertical="center"/>
      <protection/>
    </xf>
    <xf numFmtId="0" fontId="79" fillId="0" borderId="101" xfId="0" applyFont="1" applyBorder="1" applyAlignment="1" applyProtection="1">
      <alignment horizontal="center" vertical="center"/>
      <protection/>
    </xf>
    <xf numFmtId="0" fontId="80" fillId="0" borderId="102" xfId="0" applyFont="1" applyBorder="1" applyAlignment="1" applyProtection="1">
      <alignment horizontal="center"/>
      <protection/>
    </xf>
    <xf numFmtId="0" fontId="80" fillId="0" borderId="103" xfId="0" applyFont="1" applyBorder="1" applyAlignment="1" applyProtection="1">
      <alignment horizontal="center"/>
      <protection/>
    </xf>
    <xf numFmtId="0" fontId="80" fillId="0" borderId="104" xfId="0" applyFont="1" applyBorder="1" applyAlignment="1" applyProtection="1">
      <alignment horizontal="center"/>
      <protection/>
    </xf>
    <xf numFmtId="0" fontId="80" fillId="0" borderId="105" xfId="0" applyFont="1" applyBorder="1" applyAlignment="1" applyProtection="1">
      <alignment horizontal="center"/>
      <protection/>
    </xf>
    <xf numFmtId="0" fontId="80" fillId="0" borderId="106" xfId="0" applyFont="1" applyBorder="1" applyAlignment="1" applyProtection="1">
      <alignment horizontal="center"/>
      <protection/>
    </xf>
    <xf numFmtId="0" fontId="80" fillId="0" borderId="0" xfId="0" applyFont="1" applyBorder="1" applyAlignment="1" applyProtection="1">
      <alignment horizontal="center"/>
      <protection/>
    </xf>
    <xf numFmtId="0" fontId="80" fillId="0" borderId="107" xfId="0" applyFont="1" applyBorder="1" applyAlignment="1" applyProtection="1">
      <alignment horizontal="center"/>
      <protection/>
    </xf>
    <xf numFmtId="0" fontId="80" fillId="0" borderId="108" xfId="0" applyFont="1" applyBorder="1" applyAlignment="1" applyProtection="1">
      <alignment horizontal="center"/>
      <protection/>
    </xf>
    <xf numFmtId="0" fontId="80" fillId="0" borderId="109" xfId="0" applyFont="1" applyBorder="1" applyAlignment="1" applyProtection="1">
      <alignment horizontal="center"/>
      <protection/>
    </xf>
    <xf numFmtId="0" fontId="80" fillId="0" borderId="110" xfId="0" applyFont="1" applyBorder="1" applyAlignment="1" applyProtection="1">
      <alignment horizontal="center"/>
      <protection/>
    </xf>
    <xf numFmtId="0" fontId="80" fillId="0" borderId="111" xfId="0" applyFont="1" applyBorder="1" applyAlignment="1" applyProtection="1">
      <alignment horizontal="center"/>
      <protection/>
    </xf>
    <xf numFmtId="0" fontId="80" fillId="0" borderId="112" xfId="0" applyFont="1" applyBorder="1" applyAlignment="1" applyProtection="1">
      <alignment horizontal="center"/>
      <protection/>
    </xf>
    <xf numFmtId="0" fontId="80" fillId="0" borderId="113" xfId="0" applyFont="1" applyBorder="1" applyAlignment="1" applyProtection="1">
      <alignment horizontal="center"/>
      <protection/>
    </xf>
    <xf numFmtId="0" fontId="80" fillId="0" borderId="114" xfId="0" applyFont="1" applyBorder="1" applyAlignment="1" applyProtection="1">
      <alignment horizontal="center"/>
      <protection/>
    </xf>
    <xf numFmtId="0" fontId="80" fillId="0" borderId="115" xfId="0" applyFont="1" applyBorder="1" applyAlignment="1" applyProtection="1">
      <alignment horizontal="center"/>
      <protection/>
    </xf>
    <xf numFmtId="0" fontId="80" fillId="0" borderId="116" xfId="0" applyFont="1" applyBorder="1" applyAlignment="1" applyProtection="1">
      <alignment horizontal="center"/>
      <protection/>
    </xf>
    <xf numFmtId="0" fontId="80" fillId="0" borderId="117" xfId="0" applyFont="1" applyBorder="1" applyAlignment="1" applyProtection="1">
      <alignment horizontal="center"/>
      <protection/>
    </xf>
    <xf numFmtId="0" fontId="80" fillId="0" borderId="118" xfId="0" applyFont="1" applyBorder="1" applyAlignment="1" applyProtection="1">
      <alignment horizontal="center"/>
      <protection/>
    </xf>
    <xf numFmtId="0" fontId="80" fillId="0" borderId="119" xfId="0" applyFont="1" applyBorder="1" applyAlignment="1" applyProtection="1">
      <alignment horizontal="center"/>
      <protection/>
    </xf>
    <xf numFmtId="0" fontId="79" fillId="0" borderId="120" xfId="0" applyFont="1" applyBorder="1" applyAlignment="1" applyProtection="1">
      <alignment horizontal="center" vertical="center"/>
      <protection/>
    </xf>
    <xf numFmtId="0" fontId="80" fillId="0" borderId="121" xfId="0" applyFont="1" applyBorder="1" applyAlignment="1" applyProtection="1">
      <alignment horizontal="center"/>
      <protection/>
    </xf>
    <xf numFmtId="0" fontId="80" fillId="0" borderId="122" xfId="0" applyFont="1" applyBorder="1" applyAlignment="1" applyProtection="1">
      <alignment horizontal="center"/>
      <protection/>
    </xf>
    <xf numFmtId="0" fontId="80" fillId="0" borderId="123" xfId="0" applyFont="1" applyBorder="1" applyAlignment="1" applyProtection="1">
      <alignment horizontal="center"/>
      <protection/>
    </xf>
    <xf numFmtId="0" fontId="80" fillId="0" borderId="124" xfId="0" applyFont="1" applyBorder="1" applyAlignment="1" applyProtection="1">
      <alignment horizontal="center"/>
      <protection/>
    </xf>
    <xf numFmtId="0" fontId="80" fillId="0" borderId="125" xfId="0" applyFont="1" applyBorder="1" applyAlignment="1" applyProtection="1">
      <alignment horizontal="center"/>
      <protection/>
    </xf>
    <xf numFmtId="0" fontId="80" fillId="0" borderId="126" xfId="0" applyFont="1" applyBorder="1" applyAlignment="1" applyProtection="1">
      <alignment horizontal="center"/>
      <protection/>
    </xf>
    <xf numFmtId="165" fontId="77" fillId="37" borderId="127" xfId="0" applyNumberFormat="1" applyFont="1" applyFill="1" applyBorder="1" applyAlignment="1" applyProtection="1">
      <alignment horizontal="center" vertical="center" textRotation="60"/>
      <protection/>
    </xf>
    <xf numFmtId="165" fontId="77" fillId="37" borderId="128" xfId="0" applyNumberFormat="1" applyFont="1" applyFill="1" applyBorder="1" applyAlignment="1" applyProtection="1">
      <alignment horizontal="center" vertical="center" textRotation="60"/>
      <protection/>
    </xf>
    <xf numFmtId="165" fontId="77" fillId="37" borderId="129" xfId="0" applyNumberFormat="1" applyFont="1" applyFill="1" applyBorder="1" applyAlignment="1" applyProtection="1">
      <alignment horizontal="center" vertical="center" textRotation="60"/>
      <protection/>
    </xf>
    <xf numFmtId="2" fontId="78" fillId="0" borderId="130" xfId="0" applyNumberFormat="1" applyFont="1" applyFill="1" applyBorder="1" applyAlignment="1" applyProtection="1">
      <alignment horizontal="center" vertical="center"/>
      <protection/>
    </xf>
    <xf numFmtId="2" fontId="78" fillId="0" borderId="131" xfId="0" applyNumberFormat="1" applyFont="1" applyFill="1" applyBorder="1" applyAlignment="1" applyProtection="1">
      <alignment horizontal="center" vertical="center"/>
      <protection/>
    </xf>
    <xf numFmtId="2" fontId="78" fillId="0" borderId="127" xfId="0" applyNumberFormat="1" applyFont="1" applyFill="1" applyBorder="1" applyAlignment="1" applyProtection="1">
      <alignment horizontal="center" vertical="center"/>
      <protection/>
    </xf>
    <xf numFmtId="2" fontId="78" fillId="0" borderId="132" xfId="0" applyNumberFormat="1" applyFont="1" applyFill="1" applyBorder="1" applyAlignment="1" applyProtection="1">
      <alignment horizontal="center" vertical="center"/>
      <protection/>
    </xf>
    <xf numFmtId="0" fontId="71" fillId="34" borderId="133" xfId="55" applyFont="1" applyFill="1" applyBorder="1" applyAlignment="1" applyProtection="1">
      <alignment horizontal="center" vertical="center" wrapText="1"/>
      <protection/>
    </xf>
    <xf numFmtId="0" fontId="71" fillId="34" borderId="134" xfId="55" applyFont="1" applyFill="1" applyBorder="1" applyAlignment="1" applyProtection="1">
      <alignment horizontal="center" vertical="center" wrapText="1"/>
      <protection/>
    </xf>
    <xf numFmtId="0" fontId="71" fillId="34" borderId="135" xfId="55" applyFont="1" applyFill="1" applyBorder="1" applyAlignment="1" applyProtection="1">
      <alignment horizontal="center" vertical="center" wrapText="1"/>
      <protection/>
    </xf>
    <xf numFmtId="0" fontId="71" fillId="34" borderId="136" xfId="55" applyFont="1" applyFill="1" applyBorder="1" applyAlignment="1" applyProtection="1">
      <alignment horizontal="center" vertical="center" wrapText="1"/>
      <protection/>
    </xf>
    <xf numFmtId="0" fontId="0" fillId="0" borderId="137" xfId="0" applyBorder="1" applyAlignment="1" applyProtection="1">
      <alignment horizontal="center"/>
      <protection/>
    </xf>
    <xf numFmtId="0" fontId="0" fillId="0" borderId="138" xfId="0" applyBorder="1" applyAlignment="1" applyProtection="1">
      <alignment horizontal="center"/>
      <protection/>
    </xf>
    <xf numFmtId="0" fontId="0" fillId="0" borderId="139" xfId="0" applyBorder="1" applyAlignment="1" applyProtection="1">
      <alignment horizontal="center"/>
      <protection/>
    </xf>
    <xf numFmtId="0" fontId="0" fillId="0" borderId="140" xfId="0" applyBorder="1" applyAlignment="1" applyProtection="1">
      <alignment horizontal="center"/>
      <protection/>
    </xf>
    <xf numFmtId="0" fontId="0" fillId="0" borderId="141" xfId="0" applyBorder="1" applyAlignment="1" applyProtection="1">
      <alignment horizontal="center"/>
      <protection/>
    </xf>
    <xf numFmtId="0" fontId="0" fillId="0" borderId="142" xfId="0" applyBorder="1" applyAlignment="1" applyProtection="1">
      <alignment horizontal="center"/>
      <protection/>
    </xf>
    <xf numFmtId="0" fontId="80" fillId="0" borderId="143" xfId="0" applyFont="1" applyBorder="1" applyAlignment="1" applyProtection="1">
      <alignment horizontal="center"/>
      <protection/>
    </xf>
    <xf numFmtId="0" fontId="80" fillId="0" borderId="144" xfId="0" applyFont="1" applyBorder="1" applyAlignment="1" applyProtection="1">
      <alignment horizontal="center"/>
      <protection/>
    </xf>
    <xf numFmtId="0" fontId="80" fillId="0" borderId="145" xfId="0" applyFont="1" applyBorder="1" applyAlignment="1" applyProtection="1">
      <alignment horizontal="center"/>
      <protection/>
    </xf>
    <xf numFmtId="0" fontId="81" fillId="0" borderId="146" xfId="0" applyFont="1" applyBorder="1" applyAlignment="1" applyProtection="1">
      <alignment horizontal="center" vertical="center" wrapText="1"/>
      <protection/>
    </xf>
    <xf numFmtId="0" fontId="81" fillId="0" borderId="147" xfId="0" applyFont="1" applyBorder="1" applyAlignment="1" applyProtection="1">
      <alignment horizontal="center" vertical="center" wrapText="1"/>
      <protection/>
    </xf>
    <xf numFmtId="0" fontId="81" fillId="0" borderId="146" xfId="0" applyFont="1" applyBorder="1" applyAlignment="1" applyProtection="1">
      <alignment horizontal="center" wrapText="1"/>
      <protection/>
    </xf>
    <xf numFmtId="0" fontId="81" fillId="0" borderId="148" xfId="0" applyFont="1" applyBorder="1" applyAlignment="1" applyProtection="1">
      <alignment horizontal="center" wrapText="1"/>
      <protection/>
    </xf>
    <xf numFmtId="0" fontId="81" fillId="0" borderId="147" xfId="0" applyFont="1" applyBorder="1" applyAlignment="1" applyProtection="1">
      <alignment horizontal="center" wrapText="1"/>
      <protection/>
    </xf>
    <xf numFmtId="0" fontId="81" fillId="0" borderId="149" xfId="0" applyFont="1" applyBorder="1" applyAlignment="1" applyProtection="1">
      <alignment horizontal="center" wrapText="1"/>
      <protection/>
    </xf>
    <xf numFmtId="0" fontId="79" fillId="0" borderId="150" xfId="0" applyFont="1" applyBorder="1" applyAlignment="1" applyProtection="1">
      <alignment horizontal="center" vertical="center"/>
      <protection/>
    </xf>
    <xf numFmtId="0" fontId="80" fillId="0" borderId="151" xfId="0" applyFont="1" applyBorder="1" applyAlignment="1" applyProtection="1">
      <alignment horizontal="center"/>
      <protection/>
    </xf>
    <xf numFmtId="0" fontId="80" fillId="0" borderId="152" xfId="0" applyFont="1" applyBorder="1" applyAlignment="1" applyProtection="1">
      <alignment horizontal="center"/>
      <protection/>
    </xf>
    <xf numFmtId="0" fontId="79" fillId="0" borderId="153" xfId="0" applyFont="1" applyBorder="1" applyAlignment="1" applyProtection="1">
      <alignment horizontal="center" vertical="center"/>
      <protection/>
    </xf>
    <xf numFmtId="0" fontId="79" fillId="0" borderId="120" xfId="0" applyFont="1" applyBorder="1" applyAlignment="1" applyProtection="1">
      <alignment horizontal="center" vertical="center" wrapText="1"/>
      <protection/>
    </xf>
    <xf numFmtId="0" fontId="79" fillId="0" borderId="154" xfId="0" applyFont="1" applyBorder="1" applyAlignment="1" applyProtection="1">
      <alignment horizontal="center" vertical="center"/>
      <protection/>
    </xf>
    <xf numFmtId="0" fontId="79" fillId="0" borderId="153" xfId="0" applyFont="1" applyBorder="1" applyAlignment="1" applyProtection="1">
      <alignment horizontal="center" vertical="center" wrapText="1"/>
      <protection/>
    </xf>
    <xf numFmtId="0" fontId="79" fillId="0" borderId="155" xfId="0" applyFont="1" applyBorder="1" applyAlignment="1" applyProtection="1">
      <alignment horizontal="center" vertical="center"/>
      <protection/>
    </xf>
    <xf numFmtId="0" fontId="79" fillId="0" borderId="156" xfId="0" applyFont="1" applyBorder="1" applyAlignment="1" applyProtection="1">
      <alignment horizontal="center" vertical="center"/>
      <protection/>
    </xf>
    <xf numFmtId="0" fontId="79" fillId="0" borderId="157" xfId="0" applyFont="1" applyBorder="1" applyAlignment="1" applyProtection="1">
      <alignment horizontal="center" vertical="center"/>
      <protection/>
    </xf>
    <xf numFmtId="0" fontId="79" fillId="0" borderId="158" xfId="0" applyFont="1" applyBorder="1" applyAlignment="1" applyProtection="1">
      <alignment horizontal="center" vertical="center"/>
      <protection/>
    </xf>
    <xf numFmtId="0" fontId="79" fillId="0" borderId="158" xfId="0" applyFont="1" applyBorder="1" applyAlignment="1" applyProtection="1">
      <alignment horizontal="center" vertical="center" wrapText="1"/>
      <protection/>
    </xf>
    <xf numFmtId="0" fontId="79" fillId="0" borderId="159" xfId="0" applyFont="1" applyBorder="1" applyAlignment="1" applyProtection="1">
      <alignment horizontal="center" vertical="center"/>
      <protection/>
    </xf>
    <xf numFmtId="0" fontId="79" fillId="0" borderId="160" xfId="0" applyFont="1" applyBorder="1" applyAlignment="1" applyProtection="1">
      <alignment horizontal="center" vertical="center" wrapText="1"/>
      <protection/>
    </xf>
    <xf numFmtId="0" fontId="79" fillId="0" borderId="161" xfId="0" applyFont="1" applyBorder="1" applyAlignment="1" applyProtection="1">
      <alignment horizontal="center" vertical="center"/>
      <protection/>
    </xf>
    <xf numFmtId="0" fontId="79" fillId="0" borderId="162" xfId="0" applyFont="1" applyBorder="1" applyAlignment="1" applyProtection="1">
      <alignment horizontal="center" vertical="center"/>
      <protection/>
    </xf>
    <xf numFmtId="0" fontId="79" fillId="0" borderId="163" xfId="0" applyFont="1" applyBorder="1" applyAlignment="1" applyProtection="1">
      <alignment horizontal="center" vertical="center" wrapText="1"/>
      <protection/>
    </xf>
    <xf numFmtId="0" fontId="79" fillId="0" borderId="164" xfId="0" applyFont="1" applyBorder="1" applyAlignment="1" applyProtection="1">
      <alignment horizontal="center" vertical="center"/>
      <protection/>
    </xf>
    <xf numFmtId="0" fontId="79" fillId="0" borderId="165" xfId="0" applyFont="1" applyBorder="1" applyAlignment="1" applyProtection="1">
      <alignment horizontal="center" vertical="center"/>
      <protection/>
    </xf>
    <xf numFmtId="0" fontId="81" fillId="0" borderId="166" xfId="0" applyFont="1" applyBorder="1" applyAlignment="1" applyProtection="1">
      <alignment horizontal="center" textRotation="90" wrapText="1"/>
      <protection/>
    </xf>
    <xf numFmtId="0" fontId="81" fillId="0" borderId="166" xfId="0" applyFont="1" applyBorder="1" applyAlignment="1" applyProtection="1">
      <alignment horizontal="center" textRotation="90"/>
      <protection/>
    </xf>
    <xf numFmtId="0" fontId="81" fillId="0" borderId="167" xfId="0" applyFont="1" applyBorder="1" applyAlignment="1" applyProtection="1">
      <alignment horizontal="center" textRotation="90"/>
      <protection/>
    </xf>
    <xf numFmtId="0" fontId="81" fillId="0" borderId="151" xfId="0" applyFont="1" applyBorder="1" applyAlignment="1" applyProtection="1">
      <alignment horizontal="center" textRotation="90"/>
      <protection/>
    </xf>
    <xf numFmtId="0" fontId="81" fillId="0" borderId="152" xfId="0" applyFont="1" applyBorder="1" applyAlignment="1" applyProtection="1">
      <alignment horizontal="center" textRotation="90"/>
      <protection/>
    </xf>
    <xf numFmtId="0" fontId="7" fillId="36" borderId="168" xfId="0" applyFont="1" applyFill="1" applyBorder="1" applyAlignment="1" applyProtection="1">
      <alignment horizontal="center" vertical="center" wrapText="1"/>
      <protection/>
    </xf>
    <xf numFmtId="0" fontId="7" fillId="36" borderId="169" xfId="0" applyFont="1" applyFill="1" applyBorder="1" applyAlignment="1" applyProtection="1">
      <alignment horizontal="center" vertical="center" wrapText="1"/>
      <protection/>
    </xf>
    <xf numFmtId="0" fontId="7" fillId="36" borderId="170" xfId="0" applyFont="1" applyFill="1" applyBorder="1" applyAlignment="1" applyProtection="1">
      <alignment horizontal="center" vertical="center" wrapText="1"/>
      <protection/>
    </xf>
    <xf numFmtId="0" fontId="80" fillId="0" borderId="171" xfId="0" applyFont="1" applyBorder="1" applyAlignment="1" applyProtection="1">
      <alignment horizontal="center"/>
      <protection/>
    </xf>
    <xf numFmtId="0" fontId="80" fillId="0" borderId="172" xfId="0" applyFont="1" applyBorder="1" applyAlignment="1" applyProtection="1">
      <alignment horizontal="center"/>
      <protection/>
    </xf>
    <xf numFmtId="0" fontId="80" fillId="0" borderId="173" xfId="0" applyFont="1" applyBorder="1" applyAlignment="1" applyProtection="1">
      <alignment horizontal="center"/>
      <protection/>
    </xf>
    <xf numFmtId="0" fontId="80" fillId="0" borderId="174" xfId="0" applyFont="1" applyBorder="1" applyAlignment="1" applyProtection="1">
      <alignment horizontal="center"/>
      <protection/>
    </xf>
    <xf numFmtId="0" fontId="80" fillId="0" borderId="175" xfId="0" applyFont="1" applyBorder="1" applyAlignment="1" applyProtection="1">
      <alignment horizontal="center"/>
      <protection/>
    </xf>
    <xf numFmtId="0" fontId="80" fillId="0" borderId="176" xfId="0" applyFont="1" applyBorder="1" applyAlignment="1" applyProtection="1">
      <alignment horizontal="center"/>
      <protection/>
    </xf>
    <xf numFmtId="0" fontId="80" fillId="0" borderId="177" xfId="0" applyFont="1" applyBorder="1" applyAlignment="1" applyProtection="1">
      <alignment horizontal="center"/>
      <protection/>
    </xf>
    <xf numFmtId="0" fontId="81" fillId="0" borderId="178" xfId="0" applyFont="1" applyBorder="1" applyAlignment="1" applyProtection="1">
      <alignment horizontal="center" vertical="center" wrapText="1"/>
      <protection/>
    </xf>
    <xf numFmtId="0" fontId="81" fillId="0" borderId="166" xfId="0" applyFont="1" applyBorder="1" applyAlignment="1" applyProtection="1">
      <alignment horizontal="center" vertical="center" wrapText="1"/>
      <protection/>
    </xf>
    <xf numFmtId="0" fontId="81" fillId="0" borderId="179" xfId="0" applyFont="1" applyBorder="1" applyAlignment="1" applyProtection="1">
      <alignment horizontal="center"/>
      <protection/>
    </xf>
    <xf numFmtId="0" fontId="81" fillId="0" borderId="151" xfId="0" applyFont="1" applyBorder="1" applyAlignment="1" applyProtection="1">
      <alignment horizontal="center"/>
      <protection/>
    </xf>
    <xf numFmtId="0" fontId="81" fillId="0" borderId="180" xfId="0" applyFont="1" applyBorder="1" applyAlignment="1" applyProtection="1">
      <alignment horizontal="center" textRotation="90"/>
      <protection/>
    </xf>
    <xf numFmtId="0" fontId="81" fillId="0" borderId="179" xfId="0" applyFont="1" applyBorder="1" applyAlignment="1" applyProtection="1">
      <alignment horizontal="center" vertical="center"/>
      <protection/>
    </xf>
    <xf numFmtId="0" fontId="81" fillId="0" borderId="151" xfId="0" applyFont="1" applyBorder="1" applyAlignment="1" applyProtection="1">
      <alignment horizontal="center" vertical="center"/>
      <protection/>
    </xf>
    <xf numFmtId="2" fontId="81" fillId="0" borderId="181" xfId="0" applyNumberFormat="1" applyFont="1" applyBorder="1" applyAlignment="1" applyProtection="1">
      <alignment horizontal="center" vertical="center"/>
      <protection/>
    </xf>
    <xf numFmtId="2" fontId="81" fillId="0" borderId="180" xfId="0" applyNumberFormat="1" applyFont="1" applyBorder="1" applyAlignment="1" applyProtection="1">
      <alignment horizontal="center" vertical="center"/>
      <protection/>
    </xf>
    <xf numFmtId="0" fontId="17" fillId="0" borderId="182" xfId="55" applyFont="1" applyBorder="1" applyAlignment="1" applyProtection="1">
      <alignment horizontal="center" vertical="center" wrapText="1"/>
      <protection/>
    </xf>
    <xf numFmtId="0" fontId="17" fillId="0" borderId="183" xfId="55" applyFont="1" applyBorder="1" applyAlignment="1" applyProtection="1">
      <alignment horizontal="center" vertical="center" wrapText="1"/>
      <protection/>
    </xf>
    <xf numFmtId="0" fontId="17" fillId="0" borderId="184" xfId="55" applyFont="1" applyBorder="1" applyAlignment="1" applyProtection="1">
      <alignment horizontal="center" vertical="center" wrapText="1"/>
      <protection/>
    </xf>
    <xf numFmtId="0" fontId="21" fillId="0" borderId="182" xfId="55" applyFont="1" applyBorder="1" applyAlignment="1" applyProtection="1">
      <alignment horizontal="center" vertical="center" textRotation="90"/>
      <protection/>
    </xf>
    <xf numFmtId="0" fontId="21" fillId="0" borderId="185" xfId="55" applyFont="1" applyBorder="1" applyAlignment="1" applyProtection="1">
      <alignment horizontal="center" vertical="center" textRotation="90"/>
      <protection/>
    </xf>
    <xf numFmtId="0" fontId="21" fillId="0" borderId="183" xfId="55" applyFont="1" applyBorder="1" applyAlignment="1" applyProtection="1">
      <alignment horizontal="center" vertical="center" textRotation="90"/>
      <protection/>
    </xf>
    <xf numFmtId="0" fontId="21" fillId="0" borderId="186" xfId="55" applyFont="1" applyBorder="1" applyAlignment="1" applyProtection="1">
      <alignment horizontal="center" vertical="center" textRotation="90"/>
      <protection/>
    </xf>
    <xf numFmtId="0" fontId="21" fillId="0" borderId="184" xfId="55" applyFont="1" applyBorder="1" applyAlignment="1" applyProtection="1">
      <alignment horizontal="center" vertical="center" textRotation="90"/>
      <protection/>
    </xf>
    <xf numFmtId="0" fontId="21" fillId="0" borderId="187" xfId="55" applyFont="1" applyBorder="1" applyAlignment="1" applyProtection="1">
      <alignment horizontal="center" vertical="center" textRotation="90"/>
      <protection/>
    </xf>
    <xf numFmtId="0" fontId="82" fillId="0" borderId="188" xfId="0" applyFont="1" applyBorder="1" applyAlignment="1" applyProtection="1">
      <alignment horizontal="center" vertical="center" textRotation="90"/>
      <protection/>
    </xf>
    <xf numFmtId="0" fontId="82" fillId="0" borderId="189" xfId="0" applyFont="1" applyBorder="1" applyAlignment="1" applyProtection="1">
      <alignment horizontal="center" vertical="center" textRotation="90"/>
      <protection/>
    </xf>
    <xf numFmtId="0" fontId="82" fillId="0" borderId="190" xfId="0" applyFont="1" applyBorder="1" applyAlignment="1" applyProtection="1">
      <alignment horizontal="center" vertical="center" textRotation="90"/>
      <protection/>
    </xf>
    <xf numFmtId="0" fontId="82" fillId="0" borderId="191" xfId="0" applyFont="1" applyBorder="1" applyAlignment="1" applyProtection="1">
      <alignment horizontal="center" vertical="center" textRotation="90"/>
      <protection/>
    </xf>
    <xf numFmtId="0" fontId="82" fillId="0" borderId="192" xfId="0" applyFont="1" applyBorder="1" applyAlignment="1" applyProtection="1">
      <alignment horizontal="center" vertical="center" textRotation="90"/>
      <protection/>
    </xf>
    <xf numFmtId="0" fontId="82" fillId="0" borderId="193" xfId="0" applyFont="1" applyBorder="1" applyAlignment="1" applyProtection="1">
      <alignment horizontal="center" vertical="center" textRotation="90"/>
      <protection/>
    </xf>
    <xf numFmtId="0" fontId="71" fillId="36" borderId="194" xfId="0" applyFont="1" applyFill="1" applyBorder="1" applyAlignment="1" applyProtection="1">
      <alignment horizontal="center" vertical="center" wrapText="1"/>
      <protection/>
    </xf>
    <xf numFmtId="0" fontId="71" fillId="36" borderId="195" xfId="0" applyFont="1" applyFill="1" applyBorder="1" applyAlignment="1" applyProtection="1">
      <alignment horizontal="center" vertical="center" wrapText="1"/>
      <protection/>
    </xf>
    <xf numFmtId="0" fontId="81" fillId="0" borderId="196" xfId="0" applyFont="1" applyBorder="1" applyAlignment="1" applyProtection="1">
      <alignment horizontal="center" textRotation="90"/>
      <protection/>
    </xf>
    <xf numFmtId="0" fontId="81" fillId="0" borderId="197" xfId="0" applyFont="1" applyBorder="1" applyAlignment="1" applyProtection="1">
      <alignment horizontal="center" textRotation="90"/>
      <protection/>
    </xf>
    <xf numFmtId="165" fontId="81" fillId="0" borderId="197" xfId="0" applyNumberFormat="1" applyFont="1" applyBorder="1" applyAlignment="1" applyProtection="1">
      <alignment horizontal="center" vertical="center"/>
      <protection/>
    </xf>
    <xf numFmtId="0" fontId="81" fillId="0" borderId="196" xfId="0" applyFont="1" applyBorder="1" applyAlignment="1" applyProtection="1">
      <alignment horizontal="center"/>
      <protection/>
    </xf>
    <xf numFmtId="0" fontId="81" fillId="0" borderId="196" xfId="0" applyFont="1" applyBorder="1" applyAlignment="1" applyProtection="1">
      <alignment horizontal="center" vertical="center"/>
      <protection/>
    </xf>
    <xf numFmtId="0" fontId="17" fillId="0" borderId="196" xfId="55" applyFont="1" applyBorder="1" applyAlignment="1" applyProtection="1">
      <alignment horizontal="center" vertical="center" wrapText="1"/>
      <protection/>
    </xf>
    <xf numFmtId="0" fontId="17" fillId="0" borderId="197" xfId="55" applyFont="1" applyBorder="1" applyAlignment="1" applyProtection="1">
      <alignment horizontal="center" vertical="center" wrapText="1"/>
      <protection/>
    </xf>
    <xf numFmtId="0" fontId="21" fillId="0" borderId="196" xfId="55" applyFont="1" applyBorder="1" applyAlignment="1" applyProtection="1">
      <alignment horizontal="center" vertical="center" textRotation="90" wrapText="1"/>
      <protection/>
    </xf>
    <xf numFmtId="0" fontId="21" fillId="0" borderId="196" xfId="55" applyFont="1" applyBorder="1" applyAlignment="1" applyProtection="1">
      <alignment horizontal="center" vertical="center" textRotation="90"/>
      <protection/>
    </xf>
    <xf numFmtId="0" fontId="21" fillId="0" borderId="197" xfId="55" applyFont="1" applyBorder="1" applyAlignment="1" applyProtection="1">
      <alignment horizontal="center" vertical="center" textRotation="90"/>
      <protection/>
    </xf>
    <xf numFmtId="0" fontId="81" fillId="0" borderId="198" xfId="0" applyFont="1" applyBorder="1" applyAlignment="1" applyProtection="1">
      <alignment horizontal="center" vertical="center" wrapText="1"/>
      <protection/>
    </xf>
    <xf numFmtId="0" fontId="81" fillId="0" borderId="199" xfId="0" applyFont="1" applyBorder="1" applyAlignment="1" applyProtection="1">
      <alignment horizontal="center" vertical="center" wrapText="1"/>
      <protection/>
    </xf>
    <xf numFmtId="0" fontId="71" fillId="36" borderId="200" xfId="0" applyFont="1" applyFill="1" applyBorder="1" applyAlignment="1" applyProtection="1">
      <alignment horizontal="center" vertical="center" wrapText="1"/>
      <protection/>
    </xf>
    <xf numFmtId="0" fontId="71" fillId="36" borderId="201" xfId="0" applyFont="1" applyFill="1" applyBorder="1" applyAlignment="1" applyProtection="1">
      <alignment horizontal="center" vertical="center" wrapText="1"/>
      <protection/>
    </xf>
    <xf numFmtId="0" fontId="82" fillId="0" borderId="202" xfId="0" applyFont="1" applyBorder="1" applyAlignment="1" applyProtection="1">
      <alignment horizontal="center" vertical="center" textRotation="90"/>
      <protection/>
    </xf>
    <xf numFmtId="0" fontId="82" fillId="0" borderId="203" xfId="0" applyFont="1" applyBorder="1" applyAlignment="1" applyProtection="1">
      <alignment horizontal="center" vertical="center" textRotation="90"/>
      <protection/>
    </xf>
    <xf numFmtId="0" fontId="82" fillId="0" borderId="204" xfId="0" applyFont="1" applyBorder="1" applyAlignment="1" applyProtection="1">
      <alignment horizontal="center" vertical="center" textRotation="90"/>
      <protection/>
    </xf>
    <xf numFmtId="0" fontId="82" fillId="0" borderId="205" xfId="0" applyFont="1" applyBorder="1" applyAlignment="1" applyProtection="1">
      <alignment horizontal="center" vertical="center" textRotation="90"/>
      <protection/>
    </xf>
    <xf numFmtId="0" fontId="82" fillId="0" borderId="206" xfId="0" applyFont="1" applyBorder="1" applyAlignment="1" applyProtection="1">
      <alignment horizontal="center" vertical="center" textRotation="90"/>
      <protection/>
    </xf>
    <xf numFmtId="0" fontId="82" fillId="0" borderId="207" xfId="0" applyFont="1" applyBorder="1" applyAlignment="1" applyProtection="1">
      <alignment horizontal="center" vertical="center" textRotation="90"/>
      <protection/>
    </xf>
    <xf numFmtId="0" fontId="82" fillId="0" borderId="208" xfId="0" applyFont="1" applyBorder="1" applyAlignment="1" applyProtection="1">
      <alignment horizontal="center" vertical="center" textRotation="90"/>
      <protection/>
    </xf>
    <xf numFmtId="0" fontId="82" fillId="0" borderId="209" xfId="0" applyFont="1" applyBorder="1" applyAlignment="1" applyProtection="1">
      <alignment horizontal="center" vertical="center" textRotation="90"/>
      <protection/>
    </xf>
    <xf numFmtId="0" fontId="82" fillId="0" borderId="210" xfId="0" applyFont="1" applyBorder="1" applyAlignment="1" applyProtection="1">
      <alignment horizontal="center" vertical="center" textRotation="90"/>
      <protection/>
    </xf>
    <xf numFmtId="0" fontId="71" fillId="36" borderId="211" xfId="0" applyFont="1" applyFill="1" applyBorder="1" applyAlignment="1" applyProtection="1">
      <alignment horizontal="center" vertical="center" wrapText="1"/>
      <protection/>
    </xf>
    <xf numFmtId="0" fontId="71" fillId="36" borderId="212" xfId="0" applyFont="1" applyFill="1" applyBorder="1" applyAlignment="1" applyProtection="1">
      <alignment horizontal="center" vertical="center" wrapText="1"/>
      <protection/>
    </xf>
    <xf numFmtId="0" fontId="71" fillId="36" borderId="213" xfId="0" applyFont="1" applyFill="1" applyBorder="1" applyAlignment="1" applyProtection="1">
      <alignment horizontal="center" vertical="center" wrapText="1"/>
      <protection/>
    </xf>
    <xf numFmtId="0" fontId="81" fillId="0" borderId="214" xfId="0" applyFont="1" applyBorder="1" applyAlignment="1" applyProtection="1">
      <alignment horizontal="center" textRotation="90" wrapText="1"/>
      <protection/>
    </xf>
    <xf numFmtId="0" fontId="81" fillId="0" borderId="214" xfId="0" applyFont="1" applyBorder="1" applyAlignment="1" applyProtection="1">
      <alignment horizontal="center" textRotation="90"/>
      <protection/>
    </xf>
    <xf numFmtId="0" fontId="81" fillId="0" borderId="215" xfId="0" applyFont="1" applyBorder="1" applyAlignment="1" applyProtection="1">
      <alignment horizontal="center" textRotation="90"/>
      <protection/>
    </xf>
    <xf numFmtId="0" fontId="81" fillId="0" borderId="216" xfId="0" applyFont="1" applyBorder="1" applyAlignment="1" applyProtection="1">
      <alignment horizontal="center" textRotation="90"/>
      <protection/>
    </xf>
    <xf numFmtId="0" fontId="81" fillId="0" borderId="217" xfId="0" applyFont="1" applyBorder="1" applyAlignment="1" applyProtection="1">
      <alignment horizontal="center" textRotation="90"/>
      <protection/>
    </xf>
    <xf numFmtId="0" fontId="21" fillId="0" borderId="218" xfId="55" applyFont="1" applyBorder="1" applyAlignment="1" applyProtection="1">
      <alignment horizontal="center" vertical="center" textRotation="90" wrapText="1"/>
      <protection/>
    </xf>
    <xf numFmtId="0" fontId="21" fillId="0" borderId="218" xfId="55" applyFont="1" applyBorder="1" applyAlignment="1" applyProtection="1">
      <alignment horizontal="center" vertical="center" textRotation="90"/>
      <protection/>
    </xf>
    <xf numFmtId="0" fontId="21" fillId="0" borderId="219" xfId="55" applyFont="1" applyBorder="1" applyAlignment="1" applyProtection="1">
      <alignment horizontal="center" vertical="center" textRotation="90"/>
      <protection/>
    </xf>
    <xf numFmtId="0" fontId="21" fillId="0" borderId="220" xfId="55" applyFont="1" applyBorder="1" applyAlignment="1" applyProtection="1">
      <alignment horizontal="center" vertical="center" textRotation="90"/>
      <protection/>
    </xf>
    <xf numFmtId="0" fontId="21" fillId="0" borderId="221" xfId="55" applyFont="1" applyBorder="1" applyAlignment="1" applyProtection="1">
      <alignment horizontal="center" vertical="center" textRotation="90"/>
      <protection/>
    </xf>
    <xf numFmtId="0" fontId="17" fillId="0" borderId="222" xfId="55" applyFont="1" applyBorder="1" applyAlignment="1" applyProtection="1">
      <alignment horizontal="center" vertical="center" wrapText="1"/>
      <protection/>
    </xf>
    <xf numFmtId="0" fontId="17" fillId="0" borderId="223" xfId="55" applyFont="1" applyBorder="1" applyAlignment="1" applyProtection="1">
      <alignment horizontal="center" vertical="center" wrapText="1"/>
      <protection/>
    </xf>
    <xf numFmtId="0" fontId="17" fillId="0" borderId="224" xfId="55" applyFont="1" applyBorder="1" applyAlignment="1" applyProtection="1">
      <alignment horizontal="center" vertical="center" wrapText="1"/>
      <protection/>
    </xf>
    <xf numFmtId="0" fontId="17" fillId="0" borderId="225" xfId="55" applyFont="1" applyBorder="1" applyAlignment="1" applyProtection="1">
      <alignment horizontal="center" vertical="center" wrapText="1"/>
      <protection/>
    </xf>
    <xf numFmtId="0" fontId="17" fillId="0" borderId="226" xfId="55" applyFont="1" applyBorder="1" applyAlignment="1" applyProtection="1">
      <alignment horizontal="center" vertical="center" wrapText="1"/>
      <protection/>
    </xf>
    <xf numFmtId="0" fontId="17" fillId="0" borderId="227" xfId="55" applyFont="1" applyBorder="1" applyAlignment="1" applyProtection="1">
      <alignment horizontal="center" vertical="center" wrapText="1"/>
      <protection/>
    </xf>
    <xf numFmtId="0" fontId="17" fillId="0" borderId="228" xfId="55" applyFont="1" applyBorder="1" applyAlignment="1" applyProtection="1">
      <alignment horizontal="center" vertical="center" wrapText="1"/>
      <protection/>
    </xf>
    <xf numFmtId="0" fontId="17" fillId="0" borderId="229" xfId="55" applyFont="1" applyBorder="1" applyAlignment="1" applyProtection="1">
      <alignment horizontal="center" vertical="center" wrapText="1"/>
      <protection/>
    </xf>
    <xf numFmtId="0" fontId="20" fillId="0" borderId="230" xfId="0" applyFont="1" applyBorder="1" applyAlignment="1" applyProtection="1">
      <alignment horizontal="center" vertical="center" wrapText="1"/>
      <protection/>
    </xf>
    <xf numFmtId="0" fontId="20" fillId="0" borderId="231" xfId="0" applyFont="1" applyBorder="1" applyAlignment="1" applyProtection="1">
      <alignment horizontal="center" vertical="center" wrapText="1"/>
      <protection/>
    </xf>
    <xf numFmtId="0" fontId="20" fillId="0" borderId="232" xfId="0" applyFont="1" applyBorder="1" applyAlignment="1" applyProtection="1">
      <alignment horizontal="center" vertical="center" wrapText="1"/>
      <protection/>
    </xf>
    <xf numFmtId="0" fontId="21" fillId="0" borderId="233" xfId="55" applyFont="1" applyBorder="1" applyAlignment="1" applyProtection="1">
      <alignment horizontal="center" vertical="center" textRotation="90"/>
      <protection/>
    </xf>
    <xf numFmtId="0" fontId="21" fillId="0" borderId="234" xfId="55" applyFont="1" applyBorder="1" applyAlignment="1" applyProtection="1">
      <alignment horizontal="center" vertical="center" textRotation="90"/>
      <protection/>
    </xf>
    <xf numFmtId="0" fontId="20" fillId="0" borderId="235" xfId="0" applyFont="1" applyBorder="1" applyAlignment="1" applyProtection="1">
      <alignment horizontal="center" vertical="center" wrapText="1"/>
      <protection/>
    </xf>
    <xf numFmtId="0" fontId="81" fillId="0" borderId="236" xfId="0" applyFont="1" applyBorder="1" applyAlignment="1" applyProtection="1">
      <alignment horizontal="center" vertical="center" wrapText="1"/>
      <protection/>
    </xf>
    <xf numFmtId="0" fontId="81" fillId="0" borderId="171" xfId="0" applyFont="1" applyBorder="1" applyAlignment="1" applyProtection="1">
      <alignment horizontal="center" vertical="center" wrapText="1"/>
      <protection/>
    </xf>
    <xf numFmtId="0" fontId="81" fillId="0" borderId="172" xfId="0" applyFont="1" applyBorder="1" applyAlignment="1" applyProtection="1">
      <alignment horizontal="center" vertical="center" wrapText="1"/>
      <protection/>
    </xf>
    <xf numFmtId="0" fontId="17" fillId="0" borderId="218" xfId="55" applyFont="1" applyBorder="1" applyAlignment="1" applyProtection="1">
      <alignment horizontal="center" vertical="center" wrapText="1"/>
      <protection/>
    </xf>
    <xf numFmtId="0" fontId="17" fillId="0" borderId="220" xfId="55" applyFont="1" applyBorder="1" applyAlignment="1" applyProtection="1">
      <alignment horizontal="center" vertical="center" wrapText="1"/>
      <protection/>
    </xf>
    <xf numFmtId="0" fontId="79" fillId="0" borderId="237" xfId="0" applyFont="1" applyBorder="1" applyAlignment="1" applyProtection="1">
      <alignment horizontal="center" vertical="center" wrapText="1"/>
      <protection/>
    </xf>
    <xf numFmtId="0" fontId="79" fillId="0" borderId="237" xfId="0" applyFont="1" applyBorder="1" applyAlignment="1" applyProtection="1">
      <alignment horizontal="center" vertical="center"/>
      <protection/>
    </xf>
    <xf numFmtId="0" fontId="79" fillId="0" borderId="238" xfId="0" applyFont="1" applyBorder="1" applyAlignment="1" applyProtection="1">
      <alignment horizontal="center" vertical="center"/>
      <protection/>
    </xf>
    <xf numFmtId="0" fontId="21" fillId="0" borderId="239" xfId="55" applyFont="1" applyBorder="1" applyAlignment="1" applyProtection="1">
      <alignment horizontal="center" vertical="center" textRotation="90"/>
      <protection/>
    </xf>
    <xf numFmtId="0" fontId="21" fillId="0" borderId="240" xfId="55" applyFont="1" applyBorder="1" applyAlignment="1" applyProtection="1">
      <alignment horizontal="center" vertical="center" textRotation="90"/>
      <protection/>
    </xf>
    <xf numFmtId="0" fontId="21" fillId="0" borderId="241" xfId="55" applyFont="1" applyBorder="1" applyAlignment="1" applyProtection="1">
      <alignment horizontal="center" vertical="center" textRotation="90"/>
      <protection/>
    </xf>
    <xf numFmtId="0" fontId="21" fillId="0" borderId="242" xfId="55" applyFont="1" applyBorder="1" applyAlignment="1" applyProtection="1">
      <alignment horizontal="center" vertical="center" textRotation="90"/>
      <protection/>
    </xf>
    <xf numFmtId="0" fontId="21" fillId="0" borderId="243" xfId="55" applyFont="1" applyBorder="1" applyAlignment="1" applyProtection="1">
      <alignment horizontal="center" vertical="center" textRotation="90"/>
      <protection/>
    </xf>
    <xf numFmtId="0" fontId="21" fillId="0" borderId="244" xfId="55" applyFont="1" applyBorder="1" applyAlignment="1" applyProtection="1">
      <alignment horizontal="center" vertical="center" textRotation="90"/>
      <protection/>
    </xf>
    <xf numFmtId="0" fontId="79" fillId="0" borderId="245" xfId="0" applyFont="1" applyBorder="1" applyAlignment="1" applyProtection="1">
      <alignment horizontal="center" vertical="center"/>
      <protection/>
    </xf>
    <xf numFmtId="0" fontId="17" fillId="0" borderId="246" xfId="55" applyFont="1" applyBorder="1" applyAlignment="1" applyProtection="1">
      <alignment horizontal="center" vertical="center" wrapText="1"/>
      <protection/>
    </xf>
    <xf numFmtId="0" fontId="17" fillId="0" borderId="247" xfId="55" applyFont="1" applyBorder="1" applyAlignment="1" applyProtection="1">
      <alignment horizontal="center" vertical="center" wrapText="1"/>
      <protection/>
    </xf>
    <xf numFmtId="0" fontId="79" fillId="0" borderId="248" xfId="0" applyFont="1" applyBorder="1" applyAlignment="1" applyProtection="1">
      <alignment horizontal="center" vertical="center" wrapText="1"/>
      <protection/>
    </xf>
    <xf numFmtId="0" fontId="79" fillId="0" borderId="248" xfId="0" applyFont="1" applyBorder="1" applyAlignment="1" applyProtection="1">
      <alignment horizontal="center" vertical="center"/>
      <protection/>
    </xf>
    <xf numFmtId="0" fontId="79" fillId="0" borderId="249" xfId="0" applyFont="1" applyBorder="1" applyAlignment="1" applyProtection="1">
      <alignment horizontal="center" vertical="center"/>
      <protection/>
    </xf>
    <xf numFmtId="0" fontId="17" fillId="0" borderId="239" xfId="55" applyFont="1" applyBorder="1" applyAlignment="1" applyProtection="1">
      <alignment horizontal="center" vertical="center" wrapText="1"/>
      <protection/>
    </xf>
    <xf numFmtId="0" fontId="17" fillId="0" borderId="241" xfId="55" applyFont="1" applyBorder="1" applyAlignment="1" applyProtection="1">
      <alignment horizontal="center" vertical="center" wrapText="1"/>
      <protection/>
    </xf>
    <xf numFmtId="0" fontId="17" fillId="0" borderId="243" xfId="55" applyFont="1" applyBorder="1" applyAlignment="1" applyProtection="1">
      <alignment horizontal="center" vertical="center" wrapText="1"/>
      <protection/>
    </xf>
    <xf numFmtId="0" fontId="79" fillId="0" borderId="250" xfId="0" applyFont="1" applyBorder="1" applyAlignment="1" applyProtection="1">
      <alignment horizontal="center" vertical="center"/>
      <protection/>
    </xf>
    <xf numFmtId="0" fontId="17" fillId="0" borderId="236" xfId="55" applyFont="1" applyFill="1" applyBorder="1" applyAlignment="1" applyProtection="1">
      <alignment horizontal="center" vertical="center" wrapText="1"/>
      <protection/>
    </xf>
    <xf numFmtId="0" fontId="17" fillId="0" borderId="172" xfId="55" applyFont="1" applyFill="1" applyBorder="1" applyAlignment="1" applyProtection="1">
      <alignment horizontal="center" vertical="center" wrapText="1"/>
      <protection/>
    </xf>
    <xf numFmtId="0" fontId="17" fillId="0" borderId="62" xfId="55" applyFont="1" applyBorder="1" applyAlignment="1" applyProtection="1">
      <alignment horizontal="center" vertical="center" wrapText="1"/>
      <protection/>
    </xf>
    <xf numFmtId="0" fontId="17" fillId="0" borderId="251" xfId="55" applyFont="1" applyBorder="1" applyAlignment="1" applyProtection="1">
      <alignment horizontal="center" vertical="center" wrapText="1"/>
      <protection/>
    </xf>
    <xf numFmtId="0" fontId="17" fillId="0" borderId="172" xfId="55" applyFont="1" applyBorder="1" applyAlignment="1" applyProtection="1">
      <alignment horizontal="center" vertical="center" wrapText="1"/>
      <protection/>
    </xf>
    <xf numFmtId="0" fontId="17" fillId="0" borderId="173" xfId="55" applyFont="1" applyBorder="1" applyAlignment="1" applyProtection="1">
      <alignment horizontal="center" vertical="center" wrapText="1"/>
      <protection/>
    </xf>
    <xf numFmtId="0" fontId="79" fillId="0" borderId="252" xfId="0" applyFont="1" applyBorder="1" applyAlignment="1" applyProtection="1">
      <alignment horizontal="center" vertical="center"/>
      <protection/>
    </xf>
    <xf numFmtId="0" fontId="71" fillId="36" borderId="253" xfId="0" applyFont="1" applyFill="1" applyBorder="1" applyAlignment="1" applyProtection="1">
      <alignment horizontal="center" vertical="center" wrapText="1"/>
      <protection/>
    </xf>
    <xf numFmtId="0" fontId="71" fillId="36" borderId="254" xfId="0" applyFont="1" applyFill="1" applyBorder="1" applyAlignment="1" applyProtection="1">
      <alignment horizontal="center" vertical="center" wrapText="1"/>
      <protection/>
    </xf>
    <xf numFmtId="0" fontId="71" fillId="36" borderId="255" xfId="0" applyFont="1" applyFill="1" applyBorder="1" applyAlignment="1" applyProtection="1">
      <alignment horizontal="center" vertical="center" wrapText="1"/>
      <protection/>
    </xf>
    <xf numFmtId="0" fontId="17" fillId="0" borderId="256" xfId="55" applyFont="1" applyBorder="1" applyAlignment="1" applyProtection="1">
      <alignment horizontal="center" vertical="center" wrapText="1"/>
      <protection/>
    </xf>
    <xf numFmtId="0" fontId="17" fillId="0" borderId="257" xfId="55" applyFont="1" applyBorder="1" applyAlignment="1" applyProtection="1">
      <alignment horizontal="center" vertical="center" wrapText="1"/>
      <protection/>
    </xf>
    <xf numFmtId="0" fontId="17" fillId="0" borderId="258" xfId="55" applyFont="1" applyBorder="1" applyAlignment="1" applyProtection="1">
      <alignment horizontal="center" vertical="center" wrapText="1"/>
      <protection/>
    </xf>
    <xf numFmtId="0" fontId="71" fillId="36" borderId="259" xfId="0" applyFont="1" applyFill="1" applyBorder="1" applyAlignment="1" applyProtection="1">
      <alignment horizontal="center" vertical="center" wrapText="1"/>
      <protection/>
    </xf>
    <xf numFmtId="0" fontId="71" fillId="36" borderId="260" xfId="0" applyFont="1" applyFill="1" applyBorder="1" applyAlignment="1" applyProtection="1">
      <alignment horizontal="center" vertical="center" wrapText="1"/>
      <protection/>
    </xf>
    <xf numFmtId="0" fontId="71" fillId="36" borderId="261" xfId="0" applyFont="1" applyFill="1" applyBorder="1" applyAlignment="1" applyProtection="1">
      <alignment horizontal="center" vertical="center" wrapText="1"/>
      <protection/>
    </xf>
    <xf numFmtId="0" fontId="71" fillId="36" borderId="262" xfId="0" applyFont="1" applyFill="1" applyBorder="1" applyAlignment="1" applyProtection="1">
      <alignment horizontal="center" vertical="center" wrapText="1"/>
      <protection/>
    </xf>
    <xf numFmtId="0" fontId="79" fillId="0" borderId="263" xfId="0" applyFont="1" applyBorder="1" applyAlignment="1" applyProtection="1">
      <alignment horizontal="center" vertical="center"/>
      <protection/>
    </xf>
    <xf numFmtId="0" fontId="79" fillId="0" borderId="264" xfId="0" applyFont="1" applyBorder="1" applyAlignment="1" applyProtection="1">
      <alignment horizontal="center" vertical="center"/>
      <protection/>
    </xf>
    <xf numFmtId="0" fontId="71" fillId="36" borderId="265" xfId="55" applyFont="1" applyFill="1" applyBorder="1" applyAlignment="1" applyProtection="1">
      <alignment horizontal="center" vertical="center" wrapText="1"/>
      <protection/>
    </xf>
    <xf numFmtId="0" fontId="71" fillId="36" borderId="266" xfId="55" applyFont="1" applyFill="1" applyBorder="1" applyAlignment="1" applyProtection="1">
      <alignment horizontal="center" vertical="center" wrapText="1"/>
      <protection/>
    </xf>
    <xf numFmtId="0" fontId="71" fillId="36" borderId="267" xfId="55" applyFont="1" applyFill="1" applyBorder="1" applyAlignment="1" applyProtection="1">
      <alignment horizontal="center" vertical="center" wrapText="1"/>
      <protection/>
    </xf>
    <xf numFmtId="0" fontId="17" fillId="0" borderId="268" xfId="55" applyFont="1" applyBorder="1" applyAlignment="1" applyProtection="1">
      <alignment horizontal="center" vertical="center" wrapText="1"/>
      <protection/>
    </xf>
    <xf numFmtId="0" fontId="17" fillId="0" borderId="146" xfId="55" applyFont="1" applyBorder="1" applyAlignment="1" applyProtection="1">
      <alignment horizontal="center" vertical="center" wrapText="1"/>
      <protection/>
    </xf>
    <xf numFmtId="0" fontId="17" fillId="0" borderId="269" xfId="55" applyFont="1" applyBorder="1" applyAlignment="1" applyProtection="1">
      <alignment horizontal="center" vertical="center" wrapText="1"/>
      <protection/>
    </xf>
    <xf numFmtId="0" fontId="17" fillId="0" borderId="147" xfId="55" applyFont="1" applyBorder="1" applyAlignment="1" applyProtection="1">
      <alignment horizontal="center" vertical="center" wrapText="1"/>
      <protection/>
    </xf>
    <xf numFmtId="0" fontId="80" fillId="0" borderId="147" xfId="0" applyFont="1" applyBorder="1" applyAlignment="1" applyProtection="1">
      <alignment horizontal="center"/>
      <protection/>
    </xf>
    <xf numFmtId="0" fontId="17" fillId="0" borderId="270" xfId="55" applyFont="1" applyBorder="1" applyAlignment="1" applyProtection="1">
      <alignment horizontal="center" vertical="center" wrapText="1"/>
      <protection/>
    </xf>
    <xf numFmtId="0" fontId="17" fillId="0" borderId="271" xfId="55" applyFont="1" applyBorder="1" applyAlignment="1" applyProtection="1">
      <alignment horizontal="center" vertical="center" wrapText="1"/>
      <protection/>
    </xf>
    <xf numFmtId="0" fontId="17" fillId="0" borderId="272" xfId="55" applyFont="1" applyBorder="1" applyAlignment="1" applyProtection="1">
      <alignment horizontal="center" vertical="center" wrapText="1"/>
      <protection/>
    </xf>
    <xf numFmtId="0" fontId="17" fillId="0" borderId="273" xfId="55" applyFont="1" applyBorder="1" applyAlignment="1" applyProtection="1">
      <alignment horizontal="center" vertical="center" wrapText="1"/>
      <protection/>
    </xf>
    <xf numFmtId="0" fontId="17" fillId="0" borderId="274" xfId="55" applyFont="1" applyBorder="1" applyAlignment="1" applyProtection="1">
      <alignment horizontal="center" vertical="center" wrapText="1"/>
      <protection/>
    </xf>
    <xf numFmtId="0" fontId="17" fillId="0" borderId="275" xfId="55" applyFont="1" applyBorder="1" applyAlignment="1" applyProtection="1">
      <alignment horizontal="center" vertical="center" wrapText="1"/>
      <protection/>
    </xf>
    <xf numFmtId="0" fontId="52" fillId="0" borderId="272" xfId="55" applyFont="1" applyBorder="1" applyAlignment="1" applyProtection="1">
      <alignment horizontal="center" vertical="center"/>
      <protection/>
    </xf>
    <xf numFmtId="0" fontId="71" fillId="36" borderId="276" xfId="0" applyFont="1" applyFill="1" applyBorder="1" applyAlignment="1" applyProtection="1">
      <alignment horizontal="center" vertical="center" wrapText="1"/>
      <protection/>
    </xf>
    <xf numFmtId="0" fontId="71" fillId="36" borderId="277" xfId="0" applyFont="1" applyFill="1" applyBorder="1" applyAlignment="1" applyProtection="1">
      <alignment horizontal="center" vertical="center"/>
      <protection/>
    </xf>
    <xf numFmtId="0" fontId="71" fillId="36" borderId="278" xfId="0" applyFont="1" applyFill="1" applyBorder="1" applyAlignment="1" applyProtection="1">
      <alignment horizontal="center" vertical="center"/>
      <protection/>
    </xf>
    <xf numFmtId="0" fontId="79" fillId="0" borderId="279" xfId="0" applyFont="1" applyBorder="1" applyAlignment="1" applyProtection="1">
      <alignment horizontal="center" vertical="center"/>
      <protection/>
    </xf>
    <xf numFmtId="0" fontId="79" fillId="0" borderId="280" xfId="0" applyFont="1" applyBorder="1" applyAlignment="1" applyProtection="1">
      <alignment horizontal="center" vertical="center"/>
      <protection/>
    </xf>
    <xf numFmtId="0" fontId="79" fillId="0" borderId="281" xfId="0" applyFont="1" applyBorder="1" applyAlignment="1" applyProtection="1">
      <alignment horizontal="center" vertical="center"/>
      <protection/>
    </xf>
    <xf numFmtId="0" fontId="79" fillId="0" borderId="282" xfId="0" applyFont="1" applyBorder="1" applyAlignment="1" applyProtection="1">
      <alignment horizontal="center" vertical="center"/>
      <protection/>
    </xf>
    <xf numFmtId="0" fontId="51" fillId="0" borderId="272" xfId="55" applyFont="1" applyBorder="1" applyAlignment="1" applyProtection="1">
      <alignment horizontal="center" vertical="center"/>
      <protection/>
    </xf>
    <xf numFmtId="0" fontId="83" fillId="0" borderId="272" xfId="55" applyFont="1" applyBorder="1" applyAlignment="1" applyProtection="1">
      <alignment horizontal="center" vertical="center"/>
      <protection/>
    </xf>
    <xf numFmtId="0" fontId="80" fillId="0" borderId="269" xfId="0" applyFont="1" applyBorder="1" applyAlignment="1" applyProtection="1">
      <alignment horizontal="center"/>
      <protection/>
    </xf>
    <xf numFmtId="0" fontId="71" fillId="39" borderId="283" xfId="0" applyFont="1" applyFill="1" applyBorder="1" applyAlignment="1" applyProtection="1">
      <alignment horizontal="center" vertical="center" wrapText="1"/>
      <protection/>
    </xf>
    <xf numFmtId="0" fontId="71" fillId="39" borderId="11" xfId="0" applyFont="1" applyFill="1" applyBorder="1" applyAlignment="1" applyProtection="1">
      <alignment horizontal="center" vertical="center" wrapText="1"/>
      <protection/>
    </xf>
    <xf numFmtId="0" fontId="71" fillId="39" borderId="284" xfId="0" applyFont="1" applyFill="1" applyBorder="1" applyAlignment="1" applyProtection="1">
      <alignment horizontal="center" vertical="center" wrapText="1"/>
      <protection/>
    </xf>
    <xf numFmtId="0" fontId="71" fillId="39" borderId="285" xfId="0" applyFont="1" applyFill="1" applyBorder="1" applyAlignment="1" applyProtection="1">
      <alignment horizontal="center" vertical="center" wrapText="1"/>
      <protection/>
    </xf>
    <xf numFmtId="0" fontId="71" fillId="39" borderId="286" xfId="0" applyFont="1" applyFill="1" applyBorder="1" applyAlignment="1" applyProtection="1">
      <alignment horizontal="center" vertical="center" wrapText="1"/>
      <protection/>
    </xf>
    <xf numFmtId="0" fontId="81" fillId="0" borderId="287" xfId="0" applyFont="1" applyBorder="1" applyAlignment="1" applyProtection="1">
      <alignment horizontal="center" vertical="center" wrapText="1"/>
      <protection/>
    </xf>
    <xf numFmtId="0" fontId="81" fillId="0" borderId="270" xfId="0" applyFont="1" applyBorder="1" applyAlignment="1" applyProtection="1">
      <alignment horizontal="center" vertical="center" wrapText="1"/>
      <protection/>
    </xf>
    <xf numFmtId="0" fontId="81" fillId="0" borderId="288" xfId="0" applyFont="1" applyBorder="1" applyAlignment="1" applyProtection="1">
      <alignment horizontal="center" vertical="center" wrapText="1"/>
      <protection/>
    </xf>
    <xf numFmtId="0" fontId="81" fillId="0" borderId="272" xfId="0" applyFont="1" applyBorder="1" applyAlignment="1" applyProtection="1">
      <alignment horizontal="center" vertical="center" wrapText="1"/>
      <protection/>
    </xf>
    <xf numFmtId="0" fontId="80" fillId="0" borderId="149" xfId="0" applyFont="1" applyBorder="1" applyAlignment="1" applyProtection="1">
      <alignment horizontal="center"/>
      <protection/>
    </xf>
    <xf numFmtId="0" fontId="80" fillId="0" borderId="289" xfId="0" applyFont="1" applyBorder="1" applyAlignment="1" applyProtection="1">
      <alignment horizontal="center"/>
      <protection/>
    </xf>
    <xf numFmtId="0" fontId="80" fillId="0" borderId="290" xfId="0" applyFont="1" applyBorder="1" applyAlignment="1" applyProtection="1">
      <alignment horizontal="center"/>
      <protection/>
    </xf>
    <xf numFmtId="0" fontId="71" fillId="33" borderId="291" xfId="0" applyFont="1" applyFill="1" applyBorder="1" applyAlignment="1" applyProtection="1">
      <alignment horizontal="center" vertical="center"/>
      <protection/>
    </xf>
    <xf numFmtId="0" fontId="71" fillId="33" borderId="13"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71" fillId="33" borderId="292" xfId="0" applyFont="1" applyFill="1" applyBorder="1" applyAlignment="1" applyProtection="1">
      <alignment horizontal="center" vertical="center"/>
      <protection/>
    </xf>
    <xf numFmtId="2" fontId="77" fillId="37" borderId="293" xfId="0" applyNumberFormat="1" applyFont="1" applyFill="1" applyBorder="1" applyAlignment="1" applyProtection="1">
      <alignment horizontal="center" vertical="center"/>
      <protection/>
    </xf>
    <xf numFmtId="2" fontId="12" fillId="37" borderId="293" xfId="55" applyNumberFormat="1" applyFont="1" applyFill="1" applyBorder="1" applyAlignment="1" applyProtection="1">
      <alignment horizontal="center" vertical="center"/>
      <protection/>
    </xf>
    <xf numFmtId="2" fontId="12" fillId="37" borderId="294" xfId="55" applyNumberFormat="1" applyFont="1" applyFill="1" applyBorder="1" applyAlignment="1" applyProtection="1">
      <alignment horizontal="center" vertical="center"/>
      <protection/>
    </xf>
    <xf numFmtId="2" fontId="78" fillId="0" borderId="295" xfId="0" applyNumberFormat="1" applyFont="1" applyFill="1" applyBorder="1" applyAlignment="1" applyProtection="1">
      <alignment horizontal="center" vertical="center"/>
      <protection/>
    </xf>
    <xf numFmtId="0" fontId="78" fillId="0" borderId="132" xfId="0" applyFont="1" applyFill="1" applyBorder="1" applyAlignment="1" applyProtection="1">
      <alignment horizontal="center" vertical="center"/>
      <protection/>
    </xf>
    <xf numFmtId="0" fontId="78" fillId="0" borderId="131" xfId="0" applyFont="1" applyFill="1" applyBorder="1" applyAlignment="1" applyProtection="1">
      <alignment horizontal="center" vertical="center"/>
      <protection/>
    </xf>
    <xf numFmtId="0" fontId="78" fillId="0" borderId="127" xfId="0" applyFont="1" applyFill="1" applyBorder="1" applyAlignment="1" applyProtection="1">
      <alignment horizontal="center" vertical="center"/>
      <protection/>
    </xf>
    <xf numFmtId="0" fontId="71" fillId="39" borderId="296" xfId="0" applyFont="1" applyFill="1" applyBorder="1" applyAlignment="1" applyProtection="1">
      <alignment horizontal="center" vertical="center" wrapText="1"/>
      <protection/>
    </xf>
    <xf numFmtId="0" fontId="71" fillId="39" borderId="297" xfId="0" applyFont="1" applyFill="1" applyBorder="1" applyAlignment="1" applyProtection="1">
      <alignment horizontal="center" vertical="center" wrapText="1"/>
      <protection/>
    </xf>
    <xf numFmtId="0" fontId="71" fillId="39" borderId="298" xfId="0" applyFont="1" applyFill="1" applyBorder="1" applyAlignment="1" applyProtection="1">
      <alignment horizontal="center" vertical="center"/>
      <protection/>
    </xf>
    <xf numFmtId="0" fontId="71" fillId="39" borderId="298" xfId="0" applyFont="1" applyFill="1" applyBorder="1" applyAlignment="1" applyProtection="1">
      <alignment horizontal="center" vertical="center" wrapText="1"/>
      <protection/>
    </xf>
    <xf numFmtId="2" fontId="4" fillId="38" borderId="131" xfId="55" applyNumberFormat="1" applyFont="1" applyFill="1" applyBorder="1" applyAlignment="1" applyProtection="1">
      <alignment horizontal="center" vertical="center"/>
      <protection locked="0"/>
    </xf>
    <xf numFmtId="2" fontId="4" fillId="38" borderId="299" xfId="55" applyNumberFormat="1" applyFont="1" applyFill="1" applyBorder="1" applyAlignment="1" applyProtection="1">
      <alignment horizontal="center" vertical="center"/>
      <protection locked="0"/>
    </xf>
    <xf numFmtId="2" fontId="4" fillId="38" borderId="300" xfId="55" applyNumberFormat="1" applyFont="1" applyFill="1" applyBorder="1" applyAlignment="1" applyProtection="1">
      <alignment horizontal="center" vertical="center"/>
      <protection locked="0"/>
    </xf>
    <xf numFmtId="2" fontId="4" fillId="38" borderId="64" xfId="55" applyNumberFormat="1" applyFont="1" applyFill="1" applyBorder="1" applyAlignment="1" applyProtection="1">
      <alignment horizontal="center" vertical="center"/>
      <protection locked="0"/>
    </xf>
    <xf numFmtId="2" fontId="4" fillId="38" borderId="301" xfId="55" applyNumberFormat="1" applyFont="1" applyFill="1" applyBorder="1" applyAlignment="1" applyProtection="1">
      <alignment horizontal="center" vertical="center"/>
      <protection locked="0"/>
    </xf>
    <xf numFmtId="2" fontId="12" fillId="37" borderId="302" xfId="59" applyNumberFormat="1" applyFont="1" applyFill="1" applyBorder="1" applyAlignment="1" applyProtection="1">
      <alignment horizontal="center" vertical="center"/>
      <protection/>
    </xf>
    <xf numFmtId="2" fontId="12" fillId="37" borderId="293" xfId="59" applyNumberFormat="1" applyFont="1" applyFill="1" applyBorder="1" applyAlignment="1" applyProtection="1">
      <alignment horizontal="center" vertical="center"/>
      <protection/>
    </xf>
    <xf numFmtId="2" fontId="78" fillId="0" borderId="128" xfId="0" applyNumberFormat="1" applyFont="1" applyFill="1" applyBorder="1" applyAlignment="1" applyProtection="1">
      <alignment horizontal="center" vertical="center"/>
      <protection/>
    </xf>
    <xf numFmtId="0" fontId="78" fillId="0" borderId="128" xfId="0" applyFont="1" applyFill="1" applyBorder="1" applyAlignment="1" applyProtection="1">
      <alignment horizontal="center" vertical="center"/>
      <protection/>
    </xf>
    <xf numFmtId="165" fontId="78" fillId="0" borderId="128" xfId="0" applyNumberFormat="1" applyFont="1" applyFill="1" applyBorder="1" applyAlignment="1" applyProtection="1">
      <alignment horizontal="center" vertical="center"/>
      <protection/>
    </xf>
    <xf numFmtId="2" fontId="78" fillId="0" borderId="303" xfId="0" applyNumberFormat="1" applyFont="1" applyFill="1" applyBorder="1" applyAlignment="1" applyProtection="1">
      <alignment horizontal="center" vertical="center"/>
      <protection/>
    </xf>
    <xf numFmtId="2" fontId="78" fillId="0" borderId="304" xfId="0" applyNumberFormat="1" applyFont="1" applyFill="1" applyBorder="1" applyAlignment="1" applyProtection="1">
      <alignment horizontal="center" vertical="center"/>
      <protection/>
    </xf>
    <xf numFmtId="165" fontId="78" fillId="0" borderId="304" xfId="0" applyNumberFormat="1" applyFont="1" applyFill="1" applyBorder="1" applyAlignment="1" applyProtection="1">
      <alignment horizontal="center" vertical="center"/>
      <protection/>
    </xf>
    <xf numFmtId="168" fontId="12" fillId="37" borderId="304" xfId="55" applyNumberFormat="1" applyFont="1" applyFill="1" applyBorder="1" applyAlignment="1" applyProtection="1">
      <alignment horizontal="center" vertical="center" textRotation="60"/>
      <protection/>
    </xf>
    <xf numFmtId="2" fontId="78" fillId="32" borderId="304" xfId="0" applyNumberFormat="1" applyFont="1" applyFill="1" applyBorder="1" applyAlignment="1" applyProtection="1">
      <alignment horizontal="center" vertical="center"/>
      <protection locked="0"/>
    </xf>
    <xf numFmtId="2" fontId="78" fillId="0" borderId="304" xfId="0" applyNumberFormat="1" applyFont="1" applyBorder="1" applyAlignment="1" applyProtection="1">
      <alignment horizontal="center" vertical="center"/>
      <protection/>
    </xf>
    <xf numFmtId="0" fontId="78" fillId="0" borderId="305" xfId="0" applyFont="1" applyBorder="1" applyAlignment="1" applyProtection="1">
      <alignment horizontal="center" vertical="center"/>
      <protection/>
    </xf>
    <xf numFmtId="0" fontId="78" fillId="0" borderId="131" xfId="0" applyFont="1" applyBorder="1" applyAlignment="1" applyProtection="1">
      <alignment horizontal="center" vertical="center"/>
      <protection/>
    </xf>
    <xf numFmtId="0" fontId="78" fillId="0" borderId="303" xfId="0" applyFont="1" applyBorder="1" applyAlignment="1" applyProtection="1">
      <alignment horizontal="center" vertical="center"/>
      <protection/>
    </xf>
    <xf numFmtId="168" fontId="12" fillId="0" borderId="304" xfId="55" applyNumberFormat="1" applyFont="1" applyFill="1" applyBorder="1" applyAlignment="1" applyProtection="1">
      <alignment horizontal="center" vertical="center" textRotation="60"/>
      <protection/>
    </xf>
    <xf numFmtId="168" fontId="12" fillId="0" borderId="306" xfId="55" applyNumberFormat="1" applyFont="1" applyFill="1" applyBorder="1" applyAlignment="1" applyProtection="1">
      <alignment horizontal="center" vertical="center" textRotation="60"/>
      <protection/>
    </xf>
    <xf numFmtId="2" fontId="78" fillId="0" borderId="307" xfId="0" applyNumberFormat="1" applyFont="1" applyFill="1" applyBorder="1" applyAlignment="1" applyProtection="1">
      <alignment horizontal="center" vertical="center"/>
      <protection/>
    </xf>
    <xf numFmtId="2" fontId="78" fillId="0" borderId="308" xfId="0" applyNumberFormat="1" applyFont="1" applyFill="1" applyBorder="1" applyAlignment="1" applyProtection="1">
      <alignment horizontal="center" vertical="center"/>
      <protection/>
    </xf>
    <xf numFmtId="0" fontId="78" fillId="0" borderId="309" xfId="0" applyFont="1" applyFill="1" applyBorder="1" applyAlignment="1" applyProtection="1">
      <alignment horizontal="center" vertical="center"/>
      <protection/>
    </xf>
    <xf numFmtId="0" fontId="78" fillId="0" borderId="308" xfId="0" applyFont="1" applyFill="1" applyBorder="1" applyAlignment="1" applyProtection="1">
      <alignment horizontal="center" vertical="center"/>
      <protection/>
    </xf>
    <xf numFmtId="168" fontId="12" fillId="37" borderId="310" xfId="55" applyNumberFormat="1" applyFont="1" applyFill="1" applyBorder="1" applyAlignment="1" applyProtection="1">
      <alignment horizontal="center" vertical="center" textRotation="60"/>
      <protection/>
    </xf>
    <xf numFmtId="168" fontId="12" fillId="37" borderId="131" xfId="55" applyNumberFormat="1" applyFont="1" applyFill="1" applyBorder="1" applyAlignment="1" applyProtection="1">
      <alignment horizontal="center" vertical="center" textRotation="60"/>
      <protection/>
    </xf>
    <xf numFmtId="168" fontId="12" fillId="37" borderId="311" xfId="55" applyNumberFormat="1" applyFont="1" applyFill="1" applyBorder="1" applyAlignment="1" applyProtection="1">
      <alignment horizontal="center" vertical="center" textRotation="60"/>
      <protection/>
    </xf>
    <xf numFmtId="165" fontId="77" fillId="37" borderId="312" xfId="0" applyNumberFormat="1" applyFont="1" applyFill="1" applyBorder="1" applyAlignment="1" applyProtection="1">
      <alignment horizontal="center" vertical="center" textRotation="60" wrapText="1"/>
      <protection/>
    </xf>
    <xf numFmtId="165" fontId="77" fillId="37" borderId="313" xfId="0" applyNumberFormat="1" applyFont="1" applyFill="1" applyBorder="1" applyAlignment="1" applyProtection="1">
      <alignment horizontal="center" vertical="center" textRotation="60"/>
      <protection/>
    </xf>
    <xf numFmtId="165" fontId="77" fillId="37" borderId="314" xfId="0" applyNumberFormat="1" applyFont="1" applyFill="1" applyBorder="1" applyAlignment="1" applyProtection="1">
      <alignment horizontal="center" vertical="center" textRotation="60"/>
      <protection/>
    </xf>
    <xf numFmtId="168" fontId="12" fillId="37" borderId="315" xfId="55" applyNumberFormat="1" applyFont="1" applyFill="1" applyBorder="1" applyAlignment="1" applyProtection="1">
      <alignment horizontal="center" vertical="center" textRotation="60"/>
      <protection/>
    </xf>
    <xf numFmtId="2" fontId="78" fillId="0" borderId="316" xfId="0" applyNumberFormat="1" applyFont="1" applyFill="1" applyBorder="1" applyAlignment="1" applyProtection="1">
      <alignment horizontal="center" vertical="center"/>
      <protection/>
    </xf>
    <xf numFmtId="2" fontId="78" fillId="0" borderId="317" xfId="0" applyNumberFormat="1" applyFont="1" applyFill="1" applyBorder="1" applyAlignment="1" applyProtection="1">
      <alignment horizontal="center" vertical="center"/>
      <protection/>
    </xf>
    <xf numFmtId="173" fontId="12" fillId="0" borderId="318" xfId="55" applyNumberFormat="1" applyFont="1" applyFill="1" applyBorder="1" applyAlignment="1" applyProtection="1">
      <alignment horizontal="center" vertical="center" textRotation="60"/>
      <protection/>
    </xf>
    <xf numFmtId="173" fontId="12" fillId="0" borderId="319" xfId="55" applyNumberFormat="1" applyFont="1" applyFill="1" applyBorder="1" applyAlignment="1" applyProtection="1">
      <alignment horizontal="center" vertical="center" textRotation="60"/>
      <protection/>
    </xf>
    <xf numFmtId="173" fontId="12" fillId="37" borderId="320" xfId="55" applyNumberFormat="1" applyFont="1" applyFill="1" applyBorder="1" applyAlignment="1" applyProtection="1">
      <alignment horizontal="center" vertical="center" textRotation="60"/>
      <protection/>
    </xf>
    <xf numFmtId="173" fontId="12" fillId="37" borderId="131" xfId="55" applyNumberFormat="1" applyFont="1" applyFill="1" applyBorder="1" applyAlignment="1" applyProtection="1">
      <alignment horizontal="center" vertical="center" textRotation="60"/>
      <protection/>
    </xf>
    <xf numFmtId="173" fontId="12" fillId="37" borderId="321" xfId="55" applyNumberFormat="1" applyFont="1" applyFill="1" applyBorder="1" applyAlignment="1" applyProtection="1">
      <alignment horizontal="center" vertical="center" textRotation="60"/>
      <protection/>
    </xf>
    <xf numFmtId="49" fontId="78" fillId="32" borderId="322" xfId="0" applyNumberFormat="1" applyFont="1" applyFill="1" applyBorder="1" applyAlignment="1" applyProtection="1">
      <alignment horizontal="center" vertical="center"/>
      <protection locked="0"/>
    </xf>
    <xf numFmtId="49" fontId="78" fillId="32" borderId="172" xfId="0" applyNumberFormat="1" applyFont="1" applyFill="1" applyBorder="1" applyAlignment="1" applyProtection="1">
      <alignment horizontal="center" vertical="center"/>
      <protection locked="0"/>
    </xf>
    <xf numFmtId="2" fontId="4" fillId="38" borderId="323" xfId="55" applyNumberFormat="1" applyFont="1" applyFill="1" applyBorder="1" applyAlignment="1" applyProtection="1">
      <alignment horizontal="center" vertical="center"/>
      <protection locked="0"/>
    </xf>
    <xf numFmtId="2" fontId="4" fillId="38" borderId="235" xfId="55" applyNumberFormat="1" applyFont="1" applyFill="1" applyBorder="1" applyAlignment="1" applyProtection="1">
      <alignment horizontal="center" vertical="center"/>
      <protection locked="0"/>
    </xf>
    <xf numFmtId="164" fontId="12" fillId="37" borderId="324" xfId="55" applyNumberFormat="1" applyFont="1" applyFill="1" applyBorder="1" applyAlignment="1" applyProtection="1">
      <alignment horizontal="center" vertical="center"/>
      <protection/>
    </xf>
    <xf numFmtId="164" fontId="12" fillId="37" borderId="325" xfId="55" applyNumberFormat="1" applyFont="1" applyFill="1" applyBorder="1" applyAlignment="1" applyProtection="1">
      <alignment horizontal="center" vertical="center"/>
      <protection/>
    </xf>
    <xf numFmtId="0" fontId="12" fillId="37" borderId="326" xfId="55" applyFont="1" applyFill="1" applyBorder="1" applyAlignment="1" applyProtection="1">
      <alignment horizontal="center" vertical="center"/>
      <protection/>
    </xf>
    <xf numFmtId="0" fontId="12" fillId="37" borderId="327" xfId="55" applyFont="1" applyFill="1" applyBorder="1" applyAlignment="1" applyProtection="1">
      <alignment horizontal="center" vertical="center"/>
      <protection/>
    </xf>
    <xf numFmtId="2" fontId="4" fillId="38" borderId="328" xfId="55" applyNumberFormat="1" applyFont="1" applyFill="1" applyBorder="1" applyAlignment="1" applyProtection="1">
      <alignment horizontal="center" vertical="center"/>
      <protection locked="0"/>
    </xf>
    <xf numFmtId="2" fontId="4" fillId="38" borderId="329" xfId="55" applyNumberFormat="1" applyFont="1" applyFill="1" applyBorder="1" applyAlignment="1" applyProtection="1">
      <alignment horizontal="center" vertical="center"/>
      <protection locked="0"/>
    </xf>
    <xf numFmtId="2" fontId="4" fillId="38" borderId="330" xfId="55" applyNumberFormat="1" applyFont="1" applyFill="1" applyBorder="1" applyAlignment="1" applyProtection="1">
      <alignment horizontal="center" vertical="center"/>
      <protection locked="0"/>
    </xf>
    <xf numFmtId="2" fontId="78" fillId="0" borderId="331" xfId="0" applyNumberFormat="1" applyFont="1" applyFill="1" applyBorder="1" applyAlignment="1" applyProtection="1">
      <alignment horizontal="center" vertical="center"/>
      <protection/>
    </xf>
    <xf numFmtId="2" fontId="78" fillId="0" borderId="325" xfId="0" applyNumberFormat="1" applyFont="1" applyFill="1" applyBorder="1" applyAlignment="1" applyProtection="1">
      <alignment horizontal="center" vertical="center"/>
      <protection/>
    </xf>
    <xf numFmtId="2" fontId="78" fillId="0" borderId="332" xfId="0" applyNumberFormat="1" applyFont="1" applyFill="1" applyBorder="1" applyAlignment="1" applyProtection="1">
      <alignment horizontal="center" vertical="center"/>
      <protection/>
    </xf>
    <xf numFmtId="0" fontId="78" fillId="0" borderId="325" xfId="0" applyFont="1" applyFill="1" applyBorder="1" applyAlignment="1" applyProtection="1">
      <alignment horizontal="center" vertical="center"/>
      <protection/>
    </xf>
    <xf numFmtId="165" fontId="78" fillId="0" borderId="325" xfId="0" applyNumberFormat="1" applyFont="1" applyFill="1" applyBorder="1" applyAlignment="1" applyProtection="1">
      <alignment horizontal="center" vertical="center"/>
      <protection/>
    </xf>
    <xf numFmtId="2" fontId="78" fillId="0" borderId="333" xfId="0" applyNumberFormat="1" applyFont="1" applyFill="1" applyBorder="1" applyAlignment="1" applyProtection="1">
      <alignment horizontal="center" vertical="center"/>
      <protection/>
    </xf>
    <xf numFmtId="2" fontId="78" fillId="0" borderId="334" xfId="0" applyNumberFormat="1" applyFont="1" applyFill="1" applyBorder="1" applyAlignment="1" applyProtection="1">
      <alignment horizontal="center" vertical="center"/>
      <protection/>
    </xf>
    <xf numFmtId="165" fontId="78" fillId="0" borderId="334" xfId="0" applyNumberFormat="1" applyFont="1" applyFill="1" applyBorder="1" applyAlignment="1" applyProtection="1">
      <alignment horizontal="center" vertical="center"/>
      <protection/>
    </xf>
    <xf numFmtId="2" fontId="78" fillId="32" borderId="334" xfId="0" applyNumberFormat="1" applyFont="1" applyFill="1" applyBorder="1" applyAlignment="1" applyProtection="1">
      <alignment horizontal="center" vertical="center"/>
      <protection locked="0"/>
    </xf>
    <xf numFmtId="2" fontId="78" fillId="0" borderId="334" xfId="0" applyNumberFormat="1" applyFont="1" applyBorder="1" applyAlignment="1" applyProtection="1">
      <alignment horizontal="center" vertical="center"/>
      <protection/>
    </xf>
    <xf numFmtId="0" fontId="78" fillId="0" borderId="335" xfId="0" applyFont="1" applyBorder="1" applyAlignment="1" applyProtection="1">
      <alignment horizontal="center" vertical="center"/>
      <protection/>
    </xf>
    <xf numFmtId="0" fontId="78" fillId="0" borderId="64" xfId="0" applyFont="1" applyBorder="1" applyAlignment="1" applyProtection="1">
      <alignment horizontal="center" vertical="center"/>
      <protection/>
    </xf>
    <xf numFmtId="0" fontId="78" fillId="0" borderId="333" xfId="0" applyFont="1" applyBorder="1" applyAlignment="1" applyProtection="1">
      <alignment horizontal="center" vertical="center"/>
      <protection/>
    </xf>
    <xf numFmtId="2" fontId="78" fillId="0" borderId="336" xfId="0" applyNumberFormat="1" applyFont="1" applyFill="1" applyBorder="1" applyAlignment="1" applyProtection="1">
      <alignment horizontal="center" vertical="center"/>
      <protection/>
    </xf>
    <xf numFmtId="2" fontId="78" fillId="0" borderId="337" xfId="0" applyNumberFormat="1" applyFont="1" applyFill="1" applyBorder="1" applyAlignment="1" applyProtection="1">
      <alignment horizontal="center" vertical="center"/>
      <protection/>
    </xf>
    <xf numFmtId="0" fontId="78" fillId="0" borderId="338" xfId="0" applyFont="1" applyFill="1" applyBorder="1" applyAlignment="1" applyProtection="1">
      <alignment horizontal="center" vertical="center"/>
      <protection/>
    </xf>
    <xf numFmtId="0" fontId="78" fillId="0" borderId="337" xfId="0" applyFont="1" applyFill="1" applyBorder="1" applyAlignment="1" applyProtection="1">
      <alignment horizontal="center" vertical="center"/>
      <protection/>
    </xf>
    <xf numFmtId="2" fontId="78" fillId="0" borderId="339" xfId="0" applyNumberFormat="1" applyFont="1" applyFill="1" applyBorder="1" applyAlignment="1" applyProtection="1">
      <alignment horizontal="center" vertical="center"/>
      <protection/>
    </xf>
    <xf numFmtId="2" fontId="78" fillId="0" borderId="340" xfId="0" applyNumberFormat="1" applyFont="1" applyFill="1" applyBorder="1" applyAlignment="1" applyProtection="1">
      <alignment horizontal="center" vertical="center"/>
      <protection/>
    </xf>
    <xf numFmtId="173" fontId="12" fillId="0" borderId="341" xfId="55" applyNumberFormat="1" applyFont="1" applyFill="1" applyBorder="1" applyAlignment="1" applyProtection="1">
      <alignment horizontal="center" vertical="center" textRotation="60"/>
      <protection/>
    </xf>
    <xf numFmtId="173" fontId="12" fillId="0" borderId="342" xfId="55" applyNumberFormat="1" applyFont="1" applyFill="1" applyBorder="1" applyAlignment="1" applyProtection="1">
      <alignment horizontal="center" vertical="center" textRotation="60"/>
      <protection/>
    </xf>
    <xf numFmtId="2" fontId="4" fillId="38" borderId="343" xfId="55" applyNumberFormat="1" applyFont="1" applyFill="1" applyBorder="1" applyAlignment="1" applyProtection="1">
      <alignment horizontal="center" vertical="center"/>
      <protection locked="0"/>
    </xf>
    <xf numFmtId="2" fontId="4" fillId="38" borderId="171" xfId="55" applyNumberFormat="1" applyFont="1" applyFill="1" applyBorder="1" applyAlignment="1" applyProtection="1">
      <alignment horizontal="center" vertical="center"/>
      <protection locked="0"/>
    </xf>
    <xf numFmtId="164" fontId="12" fillId="37" borderId="344" xfId="55" applyNumberFormat="1" applyFont="1" applyFill="1" applyBorder="1" applyAlignment="1" applyProtection="1">
      <alignment horizontal="center" vertical="center"/>
      <protection/>
    </xf>
    <xf numFmtId="164" fontId="12" fillId="37" borderId="128" xfId="55" applyNumberFormat="1" applyFont="1" applyFill="1" applyBorder="1" applyAlignment="1" applyProtection="1">
      <alignment horizontal="center" vertical="center"/>
      <protection/>
    </xf>
    <xf numFmtId="164" fontId="12" fillId="37" borderId="343" xfId="55" applyNumberFormat="1" applyFont="1" applyFill="1" applyBorder="1" applyAlignment="1" applyProtection="1">
      <alignment horizontal="center" vertical="center"/>
      <protection/>
    </xf>
    <xf numFmtId="164" fontId="12" fillId="37" borderId="131" xfId="55" applyNumberFormat="1" applyFont="1" applyFill="1" applyBorder="1" applyAlignment="1" applyProtection="1">
      <alignment horizontal="center" vertical="center"/>
      <protection/>
    </xf>
    <xf numFmtId="164" fontId="12" fillId="37" borderId="127" xfId="55" applyNumberFormat="1" applyFont="1" applyFill="1" applyBorder="1" applyAlignment="1" applyProtection="1">
      <alignment horizontal="center" vertical="center"/>
      <protection/>
    </xf>
    <xf numFmtId="2" fontId="4" fillId="38" borderId="345" xfId="55" applyNumberFormat="1" applyFont="1" applyFill="1" applyBorder="1" applyAlignment="1" applyProtection="1">
      <alignment horizontal="center" vertical="center"/>
      <protection locked="0"/>
    </xf>
    <xf numFmtId="165" fontId="78" fillId="0" borderId="132" xfId="0" applyNumberFormat="1" applyFont="1" applyFill="1" applyBorder="1" applyAlignment="1" applyProtection="1">
      <alignment horizontal="center" vertical="center"/>
      <protection/>
    </xf>
    <xf numFmtId="165" fontId="78" fillId="0" borderId="131" xfId="0" applyNumberFormat="1" applyFont="1" applyFill="1" applyBorder="1" applyAlignment="1" applyProtection="1">
      <alignment horizontal="center" vertical="center"/>
      <protection/>
    </xf>
    <xf numFmtId="165" fontId="78" fillId="0" borderId="127" xfId="0" applyNumberFormat="1" applyFont="1" applyFill="1" applyBorder="1" applyAlignment="1" applyProtection="1">
      <alignment horizontal="center" vertical="center"/>
      <protection/>
    </xf>
    <xf numFmtId="165" fontId="78" fillId="0" borderId="305" xfId="0" applyNumberFormat="1" applyFont="1" applyFill="1" applyBorder="1" applyAlignment="1" applyProtection="1">
      <alignment horizontal="center" vertical="center"/>
      <protection/>
    </xf>
    <xf numFmtId="165" fontId="78" fillId="0" borderId="303" xfId="0" applyNumberFormat="1" applyFont="1" applyFill="1" applyBorder="1" applyAlignment="1" applyProtection="1">
      <alignment horizontal="center" vertical="center"/>
      <protection/>
    </xf>
    <xf numFmtId="2" fontId="78" fillId="32" borderId="305" xfId="0" applyNumberFormat="1" applyFont="1" applyFill="1" applyBorder="1" applyAlignment="1" applyProtection="1">
      <alignment horizontal="center" vertical="center"/>
      <protection locked="0"/>
    </xf>
    <xf numFmtId="2" fontId="78" fillId="32" borderId="303" xfId="0" applyNumberFormat="1" applyFont="1" applyFill="1" applyBorder="1" applyAlignment="1" applyProtection="1">
      <alignment horizontal="center" vertical="center"/>
      <protection locked="0"/>
    </xf>
    <xf numFmtId="2" fontId="78" fillId="0" borderId="305" xfId="0" applyNumberFormat="1" applyFont="1" applyBorder="1" applyAlignment="1" applyProtection="1">
      <alignment horizontal="center" vertical="center"/>
      <protection/>
    </xf>
    <xf numFmtId="2" fontId="78" fillId="0" borderId="303" xfId="0" applyNumberFormat="1" applyFont="1" applyBorder="1" applyAlignment="1" applyProtection="1">
      <alignment horizontal="center" vertical="center"/>
      <protection/>
    </xf>
    <xf numFmtId="2" fontId="78" fillId="0" borderId="346" xfId="0" applyNumberFormat="1" applyFont="1" applyFill="1" applyBorder="1" applyAlignment="1" applyProtection="1">
      <alignment horizontal="center" vertical="center"/>
      <protection/>
    </xf>
    <xf numFmtId="0" fontId="78" fillId="0" borderId="347" xfId="0" applyFont="1" applyFill="1" applyBorder="1" applyAlignment="1" applyProtection="1">
      <alignment horizontal="center" vertical="center"/>
      <protection/>
    </xf>
    <xf numFmtId="0" fontId="78" fillId="0" borderId="348" xfId="0" applyFont="1" applyFill="1" applyBorder="1" applyAlignment="1" applyProtection="1">
      <alignment horizontal="center" vertical="center"/>
      <protection/>
    </xf>
    <xf numFmtId="2" fontId="78" fillId="0" borderId="349" xfId="0" applyNumberFormat="1" applyFont="1" applyFill="1" applyBorder="1" applyAlignment="1" applyProtection="1">
      <alignment horizontal="center" vertical="center"/>
      <protection/>
    </xf>
    <xf numFmtId="2" fontId="78" fillId="0" borderId="348" xfId="0" applyNumberFormat="1" applyFont="1" applyFill="1" applyBorder="1" applyAlignment="1" applyProtection="1">
      <alignment horizontal="center" vertical="center"/>
      <protection/>
    </xf>
    <xf numFmtId="173" fontId="12" fillId="0" borderId="310" xfId="55" applyNumberFormat="1" applyFont="1" applyFill="1" applyBorder="1" applyAlignment="1" applyProtection="1">
      <alignment horizontal="center" vertical="center" textRotation="60"/>
      <protection/>
    </xf>
    <xf numFmtId="173" fontId="12" fillId="0" borderId="131" xfId="55" applyNumberFormat="1" applyFont="1" applyFill="1" applyBorder="1" applyAlignment="1" applyProtection="1">
      <alignment horizontal="center" vertical="center" textRotation="60"/>
      <protection/>
    </xf>
    <xf numFmtId="173" fontId="12" fillId="0" borderId="315" xfId="55" applyNumberFormat="1" applyFont="1" applyFill="1" applyBorder="1" applyAlignment="1" applyProtection="1">
      <alignment horizontal="center" vertical="center" textRotation="60"/>
      <protection/>
    </xf>
    <xf numFmtId="173" fontId="12" fillId="0" borderId="320" xfId="55" applyNumberFormat="1" applyFont="1" applyFill="1" applyBorder="1" applyAlignment="1" applyProtection="1">
      <alignment horizontal="center" vertical="center" textRotation="60"/>
      <protection/>
    </xf>
    <xf numFmtId="0" fontId="0" fillId="32" borderId="350" xfId="0" applyFill="1" applyBorder="1" applyAlignment="1" applyProtection="1">
      <alignment horizontal="center"/>
      <protection locked="0"/>
    </xf>
    <xf numFmtId="0" fontId="0" fillId="32" borderId="351" xfId="0" applyFill="1" applyBorder="1" applyAlignment="1" applyProtection="1">
      <alignment horizontal="center"/>
      <protection locked="0"/>
    </xf>
    <xf numFmtId="0" fontId="0" fillId="32" borderId="352" xfId="0" applyFill="1" applyBorder="1" applyAlignment="1" applyProtection="1">
      <alignment horizontal="center"/>
      <protection locked="0"/>
    </xf>
    <xf numFmtId="0" fontId="0" fillId="32" borderId="353" xfId="0" applyFill="1" applyBorder="1" applyAlignment="1" applyProtection="1">
      <alignment horizontal="center"/>
      <protection locked="0"/>
    </xf>
    <xf numFmtId="14" fontId="0" fillId="32" borderId="352" xfId="0" applyNumberFormat="1" applyFill="1" applyBorder="1" applyAlignment="1" applyProtection="1">
      <alignment horizontal="center"/>
      <protection locked="0"/>
    </xf>
    <xf numFmtId="14" fontId="0" fillId="32" borderId="353" xfId="0" applyNumberFormat="1" applyFill="1" applyBorder="1" applyAlignment="1" applyProtection="1">
      <alignment horizontal="center"/>
      <protection locked="0"/>
    </xf>
    <xf numFmtId="0" fontId="5" fillId="32" borderId="352" xfId="55" applyFont="1" applyFill="1" applyBorder="1" applyAlignment="1" applyProtection="1">
      <alignment horizontal="left"/>
      <protection locked="0"/>
    </xf>
    <xf numFmtId="0" fontId="5" fillId="32" borderId="350" xfId="55" applyFont="1" applyFill="1" applyBorder="1" applyAlignment="1" applyProtection="1">
      <alignment horizontal="left"/>
      <protection locked="0"/>
    </xf>
    <xf numFmtId="2" fontId="4" fillId="38" borderId="354" xfId="55" applyNumberFormat="1" applyFont="1" applyFill="1" applyBorder="1" applyAlignment="1" applyProtection="1">
      <alignment horizontal="center" vertical="center"/>
      <protection locked="0"/>
    </xf>
    <xf numFmtId="2" fontId="4" fillId="38" borderId="355" xfId="55" applyNumberFormat="1" applyFont="1" applyFill="1" applyBorder="1" applyAlignment="1" applyProtection="1">
      <alignment horizontal="center" vertical="center"/>
      <protection locked="0"/>
    </xf>
    <xf numFmtId="2" fontId="4" fillId="38" borderId="356" xfId="55" applyNumberFormat="1" applyFont="1" applyFill="1" applyBorder="1" applyAlignment="1" applyProtection="1">
      <alignment horizontal="center" vertical="center"/>
      <protection locked="0"/>
    </xf>
    <xf numFmtId="164" fontId="12" fillId="37" borderId="354" xfId="55" applyNumberFormat="1" applyFont="1" applyFill="1" applyBorder="1" applyAlignment="1" applyProtection="1">
      <alignment horizontal="center" vertical="center"/>
      <protection/>
    </xf>
    <xf numFmtId="164" fontId="12" fillId="37" borderId="355" xfId="55" applyNumberFormat="1" applyFont="1" applyFill="1" applyBorder="1" applyAlignment="1" applyProtection="1">
      <alignment horizontal="center" vertical="center"/>
      <protection/>
    </xf>
    <xf numFmtId="164" fontId="12" fillId="37" borderId="357" xfId="55" applyNumberFormat="1" applyFont="1" applyFill="1" applyBorder="1" applyAlignment="1" applyProtection="1">
      <alignment horizontal="center" vertical="center"/>
      <protection/>
    </xf>
    <xf numFmtId="0" fontId="12" fillId="37" borderId="358" xfId="55" applyFont="1" applyFill="1" applyBorder="1" applyAlignment="1" applyProtection="1">
      <alignment horizontal="center" vertical="center"/>
      <protection/>
    </xf>
    <xf numFmtId="0" fontId="12" fillId="37" borderId="359" xfId="55" applyFont="1" applyFill="1" applyBorder="1" applyAlignment="1" applyProtection="1">
      <alignment horizontal="center" vertical="center"/>
      <protection/>
    </xf>
    <xf numFmtId="2" fontId="4" fillId="38" borderId="360" xfId="55" applyNumberFormat="1" applyFont="1" applyFill="1" applyBorder="1" applyAlignment="1" applyProtection="1">
      <alignment horizontal="center" vertical="center"/>
      <protection locked="0"/>
    </xf>
    <xf numFmtId="2" fontId="4" fillId="38" borderId="361" xfId="55" applyNumberFormat="1" applyFont="1" applyFill="1" applyBorder="1" applyAlignment="1" applyProtection="1">
      <alignment horizontal="center" vertical="center"/>
      <protection locked="0"/>
    </xf>
    <xf numFmtId="2" fontId="4" fillId="38" borderId="362" xfId="55" applyNumberFormat="1" applyFont="1" applyFill="1" applyBorder="1" applyAlignment="1" applyProtection="1">
      <alignment horizontal="center" vertical="center"/>
      <protection locked="0"/>
    </xf>
    <xf numFmtId="2" fontId="4" fillId="38" borderId="363" xfId="55" applyNumberFormat="1" applyFont="1" applyFill="1" applyBorder="1" applyAlignment="1" applyProtection="1">
      <alignment horizontal="center" vertical="center"/>
      <protection locked="0"/>
    </xf>
    <xf numFmtId="2" fontId="4" fillId="38" borderId="364" xfId="55" applyNumberFormat="1" applyFont="1" applyFill="1" applyBorder="1" applyAlignment="1" applyProtection="1">
      <alignment horizontal="center" vertical="center"/>
      <protection locked="0"/>
    </xf>
    <xf numFmtId="2" fontId="4" fillId="38" borderId="365" xfId="55" applyNumberFormat="1" applyFont="1" applyFill="1" applyBorder="1" applyAlignment="1" applyProtection="1">
      <alignment horizontal="center" vertical="center"/>
      <protection locked="0"/>
    </xf>
    <xf numFmtId="2" fontId="12" fillId="37" borderId="366" xfId="59" applyNumberFormat="1" applyFont="1" applyFill="1" applyBorder="1" applyAlignment="1" applyProtection="1">
      <alignment horizontal="center" vertical="center"/>
      <protection/>
    </xf>
    <xf numFmtId="2" fontId="12" fillId="37" borderId="367" xfId="59" applyNumberFormat="1" applyFont="1" applyFill="1" applyBorder="1" applyAlignment="1" applyProtection="1">
      <alignment horizontal="center" vertical="center"/>
      <protection/>
    </xf>
    <xf numFmtId="2" fontId="77" fillId="37" borderId="367" xfId="0" applyNumberFormat="1" applyFont="1" applyFill="1" applyBorder="1" applyAlignment="1" applyProtection="1">
      <alignment horizontal="center" vertical="center"/>
      <protection/>
    </xf>
    <xf numFmtId="2" fontId="12" fillId="37" borderId="367" xfId="55" applyNumberFormat="1" applyFont="1" applyFill="1" applyBorder="1" applyAlignment="1" applyProtection="1">
      <alignment horizontal="center" vertical="center"/>
      <protection/>
    </xf>
    <xf numFmtId="2" fontId="12" fillId="37" borderId="368" xfId="55" applyNumberFormat="1" applyFont="1" applyFill="1" applyBorder="1" applyAlignment="1" applyProtection="1">
      <alignment horizontal="center" vertical="center"/>
      <protection/>
    </xf>
    <xf numFmtId="2" fontId="78" fillId="0" borderId="369" xfId="0" applyNumberFormat="1" applyFont="1" applyFill="1" applyBorder="1" applyAlignment="1" applyProtection="1">
      <alignment horizontal="center" vertical="center"/>
      <protection/>
    </xf>
    <xf numFmtId="2" fontId="78" fillId="0" borderId="355" xfId="0" applyNumberFormat="1" applyFont="1" applyFill="1" applyBorder="1" applyAlignment="1" applyProtection="1">
      <alignment horizontal="center" vertical="center"/>
      <protection/>
    </xf>
    <xf numFmtId="2" fontId="78" fillId="0" borderId="357" xfId="0" applyNumberFormat="1" applyFont="1" applyFill="1" applyBorder="1" applyAlignment="1" applyProtection="1">
      <alignment horizontal="center" vertical="center"/>
      <protection/>
    </xf>
    <xf numFmtId="0" fontId="78" fillId="0" borderId="370" xfId="0" applyFont="1" applyFill="1" applyBorder="1" applyAlignment="1" applyProtection="1">
      <alignment horizontal="center" vertical="center"/>
      <protection/>
    </xf>
    <xf numFmtId="0" fontId="78" fillId="0" borderId="355" xfId="0" applyFont="1" applyFill="1" applyBorder="1" applyAlignment="1" applyProtection="1">
      <alignment horizontal="center" vertical="center"/>
      <protection/>
    </xf>
    <xf numFmtId="0" fontId="78" fillId="0" borderId="357" xfId="0" applyFont="1" applyFill="1" applyBorder="1" applyAlignment="1" applyProtection="1">
      <alignment horizontal="center" vertical="center"/>
      <protection/>
    </xf>
    <xf numFmtId="165" fontId="77" fillId="37" borderId="357" xfId="0" applyNumberFormat="1" applyFont="1" applyFill="1" applyBorder="1" applyAlignment="1" applyProtection="1">
      <alignment horizontal="center" vertical="center" textRotation="60"/>
      <protection/>
    </xf>
    <xf numFmtId="165" fontId="77" fillId="37" borderId="371" xfId="0" applyNumberFormat="1" applyFont="1" applyFill="1" applyBorder="1" applyAlignment="1" applyProtection="1">
      <alignment horizontal="center" vertical="center" textRotation="60"/>
      <protection/>
    </xf>
    <xf numFmtId="165" fontId="77" fillId="37" borderId="372" xfId="0" applyNumberFormat="1" applyFont="1" applyFill="1" applyBorder="1" applyAlignment="1" applyProtection="1">
      <alignment horizontal="center" vertical="center" textRotation="60"/>
      <protection/>
    </xf>
    <xf numFmtId="2" fontId="78" fillId="0" borderId="373" xfId="0" applyNumberFormat="1" applyFont="1" applyFill="1" applyBorder="1" applyAlignment="1" applyProtection="1">
      <alignment horizontal="center" vertical="center"/>
      <protection/>
    </xf>
    <xf numFmtId="2" fontId="78" fillId="0" borderId="370" xfId="0" applyNumberFormat="1" applyFont="1" applyFill="1" applyBorder="1" applyAlignment="1" applyProtection="1">
      <alignment horizontal="center" vertical="center"/>
      <protection/>
    </xf>
    <xf numFmtId="165" fontId="78" fillId="0" borderId="370" xfId="0" applyNumberFormat="1" applyFont="1" applyFill="1" applyBorder="1" applyAlignment="1" applyProtection="1">
      <alignment horizontal="center" vertical="center"/>
      <protection/>
    </xf>
    <xf numFmtId="165" fontId="78" fillId="0" borderId="355" xfId="0" applyNumberFormat="1" applyFont="1" applyFill="1" applyBorder="1" applyAlignment="1" applyProtection="1">
      <alignment horizontal="center" vertical="center"/>
      <protection/>
    </xf>
    <xf numFmtId="165" fontId="78" fillId="0" borderId="357" xfId="0" applyNumberFormat="1" applyFont="1" applyFill="1" applyBorder="1" applyAlignment="1" applyProtection="1">
      <alignment horizontal="center" vertical="center"/>
      <protection/>
    </xf>
    <xf numFmtId="2" fontId="78" fillId="0" borderId="374" xfId="0" applyNumberFormat="1" applyFont="1" applyFill="1" applyBorder="1" applyAlignment="1" applyProtection="1">
      <alignment horizontal="center" vertical="center"/>
      <protection/>
    </xf>
    <xf numFmtId="165" fontId="78" fillId="0" borderId="375" xfId="0" applyNumberFormat="1" applyFont="1" applyFill="1" applyBorder="1" applyAlignment="1" applyProtection="1">
      <alignment horizontal="center" vertical="center"/>
      <protection/>
    </xf>
    <xf numFmtId="165" fontId="78" fillId="0" borderId="374" xfId="0" applyNumberFormat="1" applyFont="1" applyFill="1" applyBorder="1" applyAlignment="1" applyProtection="1">
      <alignment horizontal="center" vertical="center"/>
      <protection/>
    </xf>
    <xf numFmtId="168" fontId="12" fillId="37" borderId="376" xfId="55" applyNumberFormat="1" applyFont="1" applyFill="1" applyBorder="1" applyAlignment="1" applyProtection="1">
      <alignment horizontal="center" vertical="center" textRotation="60"/>
      <protection/>
    </xf>
    <xf numFmtId="2" fontId="78" fillId="32" borderId="375" xfId="0" applyNumberFormat="1" applyFont="1" applyFill="1" applyBorder="1" applyAlignment="1" applyProtection="1">
      <alignment horizontal="center" vertical="center"/>
      <protection locked="0"/>
    </xf>
    <xf numFmtId="2" fontId="78" fillId="32" borderId="374" xfId="0" applyNumberFormat="1" applyFont="1" applyFill="1" applyBorder="1" applyAlignment="1" applyProtection="1">
      <alignment horizontal="center" vertical="center"/>
      <protection locked="0"/>
    </xf>
    <xf numFmtId="2" fontId="78" fillId="0" borderId="375" xfId="0" applyNumberFormat="1" applyFont="1" applyBorder="1" applyAlignment="1" applyProtection="1">
      <alignment horizontal="center" vertical="center"/>
      <protection/>
    </xf>
    <xf numFmtId="2" fontId="78" fillId="0" borderId="374" xfId="0" applyNumberFormat="1" applyFont="1" applyBorder="1" applyAlignment="1" applyProtection="1">
      <alignment horizontal="center" vertical="center"/>
      <protection/>
    </xf>
    <xf numFmtId="0" fontId="78" fillId="0" borderId="375" xfId="0" applyFont="1" applyBorder="1" applyAlignment="1" applyProtection="1">
      <alignment horizontal="center" vertical="center"/>
      <protection/>
    </xf>
    <xf numFmtId="0" fontId="78" fillId="0" borderId="355" xfId="0" applyFont="1" applyBorder="1" applyAlignment="1" applyProtection="1">
      <alignment horizontal="center" vertical="center"/>
      <protection/>
    </xf>
    <xf numFmtId="0" fontId="78" fillId="0" borderId="374" xfId="0" applyFont="1" applyBorder="1" applyAlignment="1" applyProtection="1">
      <alignment horizontal="center" vertical="center"/>
      <protection/>
    </xf>
    <xf numFmtId="168" fontId="12" fillId="0" borderId="377" xfId="55" applyNumberFormat="1" applyFont="1" applyFill="1" applyBorder="1" applyAlignment="1" applyProtection="1">
      <alignment horizontal="center" vertical="center" textRotation="60"/>
      <protection/>
    </xf>
    <xf numFmtId="168" fontId="12" fillId="0" borderId="378" xfId="55" applyNumberFormat="1" applyFont="1" applyFill="1" applyBorder="1" applyAlignment="1" applyProtection="1">
      <alignment horizontal="center" vertical="center" textRotation="60"/>
      <protection/>
    </xf>
    <xf numFmtId="2" fontId="78" fillId="0" borderId="379" xfId="0" applyNumberFormat="1" applyFont="1" applyFill="1" applyBorder="1" applyAlignment="1" applyProtection="1">
      <alignment horizontal="center" vertical="center"/>
      <protection/>
    </xf>
    <xf numFmtId="0" fontId="78" fillId="0" borderId="380" xfId="0" applyFont="1" applyFill="1" applyBorder="1" applyAlignment="1" applyProtection="1">
      <alignment horizontal="center" vertical="center"/>
      <protection/>
    </xf>
    <xf numFmtId="0" fontId="78" fillId="0" borderId="381" xfId="0" applyFont="1" applyFill="1" applyBorder="1" applyAlignment="1" applyProtection="1">
      <alignment horizontal="center" vertical="center"/>
      <protection/>
    </xf>
    <xf numFmtId="168" fontId="12" fillId="37" borderId="382" xfId="55" applyNumberFormat="1" applyFont="1" applyFill="1" applyBorder="1" applyAlignment="1" applyProtection="1">
      <alignment horizontal="center" vertical="center" textRotation="60"/>
      <protection/>
    </xf>
    <xf numFmtId="168" fontId="12" fillId="37" borderId="355" xfId="55" applyNumberFormat="1" applyFont="1" applyFill="1" applyBorder="1" applyAlignment="1" applyProtection="1">
      <alignment horizontal="center" vertical="center" textRotation="60"/>
      <protection/>
    </xf>
    <xf numFmtId="168" fontId="12" fillId="37" borderId="383" xfId="55" applyNumberFormat="1" applyFont="1" applyFill="1" applyBorder="1" applyAlignment="1" applyProtection="1">
      <alignment horizontal="center" vertical="center" textRotation="60"/>
      <protection/>
    </xf>
    <xf numFmtId="165" fontId="77" fillId="37" borderId="384" xfId="0" applyNumberFormat="1" applyFont="1" applyFill="1" applyBorder="1" applyAlignment="1" applyProtection="1">
      <alignment horizontal="center" vertical="center" textRotation="60" wrapText="1"/>
      <protection/>
    </xf>
    <xf numFmtId="165" fontId="77" fillId="37" borderId="385" xfId="0" applyNumberFormat="1" applyFont="1" applyFill="1" applyBorder="1" applyAlignment="1" applyProtection="1">
      <alignment horizontal="center" vertical="center" textRotation="60"/>
      <protection/>
    </xf>
    <xf numFmtId="165" fontId="77" fillId="37" borderId="386" xfId="0" applyNumberFormat="1" applyFont="1" applyFill="1" applyBorder="1" applyAlignment="1" applyProtection="1">
      <alignment horizontal="center" vertical="center" textRotation="60"/>
      <protection/>
    </xf>
    <xf numFmtId="2" fontId="78" fillId="0" borderId="387" xfId="0" applyNumberFormat="1" applyFont="1" applyFill="1" applyBorder="1" applyAlignment="1" applyProtection="1">
      <alignment horizontal="center" vertical="center"/>
      <protection/>
    </xf>
    <xf numFmtId="2" fontId="78" fillId="0" borderId="381" xfId="0" applyNumberFormat="1" applyFont="1" applyFill="1" applyBorder="1" applyAlignment="1" applyProtection="1">
      <alignment horizontal="center" vertical="center"/>
      <protection/>
    </xf>
    <xf numFmtId="173" fontId="12" fillId="0" borderId="382" xfId="55" applyNumberFormat="1" applyFont="1" applyFill="1" applyBorder="1" applyAlignment="1" applyProtection="1">
      <alignment horizontal="center" vertical="center" textRotation="60"/>
      <protection/>
    </xf>
    <xf numFmtId="173" fontId="12" fillId="0" borderId="355" xfId="55" applyNumberFormat="1" applyFont="1" applyFill="1" applyBorder="1" applyAlignment="1" applyProtection="1">
      <alignment horizontal="center" vertical="center" textRotation="60"/>
      <protection/>
    </xf>
    <xf numFmtId="173" fontId="12" fillId="0" borderId="388" xfId="55" applyNumberFormat="1" applyFont="1" applyFill="1" applyBorder="1" applyAlignment="1" applyProtection="1">
      <alignment horizontal="center" vertical="center" textRotation="60"/>
      <protection/>
    </xf>
    <xf numFmtId="173" fontId="12" fillId="0" borderId="389" xfId="55" applyNumberFormat="1" applyFont="1" applyFill="1" applyBorder="1" applyAlignment="1" applyProtection="1">
      <alignment horizontal="center" vertical="center" textRotation="60"/>
      <protection/>
    </xf>
    <xf numFmtId="173" fontId="12" fillId="37" borderId="389" xfId="55" applyNumberFormat="1" applyFont="1" applyFill="1" applyBorder="1" applyAlignment="1" applyProtection="1">
      <alignment horizontal="center" vertical="center" textRotation="60"/>
      <protection/>
    </xf>
    <xf numFmtId="173" fontId="12" fillId="37" borderId="355" xfId="55" applyNumberFormat="1" applyFont="1" applyFill="1" applyBorder="1" applyAlignment="1" applyProtection="1">
      <alignment horizontal="center" vertical="center" textRotation="60"/>
      <protection/>
    </xf>
    <xf numFmtId="173" fontId="12" fillId="37" borderId="390" xfId="55" applyNumberFormat="1" applyFont="1" applyFill="1" applyBorder="1" applyAlignment="1" applyProtection="1">
      <alignment horizontal="center" vertical="center" textRotation="60"/>
      <protection/>
    </xf>
    <xf numFmtId="168" fontId="12" fillId="37" borderId="388" xfId="55" applyNumberFormat="1" applyFont="1" applyFill="1" applyBorder="1" applyAlignment="1" applyProtection="1">
      <alignment horizontal="center" vertical="center" textRotation="60"/>
      <protection/>
    </xf>
    <xf numFmtId="0" fontId="77" fillId="0" borderId="389" xfId="0" applyFont="1" applyFill="1" applyBorder="1" applyAlignment="1" applyProtection="1">
      <alignment horizontal="center" vertical="center" textRotation="60"/>
      <protection/>
    </xf>
    <xf numFmtId="0" fontId="77" fillId="0" borderId="355" xfId="0" applyFont="1" applyFill="1" applyBorder="1" applyAlignment="1" applyProtection="1">
      <alignment horizontal="center" vertical="center" textRotation="60"/>
      <protection/>
    </xf>
    <xf numFmtId="0" fontId="77" fillId="0" borderId="383" xfId="0" applyFont="1" applyFill="1" applyBorder="1" applyAlignment="1" applyProtection="1">
      <alignment horizontal="center" vertical="center" textRotation="60"/>
      <protection/>
    </xf>
    <xf numFmtId="2" fontId="78" fillId="0" borderId="391"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476250</xdr:rowOff>
    </xdr:from>
    <xdr:to>
      <xdr:col>14</xdr:col>
      <xdr:colOff>76200</xdr:colOff>
      <xdr:row>8</xdr:row>
      <xdr:rowOff>9525</xdr:rowOff>
    </xdr:to>
    <xdr:pic>
      <xdr:nvPicPr>
        <xdr:cNvPr id="1" name="Picture 2"/>
        <xdr:cNvPicPr preferRelativeResize="1">
          <a:picLocks noChangeAspect="1"/>
        </xdr:cNvPicPr>
      </xdr:nvPicPr>
      <xdr:blipFill>
        <a:blip r:embed="rId1"/>
        <a:stretch>
          <a:fillRect/>
        </a:stretch>
      </xdr:blipFill>
      <xdr:spPr>
        <a:xfrm>
          <a:off x="409575" y="971550"/>
          <a:ext cx="1562100" cy="1514475"/>
        </a:xfrm>
        <a:prstGeom prst="rect">
          <a:avLst/>
        </a:prstGeom>
        <a:noFill/>
        <a:ln w="9525" cmpd="sng">
          <a:noFill/>
        </a:ln>
      </xdr:spPr>
    </xdr:pic>
    <xdr:clientData/>
  </xdr:twoCellAnchor>
  <xdr:twoCellAnchor editAs="oneCell">
    <xdr:from>
      <xdr:col>90</xdr:col>
      <xdr:colOff>0</xdr:colOff>
      <xdr:row>3</xdr:row>
      <xdr:rowOff>0</xdr:rowOff>
    </xdr:from>
    <xdr:to>
      <xdr:col>100</xdr:col>
      <xdr:colOff>85725</xdr:colOff>
      <xdr:row>6</xdr:row>
      <xdr:rowOff>209550</xdr:rowOff>
    </xdr:to>
    <xdr:pic macro="[0]!Macro6">
      <xdr:nvPicPr>
        <xdr:cNvPr id="2" name="Picture 4"/>
        <xdr:cNvPicPr preferRelativeResize="1">
          <a:picLocks noChangeAspect="1"/>
        </xdr:cNvPicPr>
      </xdr:nvPicPr>
      <xdr:blipFill>
        <a:blip r:embed="rId2"/>
        <a:stretch>
          <a:fillRect/>
        </a:stretch>
      </xdr:blipFill>
      <xdr:spPr>
        <a:xfrm>
          <a:off x="12620625" y="1238250"/>
          <a:ext cx="14192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3.png"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20"/>
  <sheetViews>
    <sheetView zoomScalePageLayoutView="0" workbookViewId="0" topLeftCell="A7">
      <selection activeCell="A16" sqref="A16"/>
    </sheetView>
  </sheetViews>
  <sheetFormatPr defaultColWidth="8.796875" defaultRowHeight="15.75"/>
  <cols>
    <col min="1" max="1" width="32.296875" style="0" customWidth="1"/>
    <col min="2" max="2" width="70.3984375" style="0" customWidth="1"/>
  </cols>
  <sheetData>
    <row r="1" ht="15.75">
      <c r="A1" t="s">
        <v>21</v>
      </c>
    </row>
    <row r="3" ht="15.75">
      <c r="A3" t="s">
        <v>22</v>
      </c>
    </row>
    <row r="6" spans="1:2" ht="63">
      <c r="A6" s="4" t="s">
        <v>23</v>
      </c>
      <c r="B6" s="3" t="s">
        <v>24</v>
      </c>
    </row>
    <row r="7" ht="28.5" customHeight="1">
      <c r="A7" s="6" t="s">
        <v>25</v>
      </c>
    </row>
    <row r="8" spans="1:2" ht="15.75">
      <c r="A8" s="5" t="s">
        <v>26</v>
      </c>
      <c r="B8" t="s">
        <v>27</v>
      </c>
    </row>
    <row r="9" spans="1:2" ht="15.75">
      <c r="A9" s="5" t="s">
        <v>28</v>
      </c>
      <c r="B9" s="1" t="s">
        <v>34</v>
      </c>
    </row>
    <row r="10" spans="1:2" ht="15.75">
      <c r="A10" s="7" t="s">
        <v>29</v>
      </c>
      <c r="B10" t="s">
        <v>35</v>
      </c>
    </row>
    <row r="11" spans="1:2" ht="15.75">
      <c r="A11" s="7" t="s">
        <v>30</v>
      </c>
      <c r="B11" t="s">
        <v>36</v>
      </c>
    </row>
    <row r="12" spans="1:2" ht="15.75">
      <c r="A12" s="7" t="s">
        <v>31</v>
      </c>
      <c r="B12" t="s">
        <v>37</v>
      </c>
    </row>
    <row r="13" spans="1:2" ht="15.75">
      <c r="A13" s="7" t="s">
        <v>32</v>
      </c>
      <c r="B13" t="s">
        <v>38</v>
      </c>
    </row>
    <row r="14" spans="1:2" ht="15.75">
      <c r="A14" s="7" t="s">
        <v>33</v>
      </c>
      <c r="B14" s="1" t="s">
        <v>39</v>
      </c>
    </row>
    <row r="15" ht="30">
      <c r="A15" s="8" t="s">
        <v>16</v>
      </c>
    </row>
    <row r="16" ht="15.75">
      <c r="A16" s="2" t="s">
        <v>5</v>
      </c>
    </row>
    <row r="17" ht="15.75">
      <c r="A17" s="2" t="s">
        <v>1</v>
      </c>
    </row>
    <row r="18" ht="15.75">
      <c r="A18" s="2" t="s">
        <v>3</v>
      </c>
    </row>
    <row r="19" ht="15.75">
      <c r="A19" s="2" t="s">
        <v>11</v>
      </c>
    </row>
    <row r="20" ht="15.75">
      <c r="A20" s="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outlinePr summaryBelow="0" summaryRight="0"/>
    <pageSetUpPr fitToPage="1"/>
  </sheetPr>
  <dimension ref="A1:HG39"/>
  <sheetViews>
    <sheetView showGridLines="0" tabSelected="1" workbookViewId="0" topLeftCell="A1">
      <selection activeCell="Z4" sqref="Z4:BO4"/>
    </sheetView>
  </sheetViews>
  <sheetFormatPr defaultColWidth="1.69921875" defaultRowHeight="15.75"/>
  <cols>
    <col min="1" max="1" width="2.69921875" style="20" customWidth="1"/>
    <col min="2" max="10" width="1.203125" style="20" customWidth="1"/>
    <col min="11" max="15" width="1.59765625" style="20" customWidth="1"/>
    <col min="16" max="20" width="1.69921875" style="20" customWidth="1"/>
    <col min="21" max="25" width="1.8984375" style="20" customWidth="1"/>
    <col min="26" max="35" width="1.390625" style="20" customWidth="1"/>
    <col min="36" max="40" width="1.4921875" style="20" customWidth="1"/>
    <col min="41" max="65" width="1.390625" style="20" customWidth="1"/>
    <col min="66" max="70" width="1.69921875" style="20" customWidth="1"/>
    <col min="71" max="105" width="1.390625" style="20" customWidth="1"/>
    <col min="106" max="112" width="1.203125" style="20" customWidth="1"/>
    <col min="113" max="121" width="1.390625" style="20" customWidth="1"/>
    <col min="122" max="139" width="1.203125" style="20" customWidth="1"/>
    <col min="140" max="148" width="1.390625" style="20" customWidth="1"/>
    <col min="149" max="158" width="1.69921875" style="20" customWidth="1"/>
    <col min="159" max="173" width="1.390625" style="20" customWidth="1"/>
    <col min="174" max="176" width="2" style="20" customWidth="1"/>
    <col min="177" max="182" width="1.390625" style="20" customWidth="1"/>
    <col min="183" max="192" width="1.69921875" style="20" customWidth="1"/>
    <col min="193" max="198" width="1.796875" style="20" customWidth="1"/>
    <col min="199" max="201" width="1.390625" style="20" customWidth="1"/>
    <col min="202" max="215" width="1.69921875" style="0" customWidth="1"/>
    <col min="216" max="216" width="5.19921875" style="0" customWidth="1"/>
  </cols>
  <sheetData>
    <row r="1" spans="2:215" ht="39" customHeight="1" thickBot="1" thickTop="1">
      <c r="B1" s="52" t="s">
        <v>116</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4"/>
      <c r="HE1" s="42" t="s">
        <v>10</v>
      </c>
      <c r="HF1" s="42"/>
      <c r="HG1" s="42"/>
    </row>
    <row r="2" spans="1:215" s="1" customFormat="1" ht="39" customHeight="1" thickBot="1">
      <c r="A2" s="20"/>
      <c r="B2" s="55" t="s">
        <v>117</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7"/>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HE2" s="42" t="s">
        <v>19</v>
      </c>
      <c r="HF2" s="42"/>
      <c r="HG2" s="42"/>
    </row>
    <row r="3" spans="2:215" ht="19.5" customHeight="1">
      <c r="B3" s="21"/>
      <c r="C3" s="22"/>
      <c r="D3" s="22"/>
      <c r="E3" s="22"/>
      <c r="F3" s="22"/>
      <c r="G3" s="23"/>
      <c r="H3" s="23"/>
      <c r="I3" s="23"/>
      <c r="J3" s="23"/>
      <c r="K3" s="23"/>
      <c r="L3" s="23"/>
      <c r="M3" s="23"/>
      <c r="N3" s="23"/>
      <c r="O3" s="23"/>
      <c r="P3" s="23"/>
      <c r="Q3" s="23"/>
      <c r="R3" s="23"/>
      <c r="S3" s="23"/>
      <c r="T3" s="23"/>
      <c r="U3" s="23"/>
      <c r="V3" s="23"/>
      <c r="W3" s="23"/>
      <c r="X3" s="23"/>
      <c r="Y3" s="23"/>
      <c r="Z3" s="22"/>
      <c r="AA3" s="22"/>
      <c r="AB3" s="51"/>
      <c r="AC3" s="51"/>
      <c r="AD3" s="51"/>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4" t="s">
        <v>12</v>
      </c>
      <c r="CA3" s="494"/>
      <c r="CB3" s="494"/>
      <c r="CC3" s="494"/>
      <c r="CD3" s="494"/>
      <c r="CE3" s="494"/>
      <c r="CF3" s="494"/>
      <c r="CG3" s="494"/>
      <c r="CH3" s="494"/>
      <c r="CI3" s="494"/>
      <c r="CJ3" s="495"/>
      <c r="HE3" s="42"/>
      <c r="HF3" s="42"/>
      <c r="HG3" s="42"/>
    </row>
    <row r="4" spans="2:88" ht="19.5" customHeight="1">
      <c r="B4" s="21"/>
      <c r="C4" s="22"/>
      <c r="D4" s="22"/>
      <c r="E4" s="22"/>
      <c r="F4" s="22"/>
      <c r="G4" s="25"/>
      <c r="H4" s="25"/>
      <c r="I4" s="26"/>
      <c r="J4" s="26"/>
      <c r="K4" s="22"/>
      <c r="L4" s="27"/>
      <c r="M4" s="27"/>
      <c r="N4" s="27"/>
      <c r="O4" s="27"/>
      <c r="P4" s="27"/>
      <c r="Q4" s="27"/>
      <c r="R4" s="27"/>
      <c r="S4" s="27"/>
      <c r="T4" s="22"/>
      <c r="U4" s="22"/>
      <c r="V4" s="22"/>
      <c r="W4" s="22"/>
      <c r="X4" s="22"/>
      <c r="Y4" s="28" t="s">
        <v>68</v>
      </c>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c r="BJ4" s="501"/>
      <c r="BK4" s="501"/>
      <c r="BL4" s="501"/>
      <c r="BM4" s="501"/>
      <c r="BN4" s="501"/>
      <c r="BO4" s="501"/>
      <c r="BP4" s="22"/>
      <c r="BQ4" s="22"/>
      <c r="BR4" s="22"/>
      <c r="BS4" s="22"/>
      <c r="BT4" s="22"/>
      <c r="BU4" s="22"/>
      <c r="BV4" s="22"/>
      <c r="BW4" s="22"/>
      <c r="BX4" s="22"/>
      <c r="BY4" s="22"/>
      <c r="BZ4" s="24" t="s">
        <v>13</v>
      </c>
      <c r="CA4" s="496"/>
      <c r="CB4" s="496"/>
      <c r="CC4" s="496"/>
      <c r="CD4" s="496"/>
      <c r="CE4" s="496"/>
      <c r="CF4" s="496"/>
      <c r="CG4" s="496"/>
      <c r="CH4" s="496"/>
      <c r="CI4" s="496"/>
      <c r="CJ4" s="497"/>
    </row>
    <row r="5" spans="2:88" ht="19.5" customHeight="1">
      <c r="B5" s="21"/>
      <c r="C5" s="22"/>
      <c r="D5" s="22"/>
      <c r="E5" s="22"/>
      <c r="F5" s="22"/>
      <c r="G5" s="29"/>
      <c r="H5" s="26"/>
      <c r="I5" s="26"/>
      <c r="J5" s="26"/>
      <c r="K5" s="22"/>
      <c r="L5" s="30"/>
      <c r="M5" s="30"/>
      <c r="N5" s="30"/>
      <c r="O5" s="30"/>
      <c r="P5" s="30"/>
      <c r="Q5" s="30"/>
      <c r="R5" s="30"/>
      <c r="S5" s="30"/>
      <c r="T5" s="22"/>
      <c r="U5" s="22"/>
      <c r="V5" s="22"/>
      <c r="W5" s="22"/>
      <c r="X5" s="22"/>
      <c r="Y5" s="28"/>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22"/>
      <c r="BQ5" s="22"/>
      <c r="BR5" s="22"/>
      <c r="BS5" s="22"/>
      <c r="BT5" s="22"/>
      <c r="BU5" s="22"/>
      <c r="BV5" s="22"/>
      <c r="BW5" s="22"/>
      <c r="BX5" s="22"/>
      <c r="BY5" s="22"/>
      <c r="BZ5" s="24" t="s">
        <v>0</v>
      </c>
      <c r="CA5" s="498"/>
      <c r="CB5" s="498"/>
      <c r="CC5" s="498"/>
      <c r="CD5" s="498"/>
      <c r="CE5" s="498"/>
      <c r="CF5" s="498"/>
      <c r="CG5" s="498"/>
      <c r="CH5" s="498"/>
      <c r="CI5" s="498"/>
      <c r="CJ5" s="499"/>
    </row>
    <row r="6" spans="2:88" ht="19.5" customHeight="1">
      <c r="B6" s="21"/>
      <c r="C6" s="22"/>
      <c r="D6" s="22"/>
      <c r="E6" s="22"/>
      <c r="F6" s="22"/>
      <c r="G6" s="23"/>
      <c r="H6" s="23"/>
      <c r="I6" s="26"/>
      <c r="J6" s="26"/>
      <c r="K6" s="28"/>
      <c r="L6" s="30" t="e">
        <f>IF(#REF!="","",#REF!)</f>
        <v>#REF!</v>
      </c>
      <c r="M6" s="30"/>
      <c r="N6" s="30"/>
      <c r="O6" s="30"/>
      <c r="P6" s="30"/>
      <c r="Q6" s="30"/>
      <c r="R6" s="30"/>
      <c r="S6" s="30"/>
      <c r="T6" s="22"/>
      <c r="U6" s="22"/>
      <c r="V6" s="22"/>
      <c r="W6" s="22"/>
      <c r="X6" s="22"/>
      <c r="Y6" s="32" t="s">
        <v>5</v>
      </c>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c r="AZ6" s="501"/>
      <c r="BA6" s="501"/>
      <c r="BB6" s="501"/>
      <c r="BC6" s="501"/>
      <c r="BD6" s="501"/>
      <c r="BE6" s="501"/>
      <c r="BF6" s="501"/>
      <c r="BG6" s="501"/>
      <c r="BH6" s="501"/>
      <c r="BI6" s="501"/>
      <c r="BJ6" s="501"/>
      <c r="BK6" s="501"/>
      <c r="BL6" s="501"/>
      <c r="BM6" s="501"/>
      <c r="BN6" s="501"/>
      <c r="BO6" s="501"/>
      <c r="BP6" s="22"/>
      <c r="BQ6" s="22"/>
      <c r="BR6" s="22"/>
      <c r="BS6" s="22"/>
      <c r="BT6" s="22"/>
      <c r="BU6" s="22"/>
      <c r="BV6" s="22"/>
      <c r="BW6" s="22"/>
      <c r="BX6" s="22"/>
      <c r="BY6" s="22"/>
      <c r="BZ6" s="24" t="s">
        <v>40</v>
      </c>
      <c r="CA6" s="496"/>
      <c r="CB6" s="496"/>
      <c r="CC6" s="496"/>
      <c r="CD6" s="496"/>
      <c r="CE6" s="496"/>
      <c r="CF6" s="496"/>
      <c r="CG6" s="496"/>
      <c r="CH6" s="496"/>
      <c r="CI6" s="496"/>
      <c r="CJ6" s="497"/>
    </row>
    <row r="7" spans="2:88" ht="19.5" customHeight="1">
      <c r="B7" s="21"/>
      <c r="C7" s="22"/>
      <c r="D7" s="22"/>
      <c r="E7" s="22"/>
      <c r="F7" s="22"/>
      <c r="G7" s="22"/>
      <c r="H7" s="22"/>
      <c r="I7" s="22"/>
      <c r="J7" s="22"/>
      <c r="K7" s="22"/>
      <c r="L7" s="22"/>
      <c r="M7" s="22"/>
      <c r="N7" s="31"/>
      <c r="O7" s="31"/>
      <c r="P7" s="31"/>
      <c r="Q7" s="31"/>
      <c r="R7" s="31"/>
      <c r="S7" s="31"/>
      <c r="T7" s="22"/>
      <c r="U7" s="22"/>
      <c r="V7" s="22"/>
      <c r="W7" s="22"/>
      <c r="X7" s="22"/>
      <c r="Y7" s="32" t="s">
        <v>118</v>
      </c>
      <c r="Z7" s="500"/>
      <c r="AA7" s="500"/>
      <c r="AB7" s="500"/>
      <c r="AC7" s="500"/>
      <c r="AD7" s="500"/>
      <c r="AE7" s="500"/>
      <c r="AF7" s="500"/>
      <c r="AG7" s="500"/>
      <c r="AH7" s="500"/>
      <c r="AI7" s="500"/>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4" t="s">
        <v>119</v>
      </c>
      <c r="CA7" s="496"/>
      <c r="CB7" s="496"/>
      <c r="CC7" s="496"/>
      <c r="CD7" s="496"/>
      <c r="CE7" s="496"/>
      <c r="CF7" s="496"/>
      <c r="CG7" s="496"/>
      <c r="CH7" s="496"/>
      <c r="CI7" s="496"/>
      <c r="CJ7" s="497"/>
    </row>
    <row r="8" spans="1:201" s="1" customFormat="1" ht="19.5" customHeight="1" thickBot="1">
      <c r="A8" s="20"/>
      <c r="B8" s="33"/>
      <c r="C8" s="34"/>
      <c r="D8" s="34"/>
      <c r="E8" s="34"/>
      <c r="F8" s="34"/>
      <c r="G8" s="34"/>
      <c r="H8" s="34"/>
      <c r="I8" s="34"/>
      <c r="J8" s="34"/>
      <c r="K8" s="34"/>
      <c r="L8" s="34"/>
      <c r="M8" s="34"/>
      <c r="N8" s="35"/>
      <c r="O8" s="35"/>
      <c r="P8" s="35"/>
      <c r="Q8" s="35"/>
      <c r="R8" s="35"/>
      <c r="S8" s="35"/>
      <c r="T8" s="35"/>
      <c r="U8" s="34"/>
      <c r="V8" s="34"/>
      <c r="W8" s="34"/>
      <c r="X8" s="34"/>
      <c r="Y8" s="34"/>
      <c r="Z8" s="34"/>
      <c r="AA8" s="34"/>
      <c r="AB8" s="36"/>
      <c r="AC8" s="36"/>
      <c r="AD8" s="36"/>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7"/>
      <c r="BS8" s="38"/>
      <c r="BT8" s="38"/>
      <c r="BU8" s="38"/>
      <c r="BV8" s="38"/>
      <c r="BW8" s="38"/>
      <c r="BX8" s="38"/>
      <c r="BY8" s="38"/>
      <c r="BZ8" s="38"/>
      <c r="CA8" s="38"/>
      <c r="CB8" s="38"/>
      <c r="CC8" s="34"/>
      <c r="CD8" s="34"/>
      <c r="CE8" s="34"/>
      <c r="CF8" s="34"/>
      <c r="CG8" s="34"/>
      <c r="CH8" s="34"/>
      <c r="CI8" s="34"/>
      <c r="CJ8" s="39"/>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row>
    <row r="9" spans="2:201" ht="120" customHeight="1" thickBot="1" thickTop="1">
      <c r="B9" s="345" t="s">
        <v>41</v>
      </c>
      <c r="C9" s="346"/>
      <c r="D9" s="346"/>
      <c r="E9" s="346"/>
      <c r="F9" s="346"/>
      <c r="G9" s="346"/>
      <c r="H9" s="346"/>
      <c r="I9" s="346"/>
      <c r="J9" s="346"/>
      <c r="K9" s="346"/>
      <c r="L9" s="346"/>
      <c r="M9" s="346"/>
      <c r="N9" s="346"/>
      <c r="O9" s="346"/>
      <c r="P9" s="346"/>
      <c r="Q9" s="346"/>
      <c r="R9" s="346"/>
      <c r="S9" s="346"/>
      <c r="T9" s="346"/>
      <c r="U9" s="346"/>
      <c r="V9" s="346"/>
      <c r="W9" s="346"/>
      <c r="X9" s="346"/>
      <c r="Y9" s="347"/>
      <c r="Z9" s="360" t="s">
        <v>63</v>
      </c>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61"/>
      <c r="BX9" s="361"/>
      <c r="BY9" s="361"/>
      <c r="BZ9" s="361"/>
      <c r="CA9" s="361"/>
      <c r="CB9" s="362"/>
      <c r="CC9" s="333" t="s">
        <v>64</v>
      </c>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5"/>
      <c r="DI9" s="341" t="s">
        <v>133</v>
      </c>
      <c r="DJ9" s="341"/>
      <c r="DK9" s="341"/>
      <c r="DL9" s="341"/>
      <c r="DM9" s="341"/>
      <c r="DN9" s="341"/>
      <c r="DO9" s="341"/>
      <c r="DP9" s="341"/>
      <c r="DQ9" s="342"/>
      <c r="DR9" s="339" t="s">
        <v>65</v>
      </c>
      <c r="DS9" s="339"/>
      <c r="DT9" s="339"/>
      <c r="DU9" s="339"/>
      <c r="DV9" s="339"/>
      <c r="DW9" s="339"/>
      <c r="DX9" s="339"/>
      <c r="DY9" s="339"/>
      <c r="DZ9" s="339"/>
      <c r="EA9" s="339"/>
      <c r="EB9" s="339"/>
      <c r="EC9" s="339"/>
      <c r="ED9" s="339"/>
      <c r="EE9" s="339"/>
      <c r="EF9" s="339"/>
      <c r="EG9" s="339"/>
      <c r="EH9" s="339"/>
      <c r="EI9" s="340"/>
      <c r="EJ9" s="250" t="s">
        <v>134</v>
      </c>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1"/>
      <c r="FI9" s="264" t="s">
        <v>66</v>
      </c>
      <c r="FJ9" s="264"/>
      <c r="FK9" s="264"/>
      <c r="FL9" s="264"/>
      <c r="FM9" s="264"/>
      <c r="FN9" s="264"/>
      <c r="FO9" s="264"/>
      <c r="FP9" s="264"/>
      <c r="FQ9" s="265"/>
      <c r="FR9" s="275" t="s">
        <v>136</v>
      </c>
      <c r="FS9" s="276"/>
      <c r="FT9" s="277"/>
      <c r="FU9" s="58" t="s">
        <v>135</v>
      </c>
      <c r="FV9" s="58"/>
      <c r="FW9" s="58"/>
      <c r="FX9" s="58"/>
      <c r="FY9" s="58"/>
      <c r="FZ9" s="59"/>
      <c r="GA9" s="216" t="s">
        <v>90</v>
      </c>
      <c r="GB9" s="217"/>
      <c r="GC9" s="217"/>
      <c r="GD9" s="217"/>
      <c r="GE9" s="217"/>
      <c r="GF9" s="217"/>
      <c r="GG9" s="217"/>
      <c r="GH9" s="217"/>
      <c r="GI9" s="217"/>
      <c r="GJ9" s="217"/>
      <c r="GK9" s="217"/>
      <c r="GL9" s="217"/>
      <c r="GM9" s="217"/>
      <c r="GN9" s="217"/>
      <c r="GO9" s="217"/>
      <c r="GP9" s="217"/>
      <c r="GQ9" s="217"/>
      <c r="GR9" s="217"/>
      <c r="GS9" s="218"/>
    </row>
    <row r="10" spans="1:201" s="1" customFormat="1" ht="27.75" customHeight="1" thickBot="1">
      <c r="A10" s="20"/>
      <c r="B10" s="173"/>
      <c r="C10" s="174"/>
      <c r="D10" s="174"/>
      <c r="E10" s="174"/>
      <c r="F10" s="174"/>
      <c r="G10" s="10" t="s">
        <v>58</v>
      </c>
      <c r="H10" s="11"/>
      <c r="I10" s="11"/>
      <c r="J10" s="11"/>
      <c r="K10" s="11"/>
      <c r="L10" s="11"/>
      <c r="M10" s="11"/>
      <c r="N10" s="11"/>
      <c r="O10" s="11"/>
      <c r="P10" s="19"/>
      <c r="Q10" s="19"/>
      <c r="R10" s="19"/>
      <c r="S10" s="19"/>
      <c r="T10" s="19"/>
      <c r="U10" s="11"/>
      <c r="V10" s="12" t="s">
        <v>69</v>
      </c>
      <c r="W10" s="12" t="s">
        <v>69</v>
      </c>
      <c r="X10" s="12" t="s">
        <v>69</v>
      </c>
      <c r="Y10" s="12" t="s">
        <v>69</v>
      </c>
      <c r="Z10" s="12" t="s">
        <v>69</v>
      </c>
      <c r="AA10" s="12" t="s">
        <v>69</v>
      </c>
      <c r="AB10" s="12" t="s">
        <v>69</v>
      </c>
      <c r="AC10" s="12" t="s">
        <v>69</v>
      </c>
      <c r="AD10" s="12" t="s">
        <v>69</v>
      </c>
      <c r="AE10" s="12" t="s">
        <v>69</v>
      </c>
      <c r="AF10" s="12" t="s">
        <v>69</v>
      </c>
      <c r="AG10" s="12" t="s">
        <v>69</v>
      </c>
      <c r="AH10" s="12" t="s">
        <v>69</v>
      </c>
      <c r="AI10" s="12" t="s">
        <v>69</v>
      </c>
      <c r="AJ10" s="12" t="s">
        <v>69</v>
      </c>
      <c r="AK10" s="12" t="s">
        <v>69</v>
      </c>
      <c r="AL10" s="12" t="s">
        <v>69</v>
      </c>
      <c r="AM10" s="12" t="s">
        <v>69</v>
      </c>
      <c r="AN10" s="12" t="s">
        <v>69</v>
      </c>
      <c r="AO10" s="12" t="s">
        <v>69</v>
      </c>
      <c r="AP10" s="12" t="s">
        <v>69</v>
      </c>
      <c r="AQ10" s="12" t="s">
        <v>69</v>
      </c>
      <c r="AR10" s="12" t="s">
        <v>69</v>
      </c>
      <c r="AS10" s="12" t="s">
        <v>69</v>
      </c>
      <c r="AT10" s="12" t="s">
        <v>69</v>
      </c>
      <c r="AU10" s="12" t="s">
        <v>69</v>
      </c>
      <c r="AV10" s="12" t="s">
        <v>69</v>
      </c>
      <c r="AW10" s="12" t="s">
        <v>69</v>
      </c>
      <c r="AX10" s="12" t="s">
        <v>69</v>
      </c>
      <c r="AY10" s="12" t="s">
        <v>69</v>
      </c>
      <c r="AZ10" s="12" t="s">
        <v>69</v>
      </c>
      <c r="BA10" s="12" t="s">
        <v>69</v>
      </c>
      <c r="BB10" s="12" t="s">
        <v>69</v>
      </c>
      <c r="BC10" s="12" t="s">
        <v>69</v>
      </c>
      <c r="BD10" s="12" t="s">
        <v>69</v>
      </c>
      <c r="BE10" s="12" t="s">
        <v>69</v>
      </c>
      <c r="BF10" s="12" t="s">
        <v>69</v>
      </c>
      <c r="BG10" s="12" t="s">
        <v>69</v>
      </c>
      <c r="BH10" s="12" t="s">
        <v>69</v>
      </c>
      <c r="BI10" s="12" t="s">
        <v>69</v>
      </c>
      <c r="BJ10" s="12" t="s">
        <v>69</v>
      </c>
      <c r="BK10" s="12" t="s">
        <v>69</v>
      </c>
      <c r="BL10" s="12" t="s">
        <v>69</v>
      </c>
      <c r="BM10" s="12" t="s">
        <v>69</v>
      </c>
      <c r="BN10" s="12" t="s">
        <v>69</v>
      </c>
      <c r="BO10" s="12" t="s">
        <v>69</v>
      </c>
      <c r="BP10" s="12" t="s">
        <v>69</v>
      </c>
      <c r="BQ10" s="12" t="s">
        <v>69</v>
      </c>
      <c r="BR10" s="12" t="s">
        <v>69</v>
      </c>
      <c r="BS10" s="12" t="s">
        <v>69</v>
      </c>
      <c r="BT10" s="12" t="s">
        <v>69</v>
      </c>
      <c r="BU10" s="12" t="s">
        <v>69</v>
      </c>
      <c r="BV10" s="12" t="s">
        <v>69</v>
      </c>
      <c r="BW10" s="12" t="s">
        <v>69</v>
      </c>
      <c r="BX10" s="16" t="s">
        <v>69</v>
      </c>
      <c r="BY10" s="16" t="s">
        <v>69</v>
      </c>
      <c r="BZ10" s="16" t="s">
        <v>69</v>
      </c>
      <c r="CA10" s="16" t="s">
        <v>69</v>
      </c>
      <c r="CB10" s="17" t="s">
        <v>69</v>
      </c>
      <c r="CC10" s="394" t="s">
        <v>71</v>
      </c>
      <c r="CD10" s="395"/>
      <c r="CE10" s="395"/>
      <c r="CF10" s="395"/>
      <c r="CG10" s="395"/>
      <c r="CH10" s="395"/>
      <c r="CI10" s="395"/>
      <c r="CJ10" s="395"/>
      <c r="CK10" s="395"/>
      <c r="CL10" s="395"/>
      <c r="CM10" s="395"/>
      <c r="CN10" s="395"/>
      <c r="CO10" s="395"/>
      <c r="CP10" s="396" t="s">
        <v>70</v>
      </c>
      <c r="CQ10" s="395"/>
      <c r="CR10" s="395"/>
      <c r="CS10" s="395"/>
      <c r="CT10" s="395"/>
      <c r="CU10" s="395"/>
      <c r="CV10" s="395"/>
      <c r="CW10" s="395"/>
      <c r="CX10" s="395"/>
      <c r="CY10" s="395"/>
      <c r="CZ10" s="395"/>
      <c r="DA10" s="395"/>
      <c r="DB10" s="12" t="s">
        <v>69</v>
      </c>
      <c r="DC10" s="12" t="s">
        <v>69</v>
      </c>
      <c r="DD10" s="12" t="s">
        <v>69</v>
      </c>
      <c r="DE10" s="12" t="s">
        <v>69</v>
      </c>
      <c r="DF10" s="12" t="s">
        <v>69</v>
      </c>
      <c r="DG10" s="12" t="s">
        <v>69</v>
      </c>
      <c r="DH10" s="12" t="s">
        <v>69</v>
      </c>
      <c r="DI10" s="12" t="s">
        <v>69</v>
      </c>
      <c r="DJ10" s="12" t="s">
        <v>69</v>
      </c>
      <c r="DK10" s="12" t="s">
        <v>69</v>
      </c>
      <c r="DL10" s="12" t="s">
        <v>69</v>
      </c>
      <c r="DM10" s="12" t="s">
        <v>69</v>
      </c>
      <c r="DN10" s="12" t="s">
        <v>69</v>
      </c>
      <c r="DO10" s="370" t="s">
        <v>59</v>
      </c>
      <c r="DP10" s="371"/>
      <c r="DQ10" s="372"/>
      <c r="DR10" s="12" t="s">
        <v>69</v>
      </c>
      <c r="DS10" s="12" t="s">
        <v>69</v>
      </c>
      <c r="DT10" s="12" t="s">
        <v>69</v>
      </c>
      <c r="DU10" s="12" t="s">
        <v>69</v>
      </c>
      <c r="DV10" s="12" t="s">
        <v>69</v>
      </c>
      <c r="DW10" s="12" t="s">
        <v>69</v>
      </c>
      <c r="DX10" s="370" t="s">
        <v>60</v>
      </c>
      <c r="DY10" s="371"/>
      <c r="DZ10" s="372"/>
      <c r="EA10" s="12" t="s">
        <v>69</v>
      </c>
      <c r="EB10" s="12" t="s">
        <v>69</v>
      </c>
      <c r="EC10" s="12" t="s">
        <v>69</v>
      </c>
      <c r="ED10" s="12" t="s">
        <v>69</v>
      </c>
      <c r="EE10" s="12" t="s">
        <v>69</v>
      </c>
      <c r="EF10" s="12" t="s">
        <v>69</v>
      </c>
      <c r="EG10" s="370" t="s">
        <v>61</v>
      </c>
      <c r="EH10" s="371"/>
      <c r="EI10" s="374"/>
      <c r="EJ10" s="12" t="s">
        <v>69</v>
      </c>
      <c r="EK10" s="12" t="s">
        <v>69</v>
      </c>
      <c r="EL10" s="12" t="s">
        <v>69</v>
      </c>
      <c r="EM10" s="12" t="s">
        <v>69</v>
      </c>
      <c r="EN10" s="12" t="s">
        <v>69</v>
      </c>
      <c r="EO10" s="12" t="s">
        <v>69</v>
      </c>
      <c r="EP10" s="370" t="s">
        <v>109</v>
      </c>
      <c r="EQ10" s="371"/>
      <c r="ER10" s="372"/>
      <c r="ES10" s="12" t="s">
        <v>69</v>
      </c>
      <c r="ET10" s="12" t="s">
        <v>69</v>
      </c>
      <c r="EU10" s="12" t="s">
        <v>69</v>
      </c>
      <c r="EV10" s="12" t="s">
        <v>69</v>
      </c>
      <c r="EW10" s="12" t="s">
        <v>69</v>
      </c>
      <c r="EX10" s="12" t="s">
        <v>69</v>
      </c>
      <c r="EY10" s="12" t="s">
        <v>69</v>
      </c>
      <c r="EZ10" s="12" t="s">
        <v>69</v>
      </c>
      <c r="FA10" s="12" t="s">
        <v>69</v>
      </c>
      <c r="FB10" s="12" t="s">
        <v>69</v>
      </c>
      <c r="FC10" s="12" t="s">
        <v>69</v>
      </c>
      <c r="FD10" s="12" t="s">
        <v>69</v>
      </c>
      <c r="FE10" s="12" t="s">
        <v>69</v>
      </c>
      <c r="FF10" s="370" t="s">
        <v>110</v>
      </c>
      <c r="FG10" s="371"/>
      <c r="FH10" s="374"/>
      <c r="FI10" s="12" t="s">
        <v>69</v>
      </c>
      <c r="FJ10" s="12" t="s">
        <v>69</v>
      </c>
      <c r="FK10" s="12" t="s">
        <v>69</v>
      </c>
      <c r="FL10" s="12" t="s">
        <v>69</v>
      </c>
      <c r="FM10" s="12" t="s">
        <v>69</v>
      </c>
      <c r="FN10" s="12" t="s">
        <v>69</v>
      </c>
      <c r="FO10" s="370" t="s">
        <v>62</v>
      </c>
      <c r="FP10" s="371"/>
      <c r="FQ10" s="374"/>
      <c r="FR10" s="373" t="s">
        <v>111</v>
      </c>
      <c r="FS10" s="371"/>
      <c r="FT10" s="374"/>
      <c r="FU10" s="371" t="s">
        <v>112</v>
      </c>
      <c r="FV10" s="371"/>
      <c r="FW10" s="372"/>
      <c r="FX10" s="12" t="s">
        <v>69</v>
      </c>
      <c r="FY10" s="12" t="s">
        <v>69</v>
      </c>
      <c r="FZ10" s="12" t="s">
        <v>69</v>
      </c>
      <c r="GA10" s="12" t="s">
        <v>69</v>
      </c>
      <c r="GB10" s="12" t="s">
        <v>69</v>
      </c>
      <c r="GC10" s="12" t="s">
        <v>69</v>
      </c>
      <c r="GD10" s="12" t="s">
        <v>69</v>
      </c>
      <c r="GE10" s="12" t="s">
        <v>69</v>
      </c>
      <c r="GF10" s="12" t="s">
        <v>69</v>
      </c>
      <c r="GG10" s="12" t="s">
        <v>69</v>
      </c>
      <c r="GH10" s="12" t="s">
        <v>69</v>
      </c>
      <c r="GI10" s="12" t="s">
        <v>69</v>
      </c>
      <c r="GJ10" s="12" t="s">
        <v>69</v>
      </c>
      <c r="GK10" s="12" t="s">
        <v>69</v>
      </c>
      <c r="GL10" s="12" t="s">
        <v>69</v>
      </c>
      <c r="GM10" s="12" t="s">
        <v>69</v>
      </c>
      <c r="GN10" s="12" t="s">
        <v>69</v>
      </c>
      <c r="GO10" s="12" t="s">
        <v>69</v>
      </c>
      <c r="GP10" s="12" t="s">
        <v>69</v>
      </c>
      <c r="GQ10" s="370" t="s">
        <v>113</v>
      </c>
      <c r="GR10" s="371"/>
      <c r="GS10" s="393"/>
    </row>
    <row r="11" spans="1:201" s="1" customFormat="1" ht="41.25" customHeight="1" thickBot="1">
      <c r="A11" s="20"/>
      <c r="B11" s="175"/>
      <c r="C11" s="176"/>
      <c r="D11" s="176"/>
      <c r="E11" s="176"/>
      <c r="F11" s="176"/>
      <c r="G11" s="15" t="s">
        <v>115</v>
      </c>
      <c r="H11" s="13"/>
      <c r="I11" s="13"/>
      <c r="J11" s="13"/>
      <c r="K11" s="13"/>
      <c r="L11" s="13"/>
      <c r="M11" s="13"/>
      <c r="N11" s="13"/>
      <c r="O11" s="13"/>
      <c r="P11" s="43" t="s">
        <v>114</v>
      </c>
      <c r="Q11" s="44"/>
      <c r="R11" s="44"/>
      <c r="S11" s="44"/>
      <c r="T11" s="45"/>
      <c r="U11" s="14" t="s">
        <v>69</v>
      </c>
      <c r="V11" s="14" t="s">
        <v>69</v>
      </c>
      <c r="W11" s="14" t="s">
        <v>69</v>
      </c>
      <c r="X11" s="14" t="s">
        <v>69</v>
      </c>
      <c r="Y11" s="14" t="s">
        <v>69</v>
      </c>
      <c r="Z11" s="14" t="s">
        <v>69</v>
      </c>
      <c r="AA11" s="14" t="s">
        <v>69</v>
      </c>
      <c r="AB11" s="14" t="s">
        <v>69</v>
      </c>
      <c r="AC11" s="14" t="s">
        <v>69</v>
      </c>
      <c r="AD11" s="14" t="s">
        <v>69</v>
      </c>
      <c r="AE11" s="14" t="s">
        <v>69</v>
      </c>
      <c r="AF11" s="14" t="s">
        <v>69</v>
      </c>
      <c r="AG11" s="14" t="s">
        <v>69</v>
      </c>
      <c r="AH11" s="14" t="s">
        <v>69</v>
      </c>
      <c r="AI11" s="14" t="s">
        <v>69</v>
      </c>
      <c r="AJ11" s="382" t="s">
        <v>53</v>
      </c>
      <c r="AK11" s="382"/>
      <c r="AL11" s="382"/>
      <c r="AM11" s="382"/>
      <c r="AN11" s="382"/>
      <c r="AO11" s="382" t="s">
        <v>55</v>
      </c>
      <c r="AP11" s="382"/>
      <c r="AQ11" s="382"/>
      <c r="AR11" s="382"/>
      <c r="AS11" s="382"/>
      <c r="AT11" s="382" t="s">
        <v>56</v>
      </c>
      <c r="AU11" s="382"/>
      <c r="AV11" s="382"/>
      <c r="AW11" s="382"/>
      <c r="AX11" s="382"/>
      <c r="AY11" s="382" t="s">
        <v>57</v>
      </c>
      <c r="AZ11" s="382"/>
      <c r="BA11" s="382"/>
      <c r="BB11" s="382"/>
      <c r="BC11" s="382"/>
      <c r="BD11" s="14" t="s">
        <v>54</v>
      </c>
      <c r="BE11" s="14" t="s">
        <v>54</v>
      </c>
      <c r="BF11" s="14" t="s">
        <v>54</v>
      </c>
      <c r="BG11" s="14" t="s">
        <v>54</v>
      </c>
      <c r="BH11" s="14" t="s">
        <v>54</v>
      </c>
      <c r="BI11" s="14" t="s">
        <v>54</v>
      </c>
      <c r="BJ11" s="14" t="s">
        <v>54</v>
      </c>
      <c r="BK11" s="14" t="s">
        <v>54</v>
      </c>
      <c r="BL11" s="14" t="s">
        <v>54</v>
      </c>
      <c r="BM11" s="14" t="s">
        <v>54</v>
      </c>
      <c r="BN11" s="383" t="s">
        <v>107</v>
      </c>
      <c r="BO11" s="384"/>
      <c r="BP11" s="384"/>
      <c r="BQ11" s="384"/>
      <c r="BR11" s="385"/>
      <c r="BS11" s="14" t="s">
        <v>69</v>
      </c>
      <c r="BT11" s="14" t="s">
        <v>69</v>
      </c>
      <c r="BU11" s="14" t="s">
        <v>69</v>
      </c>
      <c r="BV11" s="14" t="s">
        <v>69</v>
      </c>
      <c r="BW11" s="14" t="s">
        <v>69</v>
      </c>
      <c r="BX11" s="14" t="s">
        <v>69</v>
      </c>
      <c r="BY11" s="14" t="s">
        <v>69</v>
      </c>
      <c r="BZ11" s="14" t="s">
        <v>69</v>
      </c>
      <c r="CA11" s="14" t="s">
        <v>69</v>
      </c>
      <c r="CB11" s="18" t="s">
        <v>69</v>
      </c>
      <c r="CC11" s="385" t="s">
        <v>137</v>
      </c>
      <c r="CD11" s="382"/>
      <c r="CE11" s="382"/>
      <c r="CF11" s="382"/>
      <c r="CG11" s="382"/>
      <c r="CH11" s="382"/>
      <c r="CI11" s="382"/>
      <c r="CJ11" s="382"/>
      <c r="CK11" s="382"/>
      <c r="CL11" s="382"/>
      <c r="CM11" s="382"/>
      <c r="CN11" s="382"/>
      <c r="CO11" s="382"/>
      <c r="CP11" s="382" t="s">
        <v>138</v>
      </c>
      <c r="CQ11" s="382"/>
      <c r="CR11" s="382"/>
      <c r="CS11" s="382"/>
      <c r="CT11" s="382"/>
      <c r="CU11" s="382"/>
      <c r="CV11" s="382"/>
      <c r="CW11" s="382"/>
      <c r="CX11" s="382"/>
      <c r="CY11" s="382"/>
      <c r="CZ11" s="382"/>
      <c r="DA11" s="382"/>
      <c r="DB11" s="48" t="s">
        <v>139</v>
      </c>
      <c r="DC11" s="49"/>
      <c r="DD11" s="49"/>
      <c r="DE11" s="49"/>
      <c r="DF11" s="49"/>
      <c r="DG11" s="49"/>
      <c r="DH11" s="50"/>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7"/>
    </row>
    <row r="12" spans="2:201" ht="60" customHeight="1">
      <c r="B12" s="375" t="s">
        <v>123</v>
      </c>
      <c r="C12" s="376"/>
      <c r="D12" s="376"/>
      <c r="E12" s="376"/>
      <c r="F12" s="376"/>
      <c r="G12" s="353" t="s">
        <v>42</v>
      </c>
      <c r="H12" s="353"/>
      <c r="I12" s="353"/>
      <c r="J12" s="353"/>
      <c r="K12" s="353" t="s">
        <v>43</v>
      </c>
      <c r="L12" s="353"/>
      <c r="M12" s="353"/>
      <c r="N12" s="353"/>
      <c r="O12" s="353"/>
      <c r="P12" s="353" t="s">
        <v>122</v>
      </c>
      <c r="Q12" s="353"/>
      <c r="R12" s="353"/>
      <c r="S12" s="353"/>
      <c r="T12" s="353"/>
      <c r="U12" s="353" t="s">
        <v>124</v>
      </c>
      <c r="V12" s="353"/>
      <c r="W12" s="353"/>
      <c r="X12" s="353"/>
      <c r="Y12" s="354"/>
      <c r="Z12" s="348" t="s">
        <v>128</v>
      </c>
      <c r="AA12" s="349"/>
      <c r="AB12" s="349"/>
      <c r="AC12" s="349"/>
      <c r="AD12" s="349"/>
      <c r="AE12" s="349" t="s">
        <v>129</v>
      </c>
      <c r="AF12" s="349"/>
      <c r="AG12" s="349"/>
      <c r="AH12" s="349"/>
      <c r="AI12" s="349"/>
      <c r="AJ12" s="349" t="s">
        <v>130</v>
      </c>
      <c r="AK12" s="349"/>
      <c r="AL12" s="349"/>
      <c r="AM12" s="349"/>
      <c r="AN12" s="349"/>
      <c r="AO12" s="349" t="s">
        <v>131</v>
      </c>
      <c r="AP12" s="349"/>
      <c r="AQ12" s="349"/>
      <c r="AR12" s="349"/>
      <c r="AS12" s="349"/>
      <c r="AT12" s="349" t="s">
        <v>132</v>
      </c>
      <c r="AU12" s="349"/>
      <c r="AV12" s="349"/>
      <c r="AW12" s="349"/>
      <c r="AX12" s="349"/>
      <c r="AY12" s="349" t="s">
        <v>125</v>
      </c>
      <c r="AZ12" s="349"/>
      <c r="BA12" s="349"/>
      <c r="BB12" s="349"/>
      <c r="BC12" s="349"/>
      <c r="BD12" s="349" t="s">
        <v>126</v>
      </c>
      <c r="BE12" s="349"/>
      <c r="BF12" s="349"/>
      <c r="BG12" s="349"/>
      <c r="BH12" s="349"/>
      <c r="BI12" s="349" t="s">
        <v>127</v>
      </c>
      <c r="BJ12" s="349"/>
      <c r="BK12" s="349"/>
      <c r="BL12" s="349"/>
      <c r="BM12" s="349"/>
      <c r="BN12" s="349" t="s">
        <v>108</v>
      </c>
      <c r="BO12" s="349"/>
      <c r="BP12" s="349"/>
      <c r="BQ12" s="349"/>
      <c r="BR12" s="349"/>
      <c r="BS12" s="186" t="s">
        <v>44</v>
      </c>
      <c r="BT12" s="186"/>
      <c r="BU12" s="186"/>
      <c r="BV12" s="186"/>
      <c r="BW12" s="186"/>
      <c r="BX12" s="188" t="s">
        <v>120</v>
      </c>
      <c r="BY12" s="188"/>
      <c r="BZ12" s="188"/>
      <c r="CA12" s="188"/>
      <c r="CB12" s="189"/>
      <c r="CC12" s="301" t="s">
        <v>104</v>
      </c>
      <c r="CD12" s="302"/>
      <c r="CE12" s="302"/>
      <c r="CF12" s="302"/>
      <c r="CG12" s="302"/>
      <c r="CH12" s="302"/>
      <c r="CI12" s="302"/>
      <c r="CJ12" s="302"/>
      <c r="CK12" s="302"/>
      <c r="CL12" s="302"/>
      <c r="CM12" s="302"/>
      <c r="CN12" s="302"/>
      <c r="CO12" s="302"/>
      <c r="CP12" s="326" t="s">
        <v>105</v>
      </c>
      <c r="CQ12" s="326"/>
      <c r="CR12" s="326"/>
      <c r="CS12" s="326"/>
      <c r="CT12" s="326"/>
      <c r="CU12" s="326"/>
      <c r="CV12" s="326"/>
      <c r="CW12" s="326"/>
      <c r="CX12" s="326"/>
      <c r="CY12" s="326"/>
      <c r="CZ12" s="326"/>
      <c r="DA12" s="326"/>
      <c r="DB12" s="328" t="s">
        <v>106</v>
      </c>
      <c r="DC12" s="328"/>
      <c r="DD12" s="328"/>
      <c r="DE12" s="328"/>
      <c r="DF12" s="328"/>
      <c r="DG12" s="328"/>
      <c r="DH12" s="329"/>
      <c r="DI12" s="336" t="s">
        <v>91</v>
      </c>
      <c r="DJ12" s="322"/>
      <c r="DK12" s="322"/>
      <c r="DL12" s="322" t="s">
        <v>92</v>
      </c>
      <c r="DM12" s="322"/>
      <c r="DN12" s="322"/>
      <c r="DO12" s="310" t="s">
        <v>93</v>
      </c>
      <c r="DP12" s="310"/>
      <c r="DQ12" s="311"/>
      <c r="DR12" s="288" t="s">
        <v>46</v>
      </c>
      <c r="DS12" s="289"/>
      <c r="DT12" s="289"/>
      <c r="DU12" s="289"/>
      <c r="DV12" s="289"/>
      <c r="DW12" s="289"/>
      <c r="DX12" s="289"/>
      <c r="DY12" s="289"/>
      <c r="DZ12" s="289"/>
      <c r="EA12" s="289" t="s">
        <v>67</v>
      </c>
      <c r="EB12" s="289"/>
      <c r="EC12" s="289"/>
      <c r="ED12" s="289"/>
      <c r="EE12" s="289"/>
      <c r="EF12" s="289"/>
      <c r="EG12" s="289"/>
      <c r="EH12" s="289"/>
      <c r="EI12" s="290"/>
      <c r="EJ12" s="262" t="s">
        <v>94</v>
      </c>
      <c r="EK12" s="263"/>
      <c r="EL12" s="263"/>
      <c r="EM12" s="263"/>
      <c r="EN12" s="263"/>
      <c r="EO12" s="263"/>
      <c r="EP12" s="263"/>
      <c r="EQ12" s="263"/>
      <c r="ER12" s="263"/>
      <c r="ES12" s="296" t="s">
        <v>121</v>
      </c>
      <c r="ET12" s="297"/>
      <c r="EU12" s="297"/>
      <c r="EV12" s="297"/>
      <c r="EW12" s="297"/>
      <c r="EX12" s="297"/>
      <c r="EY12" s="297"/>
      <c r="EZ12" s="297"/>
      <c r="FA12" s="297"/>
      <c r="FB12" s="297"/>
      <c r="FC12" s="297"/>
      <c r="FD12" s="297"/>
      <c r="FE12" s="297"/>
      <c r="FF12" s="297"/>
      <c r="FG12" s="297"/>
      <c r="FH12" s="298"/>
      <c r="FI12" s="291" t="s">
        <v>91</v>
      </c>
      <c r="FJ12" s="235"/>
      <c r="FK12" s="235"/>
      <c r="FL12" s="235" t="s">
        <v>92</v>
      </c>
      <c r="FM12" s="235"/>
      <c r="FN12" s="235"/>
      <c r="FO12" s="238" t="s">
        <v>95</v>
      </c>
      <c r="FP12" s="238"/>
      <c r="FQ12" s="239"/>
      <c r="FR12" s="266" t="s">
        <v>45</v>
      </c>
      <c r="FS12" s="267"/>
      <c r="FT12" s="268"/>
      <c r="FU12" s="244" t="s">
        <v>96</v>
      </c>
      <c r="FV12" s="245"/>
      <c r="FW12" s="245"/>
      <c r="FX12" s="278" t="s">
        <v>48</v>
      </c>
      <c r="FY12" s="279"/>
      <c r="FZ12" s="280"/>
      <c r="GA12" s="226" t="s">
        <v>49</v>
      </c>
      <c r="GB12" s="227"/>
      <c r="GC12" s="227"/>
      <c r="GD12" s="227"/>
      <c r="GE12" s="227"/>
      <c r="GF12" s="227"/>
      <c r="GG12" s="227"/>
      <c r="GH12" s="227"/>
      <c r="GI12" s="227"/>
      <c r="GJ12" s="227"/>
      <c r="GK12" s="211" t="s">
        <v>101</v>
      </c>
      <c r="GL12" s="212"/>
      <c r="GM12" s="212"/>
      <c r="GN12" s="211" t="s">
        <v>102</v>
      </c>
      <c r="GO12" s="212"/>
      <c r="GP12" s="212"/>
      <c r="GQ12" s="211" t="s">
        <v>140</v>
      </c>
      <c r="GR12" s="212"/>
      <c r="GS12" s="213"/>
    </row>
    <row r="13" spans="2:201" ht="21.75" customHeight="1">
      <c r="B13" s="377"/>
      <c r="C13" s="378"/>
      <c r="D13" s="378"/>
      <c r="E13" s="378"/>
      <c r="F13" s="378"/>
      <c r="G13" s="355"/>
      <c r="H13" s="355"/>
      <c r="I13" s="355"/>
      <c r="J13" s="355"/>
      <c r="K13" s="355"/>
      <c r="L13" s="355"/>
      <c r="M13" s="355"/>
      <c r="N13" s="355"/>
      <c r="O13" s="355"/>
      <c r="P13" s="355"/>
      <c r="Q13" s="355"/>
      <c r="R13" s="355"/>
      <c r="S13" s="355"/>
      <c r="T13" s="355"/>
      <c r="U13" s="355"/>
      <c r="V13" s="355"/>
      <c r="W13" s="355"/>
      <c r="X13" s="355"/>
      <c r="Y13" s="356"/>
      <c r="Z13" s="350"/>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187"/>
      <c r="BT13" s="187"/>
      <c r="BU13" s="187"/>
      <c r="BV13" s="187"/>
      <c r="BW13" s="187"/>
      <c r="BX13" s="190"/>
      <c r="BY13" s="190"/>
      <c r="BZ13" s="190"/>
      <c r="CA13" s="190"/>
      <c r="CB13" s="191"/>
      <c r="CC13" s="303"/>
      <c r="CD13" s="304"/>
      <c r="CE13" s="304"/>
      <c r="CF13" s="304"/>
      <c r="CG13" s="304"/>
      <c r="CH13" s="304"/>
      <c r="CI13" s="304"/>
      <c r="CJ13" s="304"/>
      <c r="CK13" s="304"/>
      <c r="CL13" s="304"/>
      <c r="CM13" s="304"/>
      <c r="CN13" s="304"/>
      <c r="CO13" s="304"/>
      <c r="CP13" s="327"/>
      <c r="CQ13" s="327"/>
      <c r="CR13" s="327"/>
      <c r="CS13" s="327"/>
      <c r="CT13" s="327"/>
      <c r="CU13" s="327"/>
      <c r="CV13" s="327"/>
      <c r="CW13" s="327"/>
      <c r="CX13" s="327"/>
      <c r="CY13" s="327"/>
      <c r="CZ13" s="327"/>
      <c r="DA13" s="327"/>
      <c r="DB13" s="330"/>
      <c r="DC13" s="330"/>
      <c r="DD13" s="330"/>
      <c r="DE13" s="330"/>
      <c r="DF13" s="330"/>
      <c r="DG13" s="330"/>
      <c r="DH13" s="331"/>
      <c r="DI13" s="337"/>
      <c r="DJ13" s="323"/>
      <c r="DK13" s="323"/>
      <c r="DL13" s="323"/>
      <c r="DM13" s="323"/>
      <c r="DN13" s="323"/>
      <c r="DO13" s="312"/>
      <c r="DP13" s="312"/>
      <c r="DQ13" s="313"/>
      <c r="DR13" s="317" t="s">
        <v>91</v>
      </c>
      <c r="DS13" s="305"/>
      <c r="DT13" s="305"/>
      <c r="DU13" s="305" t="s">
        <v>92</v>
      </c>
      <c r="DV13" s="305"/>
      <c r="DW13" s="305"/>
      <c r="DX13" s="283" t="s">
        <v>97</v>
      </c>
      <c r="DY13" s="284"/>
      <c r="DZ13" s="284"/>
      <c r="EA13" s="305" t="s">
        <v>91</v>
      </c>
      <c r="EB13" s="305"/>
      <c r="EC13" s="305"/>
      <c r="ED13" s="305" t="s">
        <v>92</v>
      </c>
      <c r="EE13" s="305"/>
      <c r="EF13" s="305"/>
      <c r="EG13" s="283" t="s">
        <v>97</v>
      </c>
      <c r="EH13" s="284"/>
      <c r="EI13" s="285"/>
      <c r="EJ13" s="294" t="s">
        <v>91</v>
      </c>
      <c r="EK13" s="257"/>
      <c r="EL13" s="257"/>
      <c r="EM13" s="257" t="s">
        <v>92</v>
      </c>
      <c r="EN13" s="257"/>
      <c r="EO13" s="257"/>
      <c r="EP13" s="259" t="s">
        <v>98</v>
      </c>
      <c r="EQ13" s="260"/>
      <c r="ER13" s="260"/>
      <c r="ES13" s="255" t="s">
        <v>47</v>
      </c>
      <c r="ET13" s="255"/>
      <c r="EU13" s="255"/>
      <c r="EV13" s="255"/>
      <c r="EW13" s="255"/>
      <c r="EX13" s="255"/>
      <c r="EY13" s="255"/>
      <c r="EZ13" s="255"/>
      <c r="FA13" s="252" t="s">
        <v>99</v>
      </c>
      <c r="FB13" s="252"/>
      <c r="FC13" s="257" t="s">
        <v>92</v>
      </c>
      <c r="FD13" s="257"/>
      <c r="FE13" s="257"/>
      <c r="FF13" s="259" t="s">
        <v>98</v>
      </c>
      <c r="FG13" s="260"/>
      <c r="FH13" s="299"/>
      <c r="FI13" s="292"/>
      <c r="FJ13" s="236"/>
      <c r="FK13" s="236"/>
      <c r="FL13" s="236"/>
      <c r="FM13" s="236"/>
      <c r="FN13" s="236"/>
      <c r="FO13" s="240"/>
      <c r="FP13" s="240"/>
      <c r="FQ13" s="241"/>
      <c r="FR13" s="269"/>
      <c r="FS13" s="270"/>
      <c r="FT13" s="271"/>
      <c r="FU13" s="246"/>
      <c r="FV13" s="247"/>
      <c r="FW13" s="247"/>
      <c r="FX13" s="281"/>
      <c r="FY13" s="281"/>
      <c r="FZ13" s="282"/>
      <c r="GA13" s="228" t="s">
        <v>47</v>
      </c>
      <c r="GB13" s="229"/>
      <c r="GC13" s="229"/>
      <c r="GD13" s="229"/>
      <c r="GE13" s="229"/>
      <c r="GF13" s="229"/>
      <c r="GG13" s="229"/>
      <c r="GH13" s="229"/>
      <c r="GI13" s="214" t="s">
        <v>20</v>
      </c>
      <c r="GJ13" s="214"/>
      <c r="GK13" s="214"/>
      <c r="GL13" s="214"/>
      <c r="GM13" s="214"/>
      <c r="GN13" s="214"/>
      <c r="GO13" s="214"/>
      <c r="GP13" s="214"/>
      <c r="GQ13" s="214"/>
      <c r="GR13" s="214"/>
      <c r="GS13" s="215"/>
    </row>
    <row r="14" spans="2:201" ht="21.75" customHeight="1">
      <c r="B14" s="377"/>
      <c r="C14" s="378"/>
      <c r="D14" s="378"/>
      <c r="E14" s="378"/>
      <c r="F14" s="378"/>
      <c r="G14" s="355"/>
      <c r="H14" s="355"/>
      <c r="I14" s="355"/>
      <c r="J14" s="355"/>
      <c r="K14" s="355"/>
      <c r="L14" s="355"/>
      <c r="M14" s="355"/>
      <c r="N14" s="355"/>
      <c r="O14" s="355"/>
      <c r="P14" s="355"/>
      <c r="Q14" s="355"/>
      <c r="R14" s="355"/>
      <c r="S14" s="355"/>
      <c r="T14" s="355"/>
      <c r="U14" s="355"/>
      <c r="V14" s="355"/>
      <c r="W14" s="355"/>
      <c r="X14" s="355"/>
      <c r="Y14" s="356"/>
      <c r="Z14" s="350"/>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187"/>
      <c r="BT14" s="187"/>
      <c r="BU14" s="187"/>
      <c r="BV14" s="187"/>
      <c r="BW14" s="187"/>
      <c r="BX14" s="190"/>
      <c r="BY14" s="190"/>
      <c r="BZ14" s="190"/>
      <c r="CA14" s="190"/>
      <c r="CB14" s="191"/>
      <c r="CC14" s="303"/>
      <c r="CD14" s="304"/>
      <c r="CE14" s="304"/>
      <c r="CF14" s="304"/>
      <c r="CG14" s="304"/>
      <c r="CH14" s="304"/>
      <c r="CI14" s="304"/>
      <c r="CJ14" s="304"/>
      <c r="CK14" s="304"/>
      <c r="CL14" s="304"/>
      <c r="CM14" s="304"/>
      <c r="CN14" s="304"/>
      <c r="CO14" s="304"/>
      <c r="CP14" s="327"/>
      <c r="CQ14" s="327"/>
      <c r="CR14" s="327"/>
      <c r="CS14" s="327"/>
      <c r="CT14" s="327"/>
      <c r="CU14" s="327"/>
      <c r="CV14" s="327"/>
      <c r="CW14" s="327"/>
      <c r="CX14" s="327"/>
      <c r="CY14" s="327"/>
      <c r="CZ14" s="327"/>
      <c r="DA14" s="327"/>
      <c r="DB14" s="330"/>
      <c r="DC14" s="330"/>
      <c r="DD14" s="330"/>
      <c r="DE14" s="330"/>
      <c r="DF14" s="330"/>
      <c r="DG14" s="330"/>
      <c r="DH14" s="331"/>
      <c r="DI14" s="337"/>
      <c r="DJ14" s="323"/>
      <c r="DK14" s="323"/>
      <c r="DL14" s="323"/>
      <c r="DM14" s="323"/>
      <c r="DN14" s="323"/>
      <c r="DO14" s="312"/>
      <c r="DP14" s="312"/>
      <c r="DQ14" s="313"/>
      <c r="DR14" s="317"/>
      <c r="DS14" s="305"/>
      <c r="DT14" s="305"/>
      <c r="DU14" s="305"/>
      <c r="DV14" s="305"/>
      <c r="DW14" s="305"/>
      <c r="DX14" s="284"/>
      <c r="DY14" s="284"/>
      <c r="DZ14" s="284"/>
      <c r="EA14" s="305"/>
      <c r="EB14" s="305"/>
      <c r="EC14" s="305"/>
      <c r="ED14" s="305"/>
      <c r="EE14" s="305"/>
      <c r="EF14" s="305"/>
      <c r="EG14" s="284"/>
      <c r="EH14" s="284"/>
      <c r="EI14" s="285"/>
      <c r="EJ14" s="294"/>
      <c r="EK14" s="257"/>
      <c r="EL14" s="257"/>
      <c r="EM14" s="257"/>
      <c r="EN14" s="257"/>
      <c r="EO14" s="257"/>
      <c r="EP14" s="260"/>
      <c r="EQ14" s="260"/>
      <c r="ER14" s="260"/>
      <c r="ES14" s="256" t="s">
        <v>6</v>
      </c>
      <c r="ET14" s="256"/>
      <c r="EU14" s="256" t="s">
        <v>7</v>
      </c>
      <c r="EV14" s="256"/>
      <c r="EW14" s="256" t="s">
        <v>8</v>
      </c>
      <c r="EX14" s="256"/>
      <c r="EY14" s="256" t="s">
        <v>9</v>
      </c>
      <c r="EZ14" s="256"/>
      <c r="FA14" s="252"/>
      <c r="FB14" s="252"/>
      <c r="FC14" s="257"/>
      <c r="FD14" s="257"/>
      <c r="FE14" s="257"/>
      <c r="FF14" s="260"/>
      <c r="FG14" s="260"/>
      <c r="FH14" s="299"/>
      <c r="FI14" s="292"/>
      <c r="FJ14" s="236"/>
      <c r="FK14" s="236"/>
      <c r="FL14" s="236"/>
      <c r="FM14" s="236"/>
      <c r="FN14" s="236"/>
      <c r="FO14" s="240"/>
      <c r="FP14" s="240"/>
      <c r="FQ14" s="241"/>
      <c r="FR14" s="269"/>
      <c r="FS14" s="270"/>
      <c r="FT14" s="271"/>
      <c r="FU14" s="246"/>
      <c r="FV14" s="247"/>
      <c r="FW14" s="247"/>
      <c r="FX14" s="281"/>
      <c r="FY14" s="281"/>
      <c r="FZ14" s="282"/>
      <c r="GA14" s="231" t="s">
        <v>6</v>
      </c>
      <c r="GB14" s="232"/>
      <c r="GC14" s="232" t="s">
        <v>7</v>
      </c>
      <c r="GD14" s="232"/>
      <c r="GE14" s="232" t="s">
        <v>8</v>
      </c>
      <c r="GF14" s="232"/>
      <c r="GG14" s="232" t="s">
        <v>9</v>
      </c>
      <c r="GH14" s="232"/>
      <c r="GI14" s="214"/>
      <c r="GJ14" s="214"/>
      <c r="GK14" s="214"/>
      <c r="GL14" s="214"/>
      <c r="GM14" s="214"/>
      <c r="GN14" s="214"/>
      <c r="GO14" s="214"/>
      <c r="GP14" s="214"/>
      <c r="GQ14" s="214"/>
      <c r="GR14" s="214"/>
      <c r="GS14" s="215"/>
    </row>
    <row r="15" spans="2:201" ht="21.75" customHeight="1">
      <c r="B15" s="377"/>
      <c r="C15" s="378"/>
      <c r="D15" s="378"/>
      <c r="E15" s="378"/>
      <c r="F15" s="378"/>
      <c r="G15" s="355"/>
      <c r="H15" s="355"/>
      <c r="I15" s="355"/>
      <c r="J15" s="355"/>
      <c r="K15" s="355"/>
      <c r="L15" s="355"/>
      <c r="M15" s="355"/>
      <c r="N15" s="355"/>
      <c r="O15" s="355"/>
      <c r="P15" s="355"/>
      <c r="Q15" s="355"/>
      <c r="R15" s="355"/>
      <c r="S15" s="355"/>
      <c r="T15" s="355"/>
      <c r="U15" s="355"/>
      <c r="V15" s="355"/>
      <c r="W15" s="355"/>
      <c r="X15" s="355"/>
      <c r="Y15" s="356"/>
      <c r="Z15" s="350"/>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187"/>
      <c r="BT15" s="187"/>
      <c r="BU15" s="187"/>
      <c r="BV15" s="187"/>
      <c r="BW15" s="187"/>
      <c r="BX15" s="190"/>
      <c r="BY15" s="190"/>
      <c r="BZ15" s="190"/>
      <c r="CA15" s="190"/>
      <c r="CB15" s="191"/>
      <c r="CC15" s="303"/>
      <c r="CD15" s="304"/>
      <c r="CE15" s="304"/>
      <c r="CF15" s="304"/>
      <c r="CG15" s="304"/>
      <c r="CH15" s="304"/>
      <c r="CI15" s="304"/>
      <c r="CJ15" s="304"/>
      <c r="CK15" s="304"/>
      <c r="CL15" s="304"/>
      <c r="CM15" s="304"/>
      <c r="CN15" s="304"/>
      <c r="CO15" s="304"/>
      <c r="CP15" s="327"/>
      <c r="CQ15" s="327"/>
      <c r="CR15" s="327"/>
      <c r="CS15" s="327"/>
      <c r="CT15" s="327"/>
      <c r="CU15" s="327"/>
      <c r="CV15" s="327"/>
      <c r="CW15" s="327"/>
      <c r="CX15" s="327"/>
      <c r="CY15" s="327"/>
      <c r="CZ15" s="327"/>
      <c r="DA15" s="327"/>
      <c r="DB15" s="330"/>
      <c r="DC15" s="330"/>
      <c r="DD15" s="330"/>
      <c r="DE15" s="330"/>
      <c r="DF15" s="330"/>
      <c r="DG15" s="330"/>
      <c r="DH15" s="331"/>
      <c r="DI15" s="337"/>
      <c r="DJ15" s="323"/>
      <c r="DK15" s="323"/>
      <c r="DL15" s="323"/>
      <c r="DM15" s="323"/>
      <c r="DN15" s="323"/>
      <c r="DO15" s="312"/>
      <c r="DP15" s="312"/>
      <c r="DQ15" s="313"/>
      <c r="DR15" s="317"/>
      <c r="DS15" s="305"/>
      <c r="DT15" s="305"/>
      <c r="DU15" s="305"/>
      <c r="DV15" s="305"/>
      <c r="DW15" s="305"/>
      <c r="DX15" s="284"/>
      <c r="DY15" s="284"/>
      <c r="DZ15" s="284"/>
      <c r="EA15" s="305"/>
      <c r="EB15" s="305"/>
      <c r="EC15" s="305"/>
      <c r="ED15" s="305"/>
      <c r="EE15" s="305"/>
      <c r="EF15" s="305"/>
      <c r="EG15" s="284"/>
      <c r="EH15" s="284"/>
      <c r="EI15" s="285"/>
      <c r="EJ15" s="294"/>
      <c r="EK15" s="257"/>
      <c r="EL15" s="257"/>
      <c r="EM15" s="257"/>
      <c r="EN15" s="257"/>
      <c r="EO15" s="257"/>
      <c r="EP15" s="260"/>
      <c r="EQ15" s="260"/>
      <c r="ER15" s="260"/>
      <c r="ES15" s="256" t="s">
        <v>100</v>
      </c>
      <c r="ET15" s="256"/>
      <c r="EU15" s="256"/>
      <c r="EV15" s="256"/>
      <c r="EW15" s="256"/>
      <c r="EX15" s="256"/>
      <c r="EY15" s="256"/>
      <c r="EZ15" s="256"/>
      <c r="FA15" s="252"/>
      <c r="FB15" s="252"/>
      <c r="FC15" s="257"/>
      <c r="FD15" s="257"/>
      <c r="FE15" s="257"/>
      <c r="FF15" s="260"/>
      <c r="FG15" s="260"/>
      <c r="FH15" s="299"/>
      <c r="FI15" s="292"/>
      <c r="FJ15" s="236"/>
      <c r="FK15" s="236"/>
      <c r="FL15" s="236"/>
      <c r="FM15" s="236"/>
      <c r="FN15" s="236"/>
      <c r="FO15" s="240"/>
      <c r="FP15" s="240"/>
      <c r="FQ15" s="241"/>
      <c r="FR15" s="269"/>
      <c r="FS15" s="270"/>
      <c r="FT15" s="271"/>
      <c r="FU15" s="246"/>
      <c r="FV15" s="247"/>
      <c r="FW15" s="247"/>
      <c r="FX15" s="281"/>
      <c r="FY15" s="281"/>
      <c r="FZ15" s="282"/>
      <c r="GA15" s="231" t="s">
        <v>50</v>
      </c>
      <c r="GB15" s="232"/>
      <c r="GC15" s="232"/>
      <c r="GD15" s="232"/>
      <c r="GE15" s="232"/>
      <c r="GF15" s="232"/>
      <c r="GG15" s="232"/>
      <c r="GH15" s="232"/>
      <c r="GI15" s="214"/>
      <c r="GJ15" s="214"/>
      <c r="GK15" s="214"/>
      <c r="GL15" s="214"/>
      <c r="GM15" s="214"/>
      <c r="GN15" s="214"/>
      <c r="GO15" s="214"/>
      <c r="GP15" s="214"/>
      <c r="GQ15" s="214"/>
      <c r="GR15" s="214"/>
      <c r="GS15" s="215"/>
    </row>
    <row r="16" spans="2:201" ht="27.75" customHeight="1">
      <c r="B16" s="377"/>
      <c r="C16" s="378"/>
      <c r="D16" s="378"/>
      <c r="E16" s="378"/>
      <c r="F16" s="378"/>
      <c r="G16" s="355"/>
      <c r="H16" s="355"/>
      <c r="I16" s="355"/>
      <c r="J16" s="355"/>
      <c r="K16" s="355"/>
      <c r="L16" s="355"/>
      <c r="M16" s="355"/>
      <c r="N16" s="355"/>
      <c r="O16" s="355"/>
      <c r="P16" s="355"/>
      <c r="Q16" s="355"/>
      <c r="R16" s="355"/>
      <c r="S16" s="355"/>
      <c r="T16" s="355"/>
      <c r="U16" s="357"/>
      <c r="V16" s="357"/>
      <c r="W16" s="357"/>
      <c r="X16" s="357"/>
      <c r="Y16" s="358"/>
      <c r="Z16" s="350"/>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187"/>
      <c r="BT16" s="187"/>
      <c r="BU16" s="187"/>
      <c r="BV16" s="187"/>
      <c r="BW16" s="187"/>
      <c r="BX16" s="190"/>
      <c r="BY16" s="190"/>
      <c r="BZ16" s="190"/>
      <c r="CA16" s="190"/>
      <c r="CB16" s="191"/>
      <c r="CC16" s="303"/>
      <c r="CD16" s="304"/>
      <c r="CE16" s="304"/>
      <c r="CF16" s="304"/>
      <c r="CG16" s="304"/>
      <c r="CH16" s="304"/>
      <c r="CI16" s="304"/>
      <c r="CJ16" s="304"/>
      <c r="CK16" s="304"/>
      <c r="CL16" s="304"/>
      <c r="CM16" s="304"/>
      <c r="CN16" s="304"/>
      <c r="CO16" s="304"/>
      <c r="CP16" s="327"/>
      <c r="CQ16" s="327"/>
      <c r="CR16" s="327"/>
      <c r="CS16" s="327"/>
      <c r="CT16" s="327"/>
      <c r="CU16" s="327"/>
      <c r="CV16" s="327"/>
      <c r="CW16" s="327"/>
      <c r="CX16" s="327"/>
      <c r="CY16" s="327"/>
      <c r="CZ16" s="327"/>
      <c r="DA16" s="327"/>
      <c r="DB16" s="330"/>
      <c r="DC16" s="330"/>
      <c r="DD16" s="330"/>
      <c r="DE16" s="330"/>
      <c r="DF16" s="330"/>
      <c r="DG16" s="330"/>
      <c r="DH16" s="331"/>
      <c r="DI16" s="338"/>
      <c r="DJ16" s="324"/>
      <c r="DK16" s="324"/>
      <c r="DL16" s="324"/>
      <c r="DM16" s="324"/>
      <c r="DN16" s="324"/>
      <c r="DO16" s="314"/>
      <c r="DP16" s="314"/>
      <c r="DQ16" s="315"/>
      <c r="DR16" s="318"/>
      <c r="DS16" s="306"/>
      <c r="DT16" s="306"/>
      <c r="DU16" s="306"/>
      <c r="DV16" s="306"/>
      <c r="DW16" s="306"/>
      <c r="DX16" s="286"/>
      <c r="DY16" s="286"/>
      <c r="DZ16" s="286"/>
      <c r="EA16" s="306"/>
      <c r="EB16" s="306"/>
      <c r="EC16" s="306"/>
      <c r="ED16" s="306"/>
      <c r="EE16" s="306"/>
      <c r="EF16" s="306"/>
      <c r="EG16" s="286"/>
      <c r="EH16" s="286"/>
      <c r="EI16" s="287"/>
      <c r="EJ16" s="295"/>
      <c r="EK16" s="258"/>
      <c r="EL16" s="258"/>
      <c r="EM16" s="258"/>
      <c r="EN16" s="258"/>
      <c r="EO16" s="258"/>
      <c r="EP16" s="261"/>
      <c r="EQ16" s="261"/>
      <c r="ER16" s="261"/>
      <c r="ES16" s="254">
        <v>2.6</v>
      </c>
      <c r="ET16" s="254"/>
      <c r="EU16" s="254">
        <v>2.6</v>
      </c>
      <c r="EV16" s="254"/>
      <c r="EW16" s="254">
        <v>2.2</v>
      </c>
      <c r="EX16" s="254"/>
      <c r="EY16" s="254">
        <v>2</v>
      </c>
      <c r="EZ16" s="254"/>
      <c r="FA16" s="253"/>
      <c r="FB16" s="253"/>
      <c r="FC16" s="258"/>
      <c r="FD16" s="258"/>
      <c r="FE16" s="258"/>
      <c r="FF16" s="261"/>
      <c r="FG16" s="261"/>
      <c r="FH16" s="300"/>
      <c r="FI16" s="293"/>
      <c r="FJ16" s="237"/>
      <c r="FK16" s="237"/>
      <c r="FL16" s="237"/>
      <c r="FM16" s="237"/>
      <c r="FN16" s="237"/>
      <c r="FO16" s="242"/>
      <c r="FP16" s="242"/>
      <c r="FQ16" s="243"/>
      <c r="FR16" s="272"/>
      <c r="FS16" s="273"/>
      <c r="FT16" s="274"/>
      <c r="FU16" s="248"/>
      <c r="FV16" s="249"/>
      <c r="FW16" s="249"/>
      <c r="FX16" s="281"/>
      <c r="FY16" s="281"/>
      <c r="FZ16" s="282"/>
      <c r="GA16" s="233">
        <v>0.38</v>
      </c>
      <c r="GB16" s="234"/>
      <c r="GC16" s="234">
        <v>0.26</v>
      </c>
      <c r="GD16" s="234"/>
      <c r="GE16" s="234">
        <v>0.13</v>
      </c>
      <c r="GF16" s="234"/>
      <c r="GG16" s="234">
        <v>0.07</v>
      </c>
      <c r="GH16" s="234"/>
      <c r="GI16" s="230"/>
      <c r="GJ16" s="230"/>
      <c r="GK16" s="214"/>
      <c r="GL16" s="214"/>
      <c r="GM16" s="214"/>
      <c r="GN16" s="214"/>
      <c r="GO16" s="214"/>
      <c r="GP16" s="214"/>
      <c r="GQ16" s="214"/>
      <c r="GR16" s="214"/>
      <c r="GS16" s="215"/>
    </row>
    <row r="17" spans="2:201" ht="18">
      <c r="B17" s="177"/>
      <c r="C17" s="178"/>
      <c r="D17" s="178"/>
      <c r="E17" s="178"/>
      <c r="F17" s="179"/>
      <c r="G17" s="359" t="s">
        <v>73</v>
      </c>
      <c r="H17" s="359"/>
      <c r="I17" s="359"/>
      <c r="J17" s="359"/>
      <c r="K17" s="367" t="s">
        <v>74</v>
      </c>
      <c r="L17" s="368"/>
      <c r="M17" s="368"/>
      <c r="N17" s="368"/>
      <c r="O17" s="368"/>
      <c r="P17" s="359" t="s">
        <v>4</v>
      </c>
      <c r="Q17" s="359"/>
      <c r="R17" s="359"/>
      <c r="S17" s="359"/>
      <c r="T17" s="359"/>
      <c r="U17" s="380"/>
      <c r="V17" s="380"/>
      <c r="W17" s="380"/>
      <c r="X17" s="380"/>
      <c r="Y17" s="381"/>
      <c r="Z17" s="369" t="s">
        <v>75</v>
      </c>
      <c r="AA17" s="352"/>
      <c r="AB17" s="352"/>
      <c r="AC17" s="352"/>
      <c r="AD17" s="352"/>
      <c r="AE17" s="352" t="s">
        <v>76</v>
      </c>
      <c r="AF17" s="352"/>
      <c r="AG17" s="352"/>
      <c r="AH17" s="352"/>
      <c r="AI17" s="352"/>
      <c r="AJ17" s="352" t="s">
        <v>77</v>
      </c>
      <c r="AK17" s="352"/>
      <c r="AL17" s="352"/>
      <c r="AM17" s="352"/>
      <c r="AN17" s="352"/>
      <c r="AO17" s="352" t="s">
        <v>78</v>
      </c>
      <c r="AP17" s="352"/>
      <c r="AQ17" s="352"/>
      <c r="AR17" s="352"/>
      <c r="AS17" s="352"/>
      <c r="AT17" s="352" t="s">
        <v>79</v>
      </c>
      <c r="AU17" s="352"/>
      <c r="AV17" s="352"/>
      <c r="AW17" s="352"/>
      <c r="AX17" s="352"/>
      <c r="AY17" s="352" t="s">
        <v>80</v>
      </c>
      <c r="AZ17" s="352"/>
      <c r="BA17" s="352"/>
      <c r="BB17" s="352"/>
      <c r="BC17" s="352"/>
      <c r="BD17" s="352" t="s">
        <v>81</v>
      </c>
      <c r="BE17" s="352"/>
      <c r="BF17" s="352"/>
      <c r="BG17" s="352"/>
      <c r="BH17" s="352"/>
      <c r="BI17" s="352" t="s">
        <v>82</v>
      </c>
      <c r="BJ17" s="352"/>
      <c r="BK17" s="352"/>
      <c r="BL17" s="352"/>
      <c r="BM17" s="352"/>
      <c r="BN17" s="352" t="s">
        <v>83</v>
      </c>
      <c r="BO17" s="352"/>
      <c r="BP17" s="352"/>
      <c r="BQ17" s="352"/>
      <c r="BR17" s="352"/>
      <c r="BS17" s="352" t="s">
        <v>84</v>
      </c>
      <c r="BT17" s="352"/>
      <c r="BU17" s="352"/>
      <c r="BV17" s="352"/>
      <c r="BW17" s="352"/>
      <c r="BX17" s="352" t="s">
        <v>85</v>
      </c>
      <c r="BY17" s="352"/>
      <c r="BZ17" s="352"/>
      <c r="CA17" s="352"/>
      <c r="CB17" s="379"/>
      <c r="CC17" s="219" t="s">
        <v>86</v>
      </c>
      <c r="CD17" s="220"/>
      <c r="CE17" s="220"/>
      <c r="CF17" s="220"/>
      <c r="CG17" s="220"/>
      <c r="CH17" s="220"/>
      <c r="CI17" s="220"/>
      <c r="CJ17" s="220"/>
      <c r="CK17" s="220"/>
      <c r="CL17" s="220"/>
      <c r="CM17" s="220"/>
      <c r="CN17" s="220"/>
      <c r="CO17" s="220"/>
      <c r="CP17" s="220" t="s">
        <v>87</v>
      </c>
      <c r="CQ17" s="220"/>
      <c r="CR17" s="220"/>
      <c r="CS17" s="220"/>
      <c r="CT17" s="220"/>
      <c r="CU17" s="220"/>
      <c r="CV17" s="220"/>
      <c r="CW17" s="220"/>
      <c r="CX17" s="220"/>
      <c r="CY17" s="220"/>
      <c r="CZ17" s="220"/>
      <c r="DA17" s="220"/>
      <c r="DB17" s="220" t="s">
        <v>15</v>
      </c>
      <c r="DC17" s="220"/>
      <c r="DD17" s="220"/>
      <c r="DE17" s="220"/>
      <c r="DF17" s="220"/>
      <c r="DG17" s="220"/>
      <c r="DH17" s="221"/>
      <c r="DI17" s="222"/>
      <c r="DJ17" s="223"/>
      <c r="DK17" s="223"/>
      <c r="DL17" s="224"/>
      <c r="DM17" s="224"/>
      <c r="DN17" s="224"/>
      <c r="DO17" s="223"/>
      <c r="DP17" s="223"/>
      <c r="DQ17" s="225"/>
      <c r="DR17" s="183"/>
      <c r="DS17" s="184"/>
      <c r="DT17" s="184"/>
      <c r="DU17" s="185"/>
      <c r="DV17" s="185"/>
      <c r="DW17" s="185"/>
      <c r="DX17" s="184"/>
      <c r="DY17" s="184"/>
      <c r="DZ17" s="184"/>
      <c r="EA17" s="184"/>
      <c r="EB17" s="184"/>
      <c r="EC17" s="184"/>
      <c r="ED17" s="185"/>
      <c r="EE17" s="185"/>
      <c r="EF17" s="185"/>
      <c r="EG17" s="157"/>
      <c r="EH17" s="157"/>
      <c r="EI17" s="158"/>
      <c r="EJ17" s="155"/>
      <c r="EK17" s="155"/>
      <c r="EL17" s="156"/>
      <c r="EM17" s="152"/>
      <c r="EN17" s="145"/>
      <c r="EO17" s="153"/>
      <c r="EP17" s="154"/>
      <c r="EQ17" s="155"/>
      <c r="ER17" s="156"/>
      <c r="ES17" s="154"/>
      <c r="ET17" s="156"/>
      <c r="EU17" s="154"/>
      <c r="EV17" s="156"/>
      <c r="EW17" s="154"/>
      <c r="EX17" s="156"/>
      <c r="EY17" s="154"/>
      <c r="EZ17" s="156"/>
      <c r="FA17" s="154"/>
      <c r="FB17" s="156"/>
      <c r="FC17" s="165"/>
      <c r="FD17" s="165"/>
      <c r="FE17" s="165"/>
      <c r="FF17" s="160"/>
      <c r="FG17" s="160"/>
      <c r="FH17" s="161"/>
      <c r="FI17" s="142"/>
      <c r="FJ17" s="142"/>
      <c r="FK17" s="143"/>
      <c r="FL17" s="144"/>
      <c r="FM17" s="145"/>
      <c r="FN17" s="146"/>
      <c r="FO17" s="147"/>
      <c r="FP17" s="142"/>
      <c r="FQ17" s="148"/>
      <c r="FR17" s="149"/>
      <c r="FS17" s="150"/>
      <c r="FT17" s="151"/>
      <c r="FU17" s="140"/>
      <c r="FV17" s="140"/>
      <c r="FW17" s="141"/>
      <c r="FX17" s="162"/>
      <c r="FY17" s="145"/>
      <c r="FZ17" s="163"/>
      <c r="GA17" s="164"/>
      <c r="GB17" s="130"/>
      <c r="GC17" s="129"/>
      <c r="GD17" s="130"/>
      <c r="GE17" s="129"/>
      <c r="GF17" s="130"/>
      <c r="GG17" s="129"/>
      <c r="GH17" s="130"/>
      <c r="GI17" s="129"/>
      <c r="GJ17" s="130"/>
      <c r="GK17" s="193" t="s">
        <v>88</v>
      </c>
      <c r="GL17" s="193"/>
      <c r="GM17" s="193"/>
      <c r="GN17" s="193" t="s">
        <v>82</v>
      </c>
      <c r="GO17" s="193"/>
      <c r="GP17" s="193"/>
      <c r="GQ17" s="193" t="s">
        <v>89</v>
      </c>
      <c r="GR17" s="193"/>
      <c r="GS17" s="194"/>
    </row>
    <row r="18" spans="1:201" s="9" customFormat="1" ht="29.25" customHeight="1" thickBot="1">
      <c r="A18" s="40"/>
      <c r="B18" s="180"/>
      <c r="C18" s="181"/>
      <c r="D18" s="181"/>
      <c r="E18" s="181"/>
      <c r="F18" s="182"/>
      <c r="G18" s="363" t="s">
        <v>2</v>
      </c>
      <c r="H18" s="363"/>
      <c r="I18" s="363"/>
      <c r="J18" s="363"/>
      <c r="K18" s="363" t="s">
        <v>2</v>
      </c>
      <c r="L18" s="363"/>
      <c r="M18" s="363"/>
      <c r="N18" s="363"/>
      <c r="O18" s="363"/>
      <c r="P18" s="363" t="s">
        <v>103</v>
      </c>
      <c r="Q18" s="363"/>
      <c r="R18" s="363"/>
      <c r="S18" s="363"/>
      <c r="T18" s="363"/>
      <c r="U18" s="364"/>
      <c r="V18" s="364"/>
      <c r="W18" s="364"/>
      <c r="X18" s="364"/>
      <c r="Y18" s="365"/>
      <c r="Z18" s="366" t="s">
        <v>18</v>
      </c>
      <c r="AA18" s="128"/>
      <c r="AB18" s="128"/>
      <c r="AC18" s="128"/>
      <c r="AD18" s="128"/>
      <c r="AE18" s="128" t="s">
        <v>2</v>
      </c>
      <c r="AF18" s="128"/>
      <c r="AG18" s="128"/>
      <c r="AH18" s="128"/>
      <c r="AI18" s="128"/>
      <c r="AJ18" s="128" t="s">
        <v>2</v>
      </c>
      <c r="AK18" s="128"/>
      <c r="AL18" s="128"/>
      <c r="AM18" s="128"/>
      <c r="AN18" s="128"/>
      <c r="AO18" s="128" t="s">
        <v>2</v>
      </c>
      <c r="AP18" s="128"/>
      <c r="AQ18" s="128"/>
      <c r="AR18" s="128"/>
      <c r="AS18" s="128"/>
      <c r="AT18" s="128" t="s">
        <v>2</v>
      </c>
      <c r="AU18" s="128"/>
      <c r="AV18" s="128"/>
      <c r="AW18" s="128"/>
      <c r="AX18" s="128"/>
      <c r="AY18" s="128" t="s">
        <v>2</v>
      </c>
      <c r="AZ18" s="128"/>
      <c r="BA18" s="128"/>
      <c r="BB18" s="128"/>
      <c r="BC18" s="128"/>
      <c r="BD18" s="128" t="s">
        <v>14</v>
      </c>
      <c r="BE18" s="128"/>
      <c r="BF18" s="128"/>
      <c r="BG18" s="128"/>
      <c r="BH18" s="128"/>
      <c r="BI18" s="128" t="s">
        <v>14</v>
      </c>
      <c r="BJ18" s="128"/>
      <c r="BK18" s="128"/>
      <c r="BL18" s="128"/>
      <c r="BM18" s="128"/>
      <c r="BN18" s="128" t="s">
        <v>2</v>
      </c>
      <c r="BO18" s="128"/>
      <c r="BP18" s="128"/>
      <c r="BQ18" s="128"/>
      <c r="BR18" s="128"/>
      <c r="BS18" s="128" t="s">
        <v>2</v>
      </c>
      <c r="BT18" s="128"/>
      <c r="BU18" s="128"/>
      <c r="BV18" s="128"/>
      <c r="BW18" s="128"/>
      <c r="BX18" s="128"/>
      <c r="BY18" s="128"/>
      <c r="BZ18" s="128"/>
      <c r="CA18" s="128"/>
      <c r="CB18" s="316"/>
      <c r="CC18" s="325" t="s">
        <v>2</v>
      </c>
      <c r="CD18" s="192"/>
      <c r="CE18" s="192"/>
      <c r="CF18" s="192"/>
      <c r="CG18" s="192"/>
      <c r="CH18" s="192"/>
      <c r="CI18" s="192"/>
      <c r="CJ18" s="192"/>
      <c r="CK18" s="192"/>
      <c r="CL18" s="192"/>
      <c r="CM18" s="192"/>
      <c r="CN18" s="192"/>
      <c r="CO18" s="192"/>
      <c r="CP18" s="192" t="s">
        <v>2</v>
      </c>
      <c r="CQ18" s="192"/>
      <c r="CR18" s="192"/>
      <c r="CS18" s="192"/>
      <c r="CT18" s="192"/>
      <c r="CU18" s="192"/>
      <c r="CV18" s="192"/>
      <c r="CW18" s="192"/>
      <c r="CX18" s="192"/>
      <c r="CY18" s="192"/>
      <c r="CZ18" s="192"/>
      <c r="DA18" s="192"/>
      <c r="DB18" s="192" t="s">
        <v>2</v>
      </c>
      <c r="DC18" s="192"/>
      <c r="DD18" s="192"/>
      <c r="DE18" s="192"/>
      <c r="DF18" s="192"/>
      <c r="DG18" s="192"/>
      <c r="DH18" s="332"/>
      <c r="DI18" s="344" t="s">
        <v>51</v>
      </c>
      <c r="DJ18" s="320"/>
      <c r="DK18" s="320"/>
      <c r="DL18" s="125"/>
      <c r="DM18" s="126"/>
      <c r="DN18" s="127"/>
      <c r="DO18" s="319" t="s">
        <v>52</v>
      </c>
      <c r="DP18" s="320"/>
      <c r="DQ18" s="321"/>
      <c r="DR18" s="343" t="s">
        <v>51</v>
      </c>
      <c r="DS18" s="308"/>
      <c r="DT18" s="308"/>
      <c r="DU18" s="122"/>
      <c r="DV18" s="123"/>
      <c r="DW18" s="124"/>
      <c r="DX18" s="307" t="s">
        <v>52</v>
      </c>
      <c r="DY18" s="308"/>
      <c r="DZ18" s="308"/>
      <c r="EA18" s="308" t="s">
        <v>51</v>
      </c>
      <c r="EB18" s="308"/>
      <c r="EC18" s="308"/>
      <c r="ED18" s="122"/>
      <c r="EE18" s="123"/>
      <c r="EF18" s="124"/>
      <c r="EG18" s="307" t="s">
        <v>52</v>
      </c>
      <c r="EH18" s="308"/>
      <c r="EI18" s="309"/>
      <c r="EJ18" s="197" t="s">
        <v>51</v>
      </c>
      <c r="EK18" s="195"/>
      <c r="EL18" s="195"/>
      <c r="EM18" s="131"/>
      <c r="EN18" s="132"/>
      <c r="EO18" s="133"/>
      <c r="EP18" s="198" t="s">
        <v>52</v>
      </c>
      <c r="EQ18" s="195"/>
      <c r="ER18" s="195"/>
      <c r="ES18" s="195" t="s">
        <v>72</v>
      </c>
      <c r="ET18" s="195"/>
      <c r="EU18" s="195" t="s">
        <v>72</v>
      </c>
      <c r="EV18" s="195"/>
      <c r="EW18" s="195" t="s">
        <v>72</v>
      </c>
      <c r="EX18" s="195"/>
      <c r="EY18" s="195" t="s">
        <v>72</v>
      </c>
      <c r="EZ18" s="195"/>
      <c r="FA18" s="195" t="s">
        <v>51</v>
      </c>
      <c r="FB18" s="195"/>
      <c r="FC18" s="131"/>
      <c r="FD18" s="132"/>
      <c r="FE18" s="133"/>
      <c r="FF18" s="198" t="s">
        <v>52</v>
      </c>
      <c r="FG18" s="195"/>
      <c r="FH18" s="199"/>
      <c r="FI18" s="201" t="s">
        <v>51</v>
      </c>
      <c r="FJ18" s="202"/>
      <c r="FK18" s="202"/>
      <c r="FL18" s="134"/>
      <c r="FM18" s="135"/>
      <c r="FN18" s="136"/>
      <c r="FO18" s="203" t="s">
        <v>52</v>
      </c>
      <c r="FP18" s="202"/>
      <c r="FQ18" s="204"/>
      <c r="FR18" s="205" t="s">
        <v>52</v>
      </c>
      <c r="FS18" s="206"/>
      <c r="FT18" s="207"/>
      <c r="FU18" s="208" t="s">
        <v>52</v>
      </c>
      <c r="FV18" s="209"/>
      <c r="FW18" s="209"/>
      <c r="FX18" s="137"/>
      <c r="FY18" s="138"/>
      <c r="FZ18" s="139"/>
      <c r="GA18" s="210" t="s">
        <v>72</v>
      </c>
      <c r="GB18" s="159"/>
      <c r="GC18" s="159" t="s">
        <v>72</v>
      </c>
      <c r="GD18" s="159"/>
      <c r="GE18" s="159" t="s">
        <v>72</v>
      </c>
      <c r="GF18" s="159"/>
      <c r="GG18" s="159" t="s">
        <v>72</v>
      </c>
      <c r="GH18" s="159"/>
      <c r="GI18" s="159" t="s">
        <v>51</v>
      </c>
      <c r="GJ18" s="159"/>
      <c r="GK18" s="196" t="s">
        <v>52</v>
      </c>
      <c r="GL18" s="159"/>
      <c r="GM18" s="159"/>
      <c r="GN18" s="196" t="s">
        <v>52</v>
      </c>
      <c r="GO18" s="159"/>
      <c r="GP18" s="159"/>
      <c r="GQ18" s="196" t="s">
        <v>52</v>
      </c>
      <c r="GR18" s="159"/>
      <c r="GS18" s="200"/>
    </row>
    <row r="19" spans="1:201" ht="52.5" customHeight="1">
      <c r="A19" s="41" t="str">
        <f>IF(P19=""," ",IF(U19="Re-dev'l",1,2))</f>
        <v> </v>
      </c>
      <c r="B19" s="88"/>
      <c r="C19" s="89"/>
      <c r="D19" s="89"/>
      <c r="E19" s="89"/>
      <c r="F19" s="89"/>
      <c r="G19" s="72"/>
      <c r="H19" s="73"/>
      <c r="I19" s="73"/>
      <c r="J19" s="74"/>
      <c r="K19" s="72"/>
      <c r="L19" s="73"/>
      <c r="M19" s="73"/>
      <c r="N19" s="73"/>
      <c r="O19" s="74"/>
      <c r="P19" s="75">
        <f aca="true" t="shared" si="0" ref="P19:P39">IF(G19="","",K19/G19)</f>
      </c>
      <c r="Q19" s="76"/>
      <c r="R19" s="76"/>
      <c r="S19" s="76"/>
      <c r="T19" s="76"/>
      <c r="U19" s="60">
        <f>IF(K19="","",IF(P19&lt;=40%,"New Dev'l","Re-dev'l"))</f>
      </c>
      <c r="V19" s="60"/>
      <c r="W19" s="60"/>
      <c r="X19" s="60"/>
      <c r="Y19" s="61"/>
      <c r="Z19" s="77"/>
      <c r="AA19" s="77"/>
      <c r="AB19" s="77"/>
      <c r="AC19" s="77"/>
      <c r="AD19" s="78"/>
      <c r="AE19" s="77"/>
      <c r="AF19" s="77"/>
      <c r="AG19" s="77"/>
      <c r="AH19" s="77"/>
      <c r="AI19" s="78"/>
      <c r="AJ19" s="77"/>
      <c r="AK19" s="77"/>
      <c r="AL19" s="77"/>
      <c r="AM19" s="77"/>
      <c r="AN19" s="78"/>
      <c r="AO19" s="77"/>
      <c r="AP19" s="77"/>
      <c r="AQ19" s="77"/>
      <c r="AR19" s="77"/>
      <c r="AS19" s="78"/>
      <c r="AT19" s="77"/>
      <c r="AU19" s="77"/>
      <c r="AV19" s="77"/>
      <c r="AW19" s="77"/>
      <c r="AX19" s="78"/>
      <c r="AY19" s="77"/>
      <c r="AZ19" s="77"/>
      <c r="BA19" s="77"/>
      <c r="BB19" s="77"/>
      <c r="BC19" s="78"/>
      <c r="BD19" s="77"/>
      <c r="BE19" s="77"/>
      <c r="BF19" s="77"/>
      <c r="BG19" s="77"/>
      <c r="BH19" s="78"/>
      <c r="BI19" s="77"/>
      <c r="BJ19" s="77"/>
      <c r="BK19" s="77"/>
      <c r="BL19" s="77"/>
      <c r="BM19" s="78"/>
      <c r="BN19" s="77"/>
      <c r="BO19" s="77"/>
      <c r="BP19" s="77"/>
      <c r="BQ19" s="77"/>
      <c r="BR19" s="78"/>
      <c r="BS19" s="77"/>
      <c r="BT19" s="77"/>
      <c r="BU19" s="77"/>
      <c r="BV19" s="77"/>
      <c r="BW19" s="78"/>
      <c r="BX19" s="112"/>
      <c r="BY19" s="77"/>
      <c r="BZ19" s="77"/>
      <c r="CA19" s="77"/>
      <c r="CB19" s="113"/>
      <c r="CC19" s="114">
        <f>IF(COUNTBLANK(Z19:CB19)=55,"",IF($A19="","?????",IF($A19=2,0,ROUND(0.5*(AJ19-AT19-BN19),2))))</f>
      </c>
      <c r="CD19" s="115"/>
      <c r="CE19" s="115"/>
      <c r="CF19" s="115"/>
      <c r="CG19" s="115"/>
      <c r="CH19" s="115"/>
      <c r="CI19" s="115"/>
      <c r="CJ19" s="115"/>
      <c r="CK19" s="115"/>
      <c r="CL19" s="115"/>
      <c r="CM19" s="115"/>
      <c r="CN19" s="115"/>
      <c r="CO19" s="115"/>
      <c r="CP19" s="116">
        <f>IF(COUNTBLANK(Z19:CB19)=55,"",IF($A19="","?????",IF($A19=1,ROUND(AO19-AJ19,2),IF($A19=2,AO19-AT19-BN19,0))))</f>
      </c>
      <c r="CQ19" s="116"/>
      <c r="CR19" s="116"/>
      <c r="CS19" s="116"/>
      <c r="CT19" s="116"/>
      <c r="CU19" s="116"/>
      <c r="CV19" s="116"/>
      <c r="CW19" s="116"/>
      <c r="CX19" s="116"/>
      <c r="CY19" s="116"/>
      <c r="CZ19" s="116"/>
      <c r="DA19" s="116"/>
      <c r="DB19" s="117">
        <f>IF(COUNTBLANK(Z19:CB19)=55,"",IF($A19="","?????",CC19+CP19+AY19))</f>
      </c>
      <c r="DC19" s="117"/>
      <c r="DD19" s="117"/>
      <c r="DE19" s="117"/>
      <c r="DF19" s="117"/>
      <c r="DG19" s="117"/>
      <c r="DH19" s="118"/>
      <c r="DI19" s="119">
        <f aca="true" t="shared" si="1" ref="DI19:DI39">IF($Z19="","",IF(AND($Z19&gt;0,$A19=2),"N/A",1))</f>
      </c>
      <c r="DJ19" s="120"/>
      <c r="DK19" s="121"/>
      <c r="DL19" s="106">
        <f aca="true" t="shared" si="2" ref="DL19:DL39">IF($Z19="","",IF(AND($Z19&gt;0,$A19=2),"N/A",0.95))</f>
      </c>
      <c r="DM19" s="106"/>
      <c r="DN19" s="106"/>
      <c r="DO19" s="107">
        <f>IF(COUNTBLANK($Z19:$CB19)=55,"",IF($A19="","?????",IF(DB19="",0,ROUND(1*0.95*CC19*3630,1))))</f>
      </c>
      <c r="DP19" s="108"/>
      <c r="DQ19" s="109"/>
      <c r="DR19" s="110">
        <f aca="true" t="shared" si="3" ref="DR19:DR39">IF($Z19="","",IF(AND($Z19&gt;0,CP19&gt;=0),"N/A",1))</f>
      </c>
      <c r="DS19" s="99"/>
      <c r="DT19" s="99"/>
      <c r="DU19" s="99">
        <f aca="true" t="shared" si="4" ref="DU19:DU39">IF($Z19="","",IF(AND($Z19&gt;0,CP19&gt;=0),"N/A",1))</f>
      </c>
      <c r="DV19" s="99"/>
      <c r="DW19" s="99"/>
      <c r="DX19" s="100">
        <f>IF(COUNTBLANK($Z19:$CB19)=55,"",IF(CP19&gt;0,0,ROUND(1*0.95*CP19*3630,1)))</f>
      </c>
      <c r="DY19" s="100"/>
      <c r="DZ19" s="100"/>
      <c r="EA19" s="111">
        <f aca="true" t="shared" si="5" ref="EA19:EA39">IF($Z19="","",IF(AND($Z19&gt;0,CP19&gt;=0),"N/A",2.6))</f>
      </c>
      <c r="EB19" s="111"/>
      <c r="EC19" s="111"/>
      <c r="ED19" s="99">
        <f aca="true" t="shared" si="6" ref="ED19:ED39">IF($Z19="","",IF(AND($Z19&gt;0,CP19&gt;=0),"N/A",1))</f>
      </c>
      <c r="EE19" s="99"/>
      <c r="EF19" s="99"/>
      <c r="EG19" s="100">
        <f>IF(COUNTBLANK($Z19:$CB19)=55,"",IF(CP19&gt;0,0,ROUND(2.6*0.95*CP19*3630,1)))</f>
      </c>
      <c r="EH19" s="100"/>
      <c r="EI19" s="101"/>
      <c r="EJ19" s="102">
        <f aca="true" t="shared" si="7" ref="EJ19:EJ39">IF($Z19="","",IF(AND($Z19&gt;0,BX19&lt;&gt;"YES"),"N/A",1))</f>
      </c>
      <c r="EK19" s="103"/>
      <c r="EL19" s="103"/>
      <c r="EM19" s="104">
        <f aca="true" t="shared" si="8" ref="EM19:EM39">IF($Z19="","",IF(AND($Z19&gt;0,CA19&lt;&gt;"YES"),"N/A",0.95))</f>
      </c>
      <c r="EN19" s="104"/>
      <c r="EO19" s="104"/>
      <c r="EP19" s="105">
        <f>IF(COUNTBLANK($Z19:$CB19)=55,"",IF(AND(BX19="YES",CP19&gt;=0),1*0.95*CP19*3630,0))</f>
      </c>
      <c r="EQ19" s="105"/>
      <c r="ER19" s="105"/>
      <c r="ES19" s="94"/>
      <c r="ET19" s="94"/>
      <c r="EU19" s="94"/>
      <c r="EV19" s="94"/>
      <c r="EW19" s="94"/>
      <c r="EX19" s="94"/>
      <c r="EY19" s="94"/>
      <c r="EZ19" s="94"/>
      <c r="FA19" s="95">
        <f aca="true" t="shared" si="9" ref="FA19:FA39">IF($Z19="","",IF(OR($BX19="YES",$CP19&lt;=0),"N/A",IF(SUM($ES19:$EZ19)&lt;&gt;$CP19,"???",IF(ROUND(($ES$16*ES19+$EU$16*EU19+$EW$16*EW19+$EY$16*EY19)/SUM(ES19:EZ19),2)&gt;2.6,2.6,ROUND(($ES$16*ES19+$EU$16*EU19+$EW$16*EW19+$EY$16*EY19)/SUM(ES19:EZ19),2)))))</f>
      </c>
      <c r="FB19" s="95"/>
      <c r="FC19" s="96">
        <f aca="true" t="shared" si="10" ref="FC19:FC39">IF($Z19="","",IF(OR($BX19="YES",$CP19&lt;=0),"N/A",0.95))</f>
      </c>
      <c r="FD19" s="97"/>
      <c r="FE19" s="98"/>
      <c r="FF19" s="82">
        <f>IF(COUNTBLANK($Z19:$CB19)=55,"",IF(AND($BX19&lt;&gt;"YES",$CP19&gt;0),$FA19*0.95*$CP19*3630,0))</f>
      </c>
      <c r="FG19" s="82"/>
      <c r="FH19" s="83"/>
      <c r="FI19" s="84">
        <f aca="true" t="shared" si="11" ref="FI19:FI39">IF(COUNTBLANK(Z19:CB19)=55,"",IF(OR(AND($BX19="YES",$BS19&gt;0),AND($BS19="",$Z19&gt;0)),"N/A",2.6))</f>
      </c>
      <c r="FJ19" s="85"/>
      <c r="FK19" s="85"/>
      <c r="FL19" s="86">
        <f aca="true" t="shared" si="12" ref="FL19:FL39">IF(COUNTBLANK(Z19:CB19)=55,"",IF(OR(AND($BX19="YES",$BS19&gt;0),AND($BS19="",$Z19&gt;0)),"N/A",0.95))</f>
      </c>
      <c r="FM19" s="87"/>
      <c r="FN19" s="87"/>
      <c r="FO19" s="64">
        <f>IF(COUNTBLANK($Z19:$CB19)=55,"",IF($A19="","?????",IF(OR($BS19="",$BS19=0),0,IF(AND($BX19="YES",$BS19&gt;0),0,2.6*0.95*$BS19*3630))))</f>
      </c>
      <c r="FP19" s="65"/>
      <c r="FQ19" s="66"/>
      <c r="FR19" s="67">
        <f>IF(COUNTBLANK($Z19:$CB19)=55,"",IF($BD19="",0,$BD19))</f>
      </c>
      <c r="FS19" s="68"/>
      <c r="FT19" s="69"/>
      <c r="FU19" s="70">
        <f>IF(COUNTBLANK(Z19:CB19)=55,"",IF(A19="","?????",EG19+FF19+FO19+FR19))</f>
      </c>
      <c r="FV19" s="70"/>
      <c r="FW19" s="71"/>
      <c r="FX19" s="90">
        <f>IF(COUNTBLANK($Z19:$CB19)=55,"",IF(AND(OR(AE19-Z19&lt;0,AE19-Z19=0),$P$11&gt;0),"NO","YES"))</f>
      </c>
      <c r="FY19" s="91"/>
      <c r="FZ19" s="92"/>
      <c r="GA19" s="93">
        <f aca="true" t="shared" si="13" ref="GA19:GA39">IF(COUNTBLANK(Z19:CB19)=55,"",IF(OR(ES19="",$CP19&lt;=0),0,IF(OR($BX19="NO",$BX19=""),ES19,IF($BX19="YES",""))))</f>
      </c>
      <c r="GB19" s="81"/>
      <c r="GC19" s="81">
        <f aca="true" t="shared" si="14" ref="GC19:GC39">IF(COUNTBLANK(Z19:CB19)=55,"",IF(OR(EU19="",$CP19&lt;=0),0,IF(OR($BX19="NO",$BX19=""),EU19,IF($BX19="YES",""))))</f>
      </c>
      <c r="GD19" s="81"/>
      <c r="GE19" s="81">
        <f aca="true" t="shared" si="15" ref="GE19:GE39">IF(COUNTBLANK(Z19:CB19)=55,"",IF(OR(EW19="",$CP19&lt;=0),0,IF(OR($BX19="NO",$BX19=""),EW19,IF($BX19="YES",""))))</f>
      </c>
      <c r="GF19" s="81"/>
      <c r="GG19" s="81">
        <f aca="true" t="shared" si="16" ref="GG19:GG39">IF(COUNTBLANK(Z19:CB19)=55,"",IF(OR(EY19="",$CP19&lt;=0),0,IF(OR($BX19="NO",$BX19=""),EY19,IF($BX19="YES",""))))</f>
      </c>
      <c r="GH19" s="81"/>
      <c r="GI19" s="81">
        <f aca="true" t="shared" si="17" ref="GI19:GI39">IF(COUNTBLANK(Z19:CB19)=55,"",IF(COUNTBLANK($Z19:$CB19)=10,"",IF(AND($FF19=0,$BX19&lt;&gt;"YES"),0,IF(SUM(GA19:GH19)=0,0,ROUND((GA19*$GA$16+GC19*$GC$16+GE19*$GE$16+GG19*$GG$16)/CP19,2)))))</f>
      </c>
      <c r="GJ19" s="81"/>
      <c r="GK19" s="79">
        <f aca="true" t="shared" si="18" ref="GK19:GK39">IF(COUNTBLANK($Z19:$CB19)=55,"",IF(OR(GI19="",GI19=0),0,GI19*0.95*SUM(GA19:GH19)*3630))</f>
      </c>
      <c r="GL19" s="80"/>
      <c r="GM19" s="80"/>
      <c r="GN19" s="80">
        <f aca="true" t="shared" si="19" ref="GN19:GN39">IF(COUNTBLANK($Z19:$CB19)=55,"",IF($BI19="",0,$BI19))</f>
      </c>
      <c r="GO19" s="80"/>
      <c r="GP19" s="80"/>
      <c r="GQ19" s="62">
        <f>IF(AND(GK19="",GN19=""),"",GK19+GN19)</f>
      </c>
      <c r="GR19" s="62"/>
      <c r="GS19" s="63"/>
    </row>
    <row r="20" spans="1:201" ht="52.5" customHeight="1">
      <c r="A20" s="41" t="str">
        <f aca="true" t="shared" si="20" ref="A20:A39">IF(P20=""," ",IF(U20="Re-dev'l",1,2))</f>
        <v> </v>
      </c>
      <c r="B20" s="436"/>
      <c r="C20" s="437"/>
      <c r="D20" s="437"/>
      <c r="E20" s="437"/>
      <c r="F20" s="437"/>
      <c r="G20" s="468"/>
      <c r="H20" s="397"/>
      <c r="I20" s="397"/>
      <c r="J20" s="469"/>
      <c r="K20" s="468"/>
      <c r="L20" s="397"/>
      <c r="M20" s="397"/>
      <c r="N20" s="397"/>
      <c r="O20" s="469"/>
      <c r="P20" s="470">
        <f t="shared" si="0"/>
      </c>
      <c r="Q20" s="471"/>
      <c r="R20" s="471"/>
      <c r="S20" s="471"/>
      <c r="T20" s="471"/>
      <c r="U20" s="442">
        <f aca="true" t="shared" si="21" ref="U20:U39">IF(K20="","",IF(P20&lt;=40%,"New Dev'l","Re-dev'l"))</f>
      </c>
      <c r="V20" s="442"/>
      <c r="W20" s="442"/>
      <c r="X20" s="442"/>
      <c r="Y20" s="443"/>
      <c r="Z20" s="397"/>
      <c r="AA20" s="397"/>
      <c r="AB20" s="397"/>
      <c r="AC20" s="397"/>
      <c r="AD20" s="398"/>
      <c r="AE20" s="397"/>
      <c r="AF20" s="397"/>
      <c r="AG20" s="397"/>
      <c r="AH20" s="397"/>
      <c r="AI20" s="398"/>
      <c r="AJ20" s="397"/>
      <c r="AK20" s="397"/>
      <c r="AL20" s="397"/>
      <c r="AM20" s="397"/>
      <c r="AN20" s="398"/>
      <c r="AO20" s="397"/>
      <c r="AP20" s="397"/>
      <c r="AQ20" s="397"/>
      <c r="AR20" s="397"/>
      <c r="AS20" s="398"/>
      <c r="AT20" s="397"/>
      <c r="AU20" s="397"/>
      <c r="AV20" s="397"/>
      <c r="AW20" s="397"/>
      <c r="AX20" s="398"/>
      <c r="AY20" s="397"/>
      <c r="AZ20" s="397"/>
      <c r="BA20" s="397"/>
      <c r="BB20" s="397"/>
      <c r="BC20" s="398"/>
      <c r="BD20" s="397"/>
      <c r="BE20" s="397"/>
      <c r="BF20" s="397"/>
      <c r="BG20" s="397"/>
      <c r="BH20" s="398"/>
      <c r="BI20" s="397"/>
      <c r="BJ20" s="397"/>
      <c r="BK20" s="397"/>
      <c r="BL20" s="397"/>
      <c r="BM20" s="398"/>
      <c r="BN20" s="397"/>
      <c r="BO20" s="397"/>
      <c r="BP20" s="397"/>
      <c r="BQ20" s="397"/>
      <c r="BR20" s="398"/>
      <c r="BS20" s="397"/>
      <c r="BT20" s="397"/>
      <c r="BU20" s="397"/>
      <c r="BV20" s="397"/>
      <c r="BW20" s="398"/>
      <c r="BX20" s="399"/>
      <c r="BY20" s="400"/>
      <c r="BZ20" s="400"/>
      <c r="CA20" s="400"/>
      <c r="CB20" s="401"/>
      <c r="CC20" s="402">
        <f>IF(COUNTBLANK(Z20:CB20)=55,"",IF($A20="","?????",IF($A20=2,0,ROUND(0.5*(AJ20-AT20-BN20),2))))</f>
      </c>
      <c r="CD20" s="403"/>
      <c r="CE20" s="403"/>
      <c r="CF20" s="403"/>
      <c r="CG20" s="403"/>
      <c r="CH20" s="403"/>
      <c r="CI20" s="403"/>
      <c r="CJ20" s="403"/>
      <c r="CK20" s="403"/>
      <c r="CL20" s="403"/>
      <c r="CM20" s="403"/>
      <c r="CN20" s="403"/>
      <c r="CO20" s="403"/>
      <c r="CP20" s="386">
        <f>IF(COUNTBLANK(Z20:CB20)=55,"",IF($A20="","?????",IF($A20=1,ROUND(AO20-AJ20,2),IF($A20=2,AO20-AT20-BN20,0))))</f>
      </c>
      <c r="CQ20" s="386"/>
      <c r="CR20" s="386"/>
      <c r="CS20" s="386"/>
      <c r="CT20" s="386"/>
      <c r="CU20" s="386"/>
      <c r="CV20" s="386"/>
      <c r="CW20" s="386"/>
      <c r="CX20" s="386"/>
      <c r="CY20" s="386"/>
      <c r="CZ20" s="386"/>
      <c r="DA20" s="386"/>
      <c r="DB20" s="387">
        <f>IF(COUNTBLANK(Z20:CB20)=55,"",IF($A20="","?????",CC20+CP20+AY20))</f>
      </c>
      <c r="DC20" s="387"/>
      <c r="DD20" s="387"/>
      <c r="DE20" s="387"/>
      <c r="DF20" s="387"/>
      <c r="DG20" s="387"/>
      <c r="DH20" s="388"/>
      <c r="DI20" s="171">
        <f t="shared" si="1"/>
      </c>
      <c r="DJ20" s="404"/>
      <c r="DK20" s="172"/>
      <c r="DL20" s="405">
        <f t="shared" si="2"/>
      </c>
      <c r="DM20" s="405"/>
      <c r="DN20" s="405"/>
      <c r="DO20" s="166">
        <f>IF(COUNTBLANK($Z20:$CB20)=55,"",IF($A20="","?????",IF(DB20="",0,ROUND(1*0.95*CC20*3630,1))))</f>
      </c>
      <c r="DP20" s="167"/>
      <c r="DQ20" s="168"/>
      <c r="DR20" s="171">
        <f t="shared" si="3"/>
      </c>
      <c r="DS20" s="404"/>
      <c r="DT20" s="404"/>
      <c r="DU20" s="404">
        <f t="shared" si="4"/>
      </c>
      <c r="DV20" s="404"/>
      <c r="DW20" s="404"/>
      <c r="DX20" s="167">
        <f>IF(COUNTBLANK($Z20:$CB20)=55,"",IF(CP20&gt;0,0,ROUND(1*0.95*CP20*3630,1)))</f>
      </c>
      <c r="DY20" s="167"/>
      <c r="DZ20" s="167"/>
      <c r="EA20" s="406">
        <f t="shared" si="5"/>
      </c>
      <c r="EB20" s="406"/>
      <c r="EC20" s="406"/>
      <c r="ED20" s="404">
        <f t="shared" si="6"/>
      </c>
      <c r="EE20" s="404"/>
      <c r="EF20" s="404"/>
      <c r="EG20" s="167">
        <f>IF(COUNTBLANK($Z20:$CB20)=55,"",IF(CP20&gt;0,0,ROUND(2.6*0.95*CP20*3630,1)))</f>
      </c>
      <c r="EH20" s="167"/>
      <c r="EI20" s="168"/>
      <c r="EJ20" s="407">
        <f t="shared" si="7"/>
      </c>
      <c r="EK20" s="408"/>
      <c r="EL20" s="408"/>
      <c r="EM20" s="409">
        <f t="shared" si="8"/>
      </c>
      <c r="EN20" s="409"/>
      <c r="EO20" s="409"/>
      <c r="EP20" s="410">
        <f>IF(COUNTBLANK($Z20:$CB20)=55,"",IF(AND(BX20="YES",CP20&gt;=0),1*0.95*CP20*3630,0))</f>
      </c>
      <c r="EQ20" s="410"/>
      <c r="ER20" s="410"/>
      <c r="ES20" s="411"/>
      <c r="ET20" s="411"/>
      <c r="EU20" s="411"/>
      <c r="EV20" s="411"/>
      <c r="EW20" s="411"/>
      <c r="EX20" s="411"/>
      <c r="EY20" s="411"/>
      <c r="EZ20" s="411"/>
      <c r="FA20" s="412">
        <f t="shared" si="9"/>
      </c>
      <c r="FB20" s="412"/>
      <c r="FC20" s="413">
        <f t="shared" si="10"/>
      </c>
      <c r="FD20" s="414"/>
      <c r="FE20" s="415"/>
      <c r="FF20" s="416">
        <f>IF(COUNTBLANK($Z20:$CB20)=55,"",IF(AND($BX20&lt;&gt;"YES",$CP20&gt;0),$FA20*0.95*$CP20*3630,0))</f>
      </c>
      <c r="FG20" s="416"/>
      <c r="FH20" s="417"/>
      <c r="FI20" s="418">
        <f t="shared" si="11"/>
      </c>
      <c r="FJ20" s="419"/>
      <c r="FK20" s="419"/>
      <c r="FL20" s="420">
        <f t="shared" si="12"/>
      </c>
      <c r="FM20" s="421"/>
      <c r="FN20" s="421"/>
      <c r="FO20" s="422">
        <f>IF(COUNTBLANK($Z20:$CB20)=55,"",IF($A20="","?????",IF(OR($BS20="",$BS20=0),0,IF(AND($BX20="YES",$BS20&gt;0),0,2.6*0.95*$BS20*3630))))</f>
      </c>
      <c r="FP20" s="423"/>
      <c r="FQ20" s="424"/>
      <c r="FR20" s="425">
        <f>IF(COUNTBLANK($Z20:$CB20)=55,"",IF($BD20="",0,$BD20))</f>
      </c>
      <c r="FS20" s="426"/>
      <c r="FT20" s="427"/>
      <c r="FU20" s="423">
        <f>IF(COUNTBLANK(Z20:CB20)=55,"",IF(A20="","?????",EG20+FF20+FO20+FR20))</f>
      </c>
      <c r="FV20" s="423"/>
      <c r="FW20" s="428"/>
      <c r="FX20" s="90">
        <f aca="true" t="shared" si="22" ref="FX20:FX39">IF(COUNTBLANK($Z20:$CB20)=55,"",IF(AND(OR(AE20-Z20&lt;0,AE20-Z20=0),$P$11&gt;0),"NO","YES"))</f>
      </c>
      <c r="FY20" s="91"/>
      <c r="FZ20" s="92"/>
      <c r="GA20" s="429">
        <f t="shared" si="13"/>
      </c>
      <c r="GB20" s="430"/>
      <c r="GC20" s="430">
        <f t="shared" si="14"/>
      </c>
      <c r="GD20" s="430"/>
      <c r="GE20" s="430">
        <f t="shared" si="15"/>
      </c>
      <c r="GF20" s="430"/>
      <c r="GG20" s="430">
        <f t="shared" si="16"/>
      </c>
      <c r="GH20" s="430"/>
      <c r="GI20" s="430">
        <f t="shared" si="17"/>
      </c>
      <c r="GJ20" s="430"/>
      <c r="GK20" s="431">
        <f t="shared" si="18"/>
      </c>
      <c r="GL20" s="432"/>
      <c r="GM20" s="432"/>
      <c r="GN20" s="432">
        <f t="shared" si="19"/>
      </c>
      <c r="GO20" s="432"/>
      <c r="GP20" s="432"/>
      <c r="GQ20" s="433">
        <f>IF(AND(GK20="",GN20=""),"",GK20+GN20)</f>
      </c>
      <c r="GR20" s="434"/>
      <c r="GS20" s="435"/>
    </row>
    <row r="21" spans="1:201" s="1" customFormat="1" ht="52.5" customHeight="1">
      <c r="A21" s="41" t="str">
        <f t="shared" si="20"/>
        <v> </v>
      </c>
      <c r="B21" s="436"/>
      <c r="C21" s="437"/>
      <c r="D21" s="437"/>
      <c r="E21" s="437"/>
      <c r="F21" s="437"/>
      <c r="G21" s="438"/>
      <c r="H21" s="400"/>
      <c r="I21" s="400"/>
      <c r="J21" s="439"/>
      <c r="K21" s="438"/>
      <c r="L21" s="400"/>
      <c r="M21" s="400"/>
      <c r="N21" s="400"/>
      <c r="O21" s="439"/>
      <c r="P21" s="440">
        <f t="shared" si="0"/>
      </c>
      <c r="Q21" s="441"/>
      <c r="R21" s="441"/>
      <c r="S21" s="441"/>
      <c r="T21" s="441"/>
      <c r="U21" s="442">
        <f t="shared" si="21"/>
      </c>
      <c r="V21" s="442"/>
      <c r="W21" s="442"/>
      <c r="X21" s="442"/>
      <c r="Y21" s="443"/>
      <c r="Z21" s="400"/>
      <c r="AA21" s="400"/>
      <c r="AB21" s="400"/>
      <c r="AC21" s="400"/>
      <c r="AD21" s="444"/>
      <c r="AE21" s="400"/>
      <c r="AF21" s="400"/>
      <c r="AG21" s="400"/>
      <c r="AH21" s="400"/>
      <c r="AI21" s="444"/>
      <c r="AJ21" s="400"/>
      <c r="AK21" s="400"/>
      <c r="AL21" s="400"/>
      <c r="AM21" s="400"/>
      <c r="AN21" s="444"/>
      <c r="AO21" s="400"/>
      <c r="AP21" s="400"/>
      <c r="AQ21" s="400"/>
      <c r="AR21" s="400"/>
      <c r="AS21" s="444"/>
      <c r="AT21" s="400"/>
      <c r="AU21" s="400"/>
      <c r="AV21" s="400"/>
      <c r="AW21" s="400"/>
      <c r="AX21" s="444"/>
      <c r="AY21" s="400"/>
      <c r="AZ21" s="400"/>
      <c r="BA21" s="400"/>
      <c r="BB21" s="400"/>
      <c r="BC21" s="444"/>
      <c r="BD21" s="400"/>
      <c r="BE21" s="400"/>
      <c r="BF21" s="400"/>
      <c r="BG21" s="400"/>
      <c r="BH21" s="444"/>
      <c r="BI21" s="400"/>
      <c r="BJ21" s="400"/>
      <c r="BK21" s="400"/>
      <c r="BL21" s="400"/>
      <c r="BM21" s="444"/>
      <c r="BN21" s="400"/>
      <c r="BO21" s="400"/>
      <c r="BP21" s="400"/>
      <c r="BQ21" s="400"/>
      <c r="BR21" s="444"/>
      <c r="BS21" s="400"/>
      <c r="BT21" s="400"/>
      <c r="BU21" s="400"/>
      <c r="BV21" s="400"/>
      <c r="BW21" s="444"/>
      <c r="BX21" s="445"/>
      <c r="BY21" s="397"/>
      <c r="BZ21" s="397"/>
      <c r="CA21" s="397"/>
      <c r="CB21" s="446"/>
      <c r="CC21" s="402">
        <f aca="true" t="shared" si="23" ref="CC21:CC39">IF(COUNTBLANK(Z21:CB21)=55,"",IF($A21="","?????",IF($A21=2,0,ROUND(0.5*(AJ21-AT21-BN21),2))))</f>
      </c>
      <c r="CD21" s="403"/>
      <c r="CE21" s="403"/>
      <c r="CF21" s="403"/>
      <c r="CG21" s="403"/>
      <c r="CH21" s="403"/>
      <c r="CI21" s="403"/>
      <c r="CJ21" s="403"/>
      <c r="CK21" s="403"/>
      <c r="CL21" s="403"/>
      <c r="CM21" s="403"/>
      <c r="CN21" s="403"/>
      <c r="CO21" s="403"/>
      <c r="CP21" s="386">
        <f aca="true" t="shared" si="24" ref="CP21:CP39">IF(COUNTBLANK(Z21:CB21)=55,"",IF($A21="","?????",IF($A21=1,ROUND(AO21-AJ21,2),IF($A21=2,AO21-AT21-BN21,0))))</f>
      </c>
      <c r="CQ21" s="386"/>
      <c r="CR21" s="386"/>
      <c r="CS21" s="386"/>
      <c r="CT21" s="386"/>
      <c r="CU21" s="386"/>
      <c r="CV21" s="386"/>
      <c r="CW21" s="386"/>
      <c r="CX21" s="386"/>
      <c r="CY21" s="386"/>
      <c r="CZ21" s="386"/>
      <c r="DA21" s="386"/>
      <c r="DB21" s="387">
        <f aca="true" t="shared" si="25" ref="DB21:DB39">IF(COUNTBLANK(Z21:CB21)=55,"",IF($A21="","?????",CC21+CP21+AY21))</f>
      </c>
      <c r="DC21" s="387"/>
      <c r="DD21" s="387"/>
      <c r="DE21" s="387"/>
      <c r="DF21" s="387"/>
      <c r="DG21" s="387"/>
      <c r="DH21" s="388"/>
      <c r="DI21" s="447">
        <f t="shared" si="1"/>
      </c>
      <c r="DJ21" s="448"/>
      <c r="DK21" s="449"/>
      <c r="DL21" s="450">
        <f t="shared" si="2"/>
      </c>
      <c r="DM21" s="450"/>
      <c r="DN21" s="450"/>
      <c r="DO21" s="166">
        <f aca="true" t="shared" si="26" ref="DO21:DO39">IF(COUNTBLANK($Z21:$CB21)=55,"",IF($A21="","?????",IF(DB21="",0,ROUND(1*0.95*CC21*3630,1))))</f>
      </c>
      <c r="DP21" s="167"/>
      <c r="DQ21" s="168"/>
      <c r="DR21" s="447">
        <f t="shared" si="3"/>
      </c>
      <c r="DS21" s="448"/>
      <c r="DT21" s="448"/>
      <c r="DU21" s="448">
        <f t="shared" si="4"/>
      </c>
      <c r="DV21" s="448"/>
      <c r="DW21" s="448"/>
      <c r="DX21" s="167">
        <f>IF(COUNTBLANK($Z21:$CB21)=55,"",IF(CP21&gt;0,0,ROUND(1*0.95*CP21*3630,1)))</f>
      </c>
      <c r="DY21" s="167"/>
      <c r="DZ21" s="167"/>
      <c r="EA21" s="451">
        <f t="shared" si="5"/>
      </c>
      <c r="EB21" s="451"/>
      <c r="EC21" s="451"/>
      <c r="ED21" s="448">
        <f t="shared" si="6"/>
      </c>
      <c r="EE21" s="448"/>
      <c r="EF21" s="448"/>
      <c r="EG21" s="167">
        <f aca="true" t="shared" si="27" ref="EG21:EG39">IF(COUNTBLANK($Z21:$CB21)=55,"",IF(CP21&gt;0,0,ROUND(2.6*0.95*CP21*3630,1)))</f>
      </c>
      <c r="EH21" s="167"/>
      <c r="EI21" s="168"/>
      <c r="EJ21" s="452">
        <f t="shared" si="7"/>
      </c>
      <c r="EK21" s="453"/>
      <c r="EL21" s="453"/>
      <c r="EM21" s="454">
        <f t="shared" si="8"/>
      </c>
      <c r="EN21" s="454"/>
      <c r="EO21" s="454"/>
      <c r="EP21" s="410">
        <f aca="true" t="shared" si="28" ref="EP21:EP39">IF(COUNTBLANK($Z21:$CB21)=55,"",IF(AND(BX21="YES",CP21&gt;=0),1*0.95*CP21*3630,0))</f>
      </c>
      <c r="EQ21" s="410"/>
      <c r="ER21" s="410"/>
      <c r="ES21" s="455"/>
      <c r="ET21" s="455"/>
      <c r="EU21" s="455"/>
      <c r="EV21" s="455"/>
      <c r="EW21" s="455"/>
      <c r="EX21" s="455"/>
      <c r="EY21" s="455"/>
      <c r="EZ21" s="455"/>
      <c r="FA21" s="456">
        <f t="shared" si="9"/>
      </c>
      <c r="FB21" s="456"/>
      <c r="FC21" s="457">
        <f t="shared" si="10"/>
      </c>
      <c r="FD21" s="458"/>
      <c r="FE21" s="459"/>
      <c r="FF21" s="416">
        <f aca="true" t="shared" si="29" ref="FF21:FF39">IF(COUNTBLANK($Z21:$CB21)=55,"",IF(AND($BX21&lt;&gt;"YES",$CP21&gt;0),$FA21*0.95*$CP21*3630,0))</f>
      </c>
      <c r="FG21" s="416"/>
      <c r="FH21" s="417"/>
      <c r="FI21" s="460">
        <f t="shared" si="11"/>
      </c>
      <c r="FJ21" s="461"/>
      <c r="FK21" s="461"/>
      <c r="FL21" s="462">
        <f t="shared" si="12"/>
      </c>
      <c r="FM21" s="463"/>
      <c r="FN21" s="463"/>
      <c r="FO21" s="422">
        <f aca="true" t="shared" si="30" ref="FO21:FO39">IF(COUNTBLANK($Z21:$CB21)=55,"",IF($A21="","?????",IF(OR($BS21="",$BS21=0),0,IF(AND($BX21="YES",$BS21&gt;0),0,2.6*0.95*$BS21*3630))))</f>
      </c>
      <c r="FP21" s="423"/>
      <c r="FQ21" s="424"/>
      <c r="FR21" s="425">
        <f aca="true" t="shared" si="31" ref="FR21:FR39">IF(COUNTBLANK($Z21:$CB21)=55,"",IF($BD21="",0,$BD21))</f>
      </c>
      <c r="FS21" s="426"/>
      <c r="FT21" s="427"/>
      <c r="FU21" s="423">
        <f aca="true" t="shared" si="32" ref="FU21:FU39">IF(COUNTBLANK(Z21:CB21)=55,"",IF(A21="","?????",EG21+FF21+FO21+FR21))</f>
      </c>
      <c r="FV21" s="423"/>
      <c r="FW21" s="428"/>
      <c r="FX21" s="90">
        <f t="shared" si="22"/>
      </c>
      <c r="FY21" s="91"/>
      <c r="FZ21" s="92"/>
      <c r="GA21" s="464">
        <f t="shared" si="13"/>
      </c>
      <c r="GB21" s="465"/>
      <c r="GC21" s="465">
        <f t="shared" si="14"/>
      </c>
      <c r="GD21" s="465"/>
      <c r="GE21" s="465">
        <f t="shared" si="15"/>
      </c>
      <c r="GF21" s="465"/>
      <c r="GG21" s="465">
        <f t="shared" si="16"/>
      </c>
      <c r="GH21" s="465"/>
      <c r="GI21" s="465">
        <f t="shared" si="17"/>
      </c>
      <c r="GJ21" s="465"/>
      <c r="GK21" s="466">
        <f t="shared" si="18"/>
      </c>
      <c r="GL21" s="467"/>
      <c r="GM21" s="467"/>
      <c r="GN21" s="467">
        <f t="shared" si="19"/>
      </c>
      <c r="GO21" s="467"/>
      <c r="GP21" s="467"/>
      <c r="GQ21" s="433">
        <f aca="true" t="shared" si="33" ref="GQ21:GQ39">IF(AND(GK21="",GN21=""),"",GK21+GN21)</f>
      </c>
      <c r="GR21" s="434"/>
      <c r="GS21" s="435"/>
    </row>
    <row r="22" spans="1:201" s="1" customFormat="1" ht="52.5" customHeight="1">
      <c r="A22" s="41" t="str">
        <f t="shared" si="20"/>
        <v> </v>
      </c>
      <c r="B22" s="436"/>
      <c r="C22" s="437"/>
      <c r="D22" s="437"/>
      <c r="E22" s="437"/>
      <c r="F22" s="437"/>
      <c r="G22" s="468"/>
      <c r="H22" s="397"/>
      <c r="I22" s="397"/>
      <c r="J22" s="469"/>
      <c r="K22" s="468"/>
      <c r="L22" s="397"/>
      <c r="M22" s="397"/>
      <c r="N22" s="397"/>
      <c r="O22" s="469"/>
      <c r="P22" s="470">
        <f t="shared" si="0"/>
      </c>
      <c r="Q22" s="471"/>
      <c r="R22" s="471"/>
      <c r="S22" s="471"/>
      <c r="T22" s="471"/>
      <c r="U22" s="442">
        <f t="shared" si="21"/>
      </c>
      <c r="V22" s="442"/>
      <c r="W22" s="442"/>
      <c r="X22" s="442"/>
      <c r="Y22" s="443"/>
      <c r="Z22" s="397"/>
      <c r="AA22" s="397"/>
      <c r="AB22" s="397"/>
      <c r="AC22" s="397"/>
      <c r="AD22" s="398"/>
      <c r="AE22" s="397"/>
      <c r="AF22" s="397"/>
      <c r="AG22" s="397"/>
      <c r="AH22" s="397"/>
      <c r="AI22" s="398"/>
      <c r="AJ22" s="397"/>
      <c r="AK22" s="397"/>
      <c r="AL22" s="397"/>
      <c r="AM22" s="397"/>
      <c r="AN22" s="398"/>
      <c r="AO22" s="397"/>
      <c r="AP22" s="397"/>
      <c r="AQ22" s="397"/>
      <c r="AR22" s="397"/>
      <c r="AS22" s="398"/>
      <c r="AT22" s="397"/>
      <c r="AU22" s="397"/>
      <c r="AV22" s="397"/>
      <c r="AW22" s="397"/>
      <c r="AX22" s="398"/>
      <c r="AY22" s="397"/>
      <c r="AZ22" s="397"/>
      <c r="BA22" s="397"/>
      <c r="BB22" s="397"/>
      <c r="BC22" s="398"/>
      <c r="BD22" s="397"/>
      <c r="BE22" s="397"/>
      <c r="BF22" s="397"/>
      <c r="BG22" s="397"/>
      <c r="BH22" s="398"/>
      <c r="BI22" s="397"/>
      <c r="BJ22" s="397"/>
      <c r="BK22" s="397"/>
      <c r="BL22" s="397"/>
      <c r="BM22" s="398"/>
      <c r="BN22" s="397"/>
      <c r="BO22" s="397"/>
      <c r="BP22" s="397"/>
      <c r="BQ22" s="397"/>
      <c r="BR22" s="398"/>
      <c r="BS22" s="397"/>
      <c r="BT22" s="397"/>
      <c r="BU22" s="397"/>
      <c r="BV22" s="397"/>
      <c r="BW22" s="398"/>
      <c r="BX22" s="445"/>
      <c r="BY22" s="397"/>
      <c r="BZ22" s="397"/>
      <c r="CA22" s="397"/>
      <c r="CB22" s="446"/>
      <c r="CC22" s="402">
        <f t="shared" si="23"/>
      </c>
      <c r="CD22" s="403"/>
      <c r="CE22" s="403"/>
      <c r="CF22" s="403"/>
      <c r="CG22" s="403"/>
      <c r="CH22" s="403"/>
      <c r="CI22" s="403"/>
      <c r="CJ22" s="403"/>
      <c r="CK22" s="403"/>
      <c r="CL22" s="403"/>
      <c r="CM22" s="403"/>
      <c r="CN22" s="403"/>
      <c r="CO22" s="403"/>
      <c r="CP22" s="386">
        <f t="shared" si="24"/>
      </c>
      <c r="CQ22" s="386"/>
      <c r="CR22" s="386"/>
      <c r="CS22" s="386"/>
      <c r="CT22" s="386"/>
      <c r="CU22" s="386"/>
      <c r="CV22" s="386"/>
      <c r="CW22" s="386"/>
      <c r="CX22" s="386"/>
      <c r="CY22" s="386"/>
      <c r="CZ22" s="386"/>
      <c r="DA22" s="386"/>
      <c r="DB22" s="387">
        <f t="shared" si="25"/>
      </c>
      <c r="DC22" s="387"/>
      <c r="DD22" s="387"/>
      <c r="DE22" s="387"/>
      <c r="DF22" s="387"/>
      <c r="DG22" s="387"/>
      <c r="DH22" s="388"/>
      <c r="DI22" s="171">
        <f t="shared" si="1"/>
      </c>
      <c r="DJ22" s="404"/>
      <c r="DK22" s="172"/>
      <c r="DL22" s="405">
        <f t="shared" si="2"/>
      </c>
      <c r="DM22" s="405"/>
      <c r="DN22" s="405"/>
      <c r="DO22" s="166">
        <f t="shared" si="26"/>
      </c>
      <c r="DP22" s="167"/>
      <c r="DQ22" s="168"/>
      <c r="DR22" s="171">
        <f t="shared" si="3"/>
      </c>
      <c r="DS22" s="404"/>
      <c r="DT22" s="404"/>
      <c r="DU22" s="404">
        <f t="shared" si="4"/>
      </c>
      <c r="DV22" s="404"/>
      <c r="DW22" s="404"/>
      <c r="DX22" s="167">
        <f aca="true" t="shared" si="34" ref="DX22:DX39">IF(COUNTBLANK($Z22:$CB22)=55,"",IF(CP22&gt;0,0,ROUND(1*0.95*CP22*3630,1)))</f>
      </c>
      <c r="DY22" s="167"/>
      <c r="DZ22" s="167"/>
      <c r="EA22" s="406">
        <f t="shared" si="5"/>
      </c>
      <c r="EB22" s="406"/>
      <c r="EC22" s="406"/>
      <c r="ED22" s="404">
        <f t="shared" si="6"/>
      </c>
      <c r="EE22" s="404"/>
      <c r="EF22" s="404"/>
      <c r="EG22" s="167">
        <f t="shared" si="27"/>
      </c>
      <c r="EH22" s="167"/>
      <c r="EI22" s="168"/>
      <c r="EJ22" s="407">
        <f t="shared" si="7"/>
      </c>
      <c r="EK22" s="408"/>
      <c r="EL22" s="408"/>
      <c r="EM22" s="409">
        <f t="shared" si="8"/>
      </c>
      <c r="EN22" s="409"/>
      <c r="EO22" s="409"/>
      <c r="EP22" s="410">
        <f t="shared" si="28"/>
      </c>
      <c r="EQ22" s="410"/>
      <c r="ER22" s="410"/>
      <c r="ES22" s="411"/>
      <c r="ET22" s="411"/>
      <c r="EU22" s="411"/>
      <c r="EV22" s="411"/>
      <c r="EW22" s="411"/>
      <c r="EX22" s="411"/>
      <c r="EY22" s="411"/>
      <c r="EZ22" s="411"/>
      <c r="FA22" s="412">
        <f t="shared" si="9"/>
      </c>
      <c r="FB22" s="412"/>
      <c r="FC22" s="413">
        <f t="shared" si="10"/>
      </c>
      <c r="FD22" s="414"/>
      <c r="FE22" s="415"/>
      <c r="FF22" s="416">
        <f t="shared" si="29"/>
      </c>
      <c r="FG22" s="416"/>
      <c r="FH22" s="417"/>
      <c r="FI22" s="418">
        <f t="shared" si="11"/>
      </c>
      <c r="FJ22" s="419"/>
      <c r="FK22" s="419"/>
      <c r="FL22" s="420">
        <f t="shared" si="12"/>
      </c>
      <c r="FM22" s="421"/>
      <c r="FN22" s="421"/>
      <c r="FO22" s="422">
        <f t="shared" si="30"/>
      </c>
      <c r="FP22" s="423"/>
      <c r="FQ22" s="424"/>
      <c r="FR22" s="425">
        <f t="shared" si="31"/>
      </c>
      <c r="FS22" s="426"/>
      <c r="FT22" s="427"/>
      <c r="FU22" s="423">
        <f t="shared" si="32"/>
      </c>
      <c r="FV22" s="423"/>
      <c r="FW22" s="428"/>
      <c r="FX22" s="90">
        <f t="shared" si="22"/>
      </c>
      <c r="FY22" s="91"/>
      <c r="FZ22" s="92"/>
      <c r="GA22" s="429">
        <f t="shared" si="13"/>
      </c>
      <c r="GB22" s="430"/>
      <c r="GC22" s="430">
        <f t="shared" si="14"/>
      </c>
      <c r="GD22" s="430"/>
      <c r="GE22" s="430">
        <f t="shared" si="15"/>
      </c>
      <c r="GF22" s="430"/>
      <c r="GG22" s="430">
        <f t="shared" si="16"/>
      </c>
      <c r="GH22" s="430"/>
      <c r="GI22" s="430">
        <f t="shared" si="17"/>
      </c>
      <c r="GJ22" s="430"/>
      <c r="GK22" s="431">
        <f t="shared" si="18"/>
      </c>
      <c r="GL22" s="432"/>
      <c r="GM22" s="432"/>
      <c r="GN22" s="432">
        <f t="shared" si="19"/>
      </c>
      <c r="GO22" s="432"/>
      <c r="GP22" s="432"/>
      <c r="GQ22" s="433">
        <f t="shared" si="33"/>
      </c>
      <c r="GR22" s="434"/>
      <c r="GS22" s="435"/>
    </row>
    <row r="23" spans="1:201" s="1" customFormat="1" ht="52.5" customHeight="1">
      <c r="A23" s="41" t="str">
        <f t="shared" si="20"/>
        <v> </v>
      </c>
      <c r="B23" s="436"/>
      <c r="C23" s="437"/>
      <c r="D23" s="437"/>
      <c r="E23" s="437"/>
      <c r="F23" s="437"/>
      <c r="G23" s="468"/>
      <c r="H23" s="397"/>
      <c r="I23" s="397"/>
      <c r="J23" s="469"/>
      <c r="K23" s="468"/>
      <c r="L23" s="397"/>
      <c r="M23" s="397"/>
      <c r="N23" s="397"/>
      <c r="O23" s="469"/>
      <c r="P23" s="470">
        <f t="shared" si="0"/>
      </c>
      <c r="Q23" s="471"/>
      <c r="R23" s="471"/>
      <c r="S23" s="471"/>
      <c r="T23" s="471"/>
      <c r="U23" s="442">
        <f t="shared" si="21"/>
      </c>
      <c r="V23" s="442"/>
      <c r="W23" s="442"/>
      <c r="X23" s="442"/>
      <c r="Y23" s="443"/>
      <c r="Z23" s="397"/>
      <c r="AA23" s="397"/>
      <c r="AB23" s="397"/>
      <c r="AC23" s="397"/>
      <c r="AD23" s="398"/>
      <c r="AE23" s="397"/>
      <c r="AF23" s="397"/>
      <c r="AG23" s="397"/>
      <c r="AH23" s="397"/>
      <c r="AI23" s="398"/>
      <c r="AJ23" s="397"/>
      <c r="AK23" s="397"/>
      <c r="AL23" s="397"/>
      <c r="AM23" s="397"/>
      <c r="AN23" s="398"/>
      <c r="AO23" s="397"/>
      <c r="AP23" s="397"/>
      <c r="AQ23" s="397"/>
      <c r="AR23" s="397"/>
      <c r="AS23" s="398"/>
      <c r="AT23" s="397"/>
      <c r="AU23" s="397"/>
      <c r="AV23" s="397"/>
      <c r="AW23" s="397"/>
      <c r="AX23" s="398"/>
      <c r="AY23" s="397"/>
      <c r="AZ23" s="397"/>
      <c r="BA23" s="397"/>
      <c r="BB23" s="397"/>
      <c r="BC23" s="398"/>
      <c r="BD23" s="397"/>
      <c r="BE23" s="397"/>
      <c r="BF23" s="397"/>
      <c r="BG23" s="397"/>
      <c r="BH23" s="398"/>
      <c r="BI23" s="397"/>
      <c r="BJ23" s="397"/>
      <c r="BK23" s="397"/>
      <c r="BL23" s="397"/>
      <c r="BM23" s="398"/>
      <c r="BN23" s="397"/>
      <c r="BO23" s="397"/>
      <c r="BP23" s="397"/>
      <c r="BQ23" s="397"/>
      <c r="BR23" s="398"/>
      <c r="BS23" s="397"/>
      <c r="BT23" s="397"/>
      <c r="BU23" s="397"/>
      <c r="BV23" s="397"/>
      <c r="BW23" s="398"/>
      <c r="BX23" s="445"/>
      <c r="BY23" s="397"/>
      <c r="BZ23" s="397"/>
      <c r="CA23" s="397"/>
      <c r="CB23" s="446"/>
      <c r="CC23" s="402">
        <f t="shared" si="23"/>
      </c>
      <c r="CD23" s="403"/>
      <c r="CE23" s="403"/>
      <c r="CF23" s="403"/>
      <c r="CG23" s="403"/>
      <c r="CH23" s="403"/>
      <c r="CI23" s="403"/>
      <c r="CJ23" s="403"/>
      <c r="CK23" s="403"/>
      <c r="CL23" s="403"/>
      <c r="CM23" s="403"/>
      <c r="CN23" s="403"/>
      <c r="CO23" s="403"/>
      <c r="CP23" s="386">
        <f t="shared" si="24"/>
      </c>
      <c r="CQ23" s="386"/>
      <c r="CR23" s="386"/>
      <c r="CS23" s="386"/>
      <c r="CT23" s="386"/>
      <c r="CU23" s="386"/>
      <c r="CV23" s="386"/>
      <c r="CW23" s="386"/>
      <c r="CX23" s="386"/>
      <c r="CY23" s="386"/>
      <c r="CZ23" s="386"/>
      <c r="DA23" s="386"/>
      <c r="DB23" s="387">
        <f t="shared" si="25"/>
      </c>
      <c r="DC23" s="387"/>
      <c r="DD23" s="387"/>
      <c r="DE23" s="387"/>
      <c r="DF23" s="387"/>
      <c r="DG23" s="387"/>
      <c r="DH23" s="388"/>
      <c r="DI23" s="171">
        <f t="shared" si="1"/>
      </c>
      <c r="DJ23" s="404"/>
      <c r="DK23" s="172"/>
      <c r="DL23" s="405">
        <f t="shared" si="2"/>
      </c>
      <c r="DM23" s="405"/>
      <c r="DN23" s="405"/>
      <c r="DO23" s="166">
        <f t="shared" si="26"/>
      </c>
      <c r="DP23" s="167"/>
      <c r="DQ23" s="168"/>
      <c r="DR23" s="171">
        <f t="shared" si="3"/>
      </c>
      <c r="DS23" s="404"/>
      <c r="DT23" s="404"/>
      <c r="DU23" s="404">
        <f t="shared" si="4"/>
      </c>
      <c r="DV23" s="404"/>
      <c r="DW23" s="404"/>
      <c r="DX23" s="167">
        <f t="shared" si="34"/>
      </c>
      <c r="DY23" s="167"/>
      <c r="DZ23" s="167"/>
      <c r="EA23" s="406">
        <f t="shared" si="5"/>
      </c>
      <c r="EB23" s="406"/>
      <c r="EC23" s="406"/>
      <c r="ED23" s="404">
        <f t="shared" si="6"/>
      </c>
      <c r="EE23" s="404"/>
      <c r="EF23" s="404"/>
      <c r="EG23" s="167">
        <f t="shared" si="27"/>
      </c>
      <c r="EH23" s="167"/>
      <c r="EI23" s="168"/>
      <c r="EJ23" s="407">
        <f t="shared" si="7"/>
      </c>
      <c r="EK23" s="408"/>
      <c r="EL23" s="408"/>
      <c r="EM23" s="409">
        <f t="shared" si="8"/>
      </c>
      <c r="EN23" s="409"/>
      <c r="EO23" s="409"/>
      <c r="EP23" s="410">
        <f t="shared" si="28"/>
      </c>
      <c r="EQ23" s="410"/>
      <c r="ER23" s="410"/>
      <c r="ES23" s="411"/>
      <c r="ET23" s="411"/>
      <c r="EU23" s="411"/>
      <c r="EV23" s="411"/>
      <c r="EW23" s="411"/>
      <c r="EX23" s="411"/>
      <c r="EY23" s="411"/>
      <c r="EZ23" s="411"/>
      <c r="FA23" s="412">
        <f t="shared" si="9"/>
      </c>
      <c r="FB23" s="412"/>
      <c r="FC23" s="413">
        <f t="shared" si="10"/>
      </c>
      <c r="FD23" s="414"/>
      <c r="FE23" s="415"/>
      <c r="FF23" s="416">
        <f t="shared" si="29"/>
      </c>
      <c r="FG23" s="416"/>
      <c r="FH23" s="417"/>
      <c r="FI23" s="418">
        <f t="shared" si="11"/>
      </c>
      <c r="FJ23" s="419"/>
      <c r="FK23" s="419"/>
      <c r="FL23" s="420">
        <f t="shared" si="12"/>
      </c>
      <c r="FM23" s="421"/>
      <c r="FN23" s="421"/>
      <c r="FO23" s="422">
        <f t="shared" si="30"/>
      </c>
      <c r="FP23" s="423"/>
      <c r="FQ23" s="424"/>
      <c r="FR23" s="425">
        <f t="shared" si="31"/>
      </c>
      <c r="FS23" s="426"/>
      <c r="FT23" s="427"/>
      <c r="FU23" s="423">
        <f t="shared" si="32"/>
      </c>
      <c r="FV23" s="423"/>
      <c r="FW23" s="428"/>
      <c r="FX23" s="90">
        <f t="shared" si="22"/>
      </c>
      <c r="FY23" s="91"/>
      <c r="FZ23" s="92"/>
      <c r="GA23" s="429">
        <f t="shared" si="13"/>
      </c>
      <c r="GB23" s="430"/>
      <c r="GC23" s="430">
        <f t="shared" si="14"/>
      </c>
      <c r="GD23" s="430"/>
      <c r="GE23" s="430">
        <f t="shared" si="15"/>
      </c>
      <c r="GF23" s="430"/>
      <c r="GG23" s="430">
        <f t="shared" si="16"/>
      </c>
      <c r="GH23" s="430"/>
      <c r="GI23" s="430">
        <f t="shared" si="17"/>
      </c>
      <c r="GJ23" s="430"/>
      <c r="GK23" s="431">
        <f t="shared" si="18"/>
      </c>
      <c r="GL23" s="432"/>
      <c r="GM23" s="432"/>
      <c r="GN23" s="432">
        <f t="shared" si="19"/>
      </c>
      <c r="GO23" s="432"/>
      <c r="GP23" s="432"/>
      <c r="GQ23" s="433">
        <f t="shared" si="33"/>
      </c>
      <c r="GR23" s="434"/>
      <c r="GS23" s="435"/>
    </row>
    <row r="24" spans="1:201" s="1" customFormat="1" ht="52.5" customHeight="1">
      <c r="A24" s="41" t="str">
        <f t="shared" si="20"/>
        <v> </v>
      </c>
      <c r="B24" s="436"/>
      <c r="C24" s="437"/>
      <c r="D24" s="437"/>
      <c r="E24" s="437"/>
      <c r="F24" s="437"/>
      <c r="G24" s="438"/>
      <c r="H24" s="400"/>
      <c r="I24" s="400"/>
      <c r="J24" s="439"/>
      <c r="K24" s="438"/>
      <c r="L24" s="400"/>
      <c r="M24" s="400"/>
      <c r="N24" s="400"/>
      <c r="O24" s="439"/>
      <c r="P24" s="440">
        <f t="shared" si="0"/>
      </c>
      <c r="Q24" s="441"/>
      <c r="R24" s="441"/>
      <c r="S24" s="441"/>
      <c r="T24" s="441"/>
      <c r="U24" s="442">
        <f t="shared" si="21"/>
      </c>
      <c r="V24" s="442"/>
      <c r="W24" s="442"/>
      <c r="X24" s="442"/>
      <c r="Y24" s="443"/>
      <c r="Z24" s="400"/>
      <c r="AA24" s="400"/>
      <c r="AB24" s="400"/>
      <c r="AC24" s="400"/>
      <c r="AD24" s="444"/>
      <c r="AE24" s="400"/>
      <c r="AF24" s="400"/>
      <c r="AG24" s="400"/>
      <c r="AH24" s="400"/>
      <c r="AI24" s="444"/>
      <c r="AJ24" s="400"/>
      <c r="AK24" s="400"/>
      <c r="AL24" s="400"/>
      <c r="AM24" s="400"/>
      <c r="AN24" s="444"/>
      <c r="AO24" s="400"/>
      <c r="AP24" s="400"/>
      <c r="AQ24" s="400"/>
      <c r="AR24" s="400"/>
      <c r="AS24" s="444"/>
      <c r="AT24" s="400"/>
      <c r="AU24" s="400"/>
      <c r="AV24" s="400"/>
      <c r="AW24" s="400"/>
      <c r="AX24" s="444"/>
      <c r="AY24" s="400"/>
      <c r="AZ24" s="400"/>
      <c r="BA24" s="400"/>
      <c r="BB24" s="400"/>
      <c r="BC24" s="444"/>
      <c r="BD24" s="400"/>
      <c r="BE24" s="400"/>
      <c r="BF24" s="400"/>
      <c r="BG24" s="400"/>
      <c r="BH24" s="444"/>
      <c r="BI24" s="400"/>
      <c r="BJ24" s="400"/>
      <c r="BK24" s="400"/>
      <c r="BL24" s="400"/>
      <c r="BM24" s="444"/>
      <c r="BN24" s="400"/>
      <c r="BO24" s="400"/>
      <c r="BP24" s="400"/>
      <c r="BQ24" s="400"/>
      <c r="BR24" s="444"/>
      <c r="BS24" s="400"/>
      <c r="BT24" s="400"/>
      <c r="BU24" s="400"/>
      <c r="BV24" s="400"/>
      <c r="BW24" s="444"/>
      <c r="BX24" s="445"/>
      <c r="BY24" s="397"/>
      <c r="BZ24" s="397"/>
      <c r="CA24" s="397"/>
      <c r="CB24" s="446"/>
      <c r="CC24" s="402">
        <f t="shared" si="23"/>
      </c>
      <c r="CD24" s="403"/>
      <c r="CE24" s="403"/>
      <c r="CF24" s="403"/>
      <c r="CG24" s="403"/>
      <c r="CH24" s="403"/>
      <c r="CI24" s="403"/>
      <c r="CJ24" s="403"/>
      <c r="CK24" s="403"/>
      <c r="CL24" s="403"/>
      <c r="CM24" s="403"/>
      <c r="CN24" s="403"/>
      <c r="CO24" s="403"/>
      <c r="CP24" s="386">
        <f t="shared" si="24"/>
      </c>
      <c r="CQ24" s="386"/>
      <c r="CR24" s="386"/>
      <c r="CS24" s="386"/>
      <c r="CT24" s="386"/>
      <c r="CU24" s="386"/>
      <c r="CV24" s="386"/>
      <c r="CW24" s="386"/>
      <c r="CX24" s="386"/>
      <c r="CY24" s="386"/>
      <c r="CZ24" s="386"/>
      <c r="DA24" s="386"/>
      <c r="DB24" s="387">
        <f t="shared" si="25"/>
      </c>
      <c r="DC24" s="387"/>
      <c r="DD24" s="387"/>
      <c r="DE24" s="387"/>
      <c r="DF24" s="387"/>
      <c r="DG24" s="387"/>
      <c r="DH24" s="388"/>
      <c r="DI24" s="447">
        <f t="shared" si="1"/>
      </c>
      <c r="DJ24" s="448"/>
      <c r="DK24" s="449"/>
      <c r="DL24" s="450">
        <f t="shared" si="2"/>
      </c>
      <c r="DM24" s="450"/>
      <c r="DN24" s="450"/>
      <c r="DO24" s="166">
        <f t="shared" si="26"/>
      </c>
      <c r="DP24" s="167"/>
      <c r="DQ24" s="168"/>
      <c r="DR24" s="447">
        <f t="shared" si="3"/>
      </c>
      <c r="DS24" s="448"/>
      <c r="DT24" s="448"/>
      <c r="DU24" s="448">
        <f t="shared" si="4"/>
      </c>
      <c r="DV24" s="448"/>
      <c r="DW24" s="448"/>
      <c r="DX24" s="167">
        <f t="shared" si="34"/>
      </c>
      <c r="DY24" s="167"/>
      <c r="DZ24" s="167"/>
      <c r="EA24" s="451">
        <f t="shared" si="5"/>
      </c>
      <c r="EB24" s="451"/>
      <c r="EC24" s="451"/>
      <c r="ED24" s="448">
        <f t="shared" si="6"/>
      </c>
      <c r="EE24" s="448"/>
      <c r="EF24" s="448"/>
      <c r="EG24" s="167">
        <f t="shared" si="27"/>
      </c>
      <c r="EH24" s="167"/>
      <c r="EI24" s="168"/>
      <c r="EJ24" s="452">
        <f t="shared" si="7"/>
      </c>
      <c r="EK24" s="453"/>
      <c r="EL24" s="453"/>
      <c r="EM24" s="454">
        <f t="shared" si="8"/>
      </c>
      <c r="EN24" s="454"/>
      <c r="EO24" s="454"/>
      <c r="EP24" s="410">
        <f t="shared" si="28"/>
      </c>
      <c r="EQ24" s="410"/>
      <c r="ER24" s="410"/>
      <c r="ES24" s="455"/>
      <c r="ET24" s="455"/>
      <c r="EU24" s="455"/>
      <c r="EV24" s="455"/>
      <c r="EW24" s="455"/>
      <c r="EX24" s="455"/>
      <c r="EY24" s="455"/>
      <c r="EZ24" s="455"/>
      <c r="FA24" s="456">
        <f t="shared" si="9"/>
      </c>
      <c r="FB24" s="456"/>
      <c r="FC24" s="457">
        <f t="shared" si="10"/>
      </c>
      <c r="FD24" s="458"/>
      <c r="FE24" s="459"/>
      <c r="FF24" s="416">
        <f t="shared" si="29"/>
      </c>
      <c r="FG24" s="416"/>
      <c r="FH24" s="417"/>
      <c r="FI24" s="460">
        <f t="shared" si="11"/>
      </c>
      <c r="FJ24" s="461"/>
      <c r="FK24" s="461"/>
      <c r="FL24" s="462">
        <f t="shared" si="12"/>
      </c>
      <c r="FM24" s="463"/>
      <c r="FN24" s="463"/>
      <c r="FO24" s="422">
        <f t="shared" si="30"/>
      </c>
      <c r="FP24" s="423"/>
      <c r="FQ24" s="424"/>
      <c r="FR24" s="425">
        <f t="shared" si="31"/>
      </c>
      <c r="FS24" s="426"/>
      <c r="FT24" s="427"/>
      <c r="FU24" s="423">
        <f t="shared" si="32"/>
      </c>
      <c r="FV24" s="423"/>
      <c r="FW24" s="428"/>
      <c r="FX24" s="90">
        <f t="shared" si="22"/>
      </c>
      <c r="FY24" s="91"/>
      <c r="FZ24" s="92"/>
      <c r="GA24" s="464">
        <f t="shared" si="13"/>
      </c>
      <c r="GB24" s="465"/>
      <c r="GC24" s="465">
        <f t="shared" si="14"/>
      </c>
      <c r="GD24" s="465"/>
      <c r="GE24" s="465">
        <f t="shared" si="15"/>
      </c>
      <c r="GF24" s="465"/>
      <c r="GG24" s="465">
        <f t="shared" si="16"/>
      </c>
      <c r="GH24" s="465"/>
      <c r="GI24" s="465">
        <f t="shared" si="17"/>
      </c>
      <c r="GJ24" s="465"/>
      <c r="GK24" s="466">
        <f t="shared" si="18"/>
      </c>
      <c r="GL24" s="467"/>
      <c r="GM24" s="467"/>
      <c r="GN24" s="467">
        <f t="shared" si="19"/>
      </c>
      <c r="GO24" s="467"/>
      <c r="GP24" s="467"/>
      <c r="GQ24" s="433">
        <f t="shared" si="33"/>
      </c>
      <c r="GR24" s="434"/>
      <c r="GS24" s="435"/>
    </row>
    <row r="25" spans="1:201" s="1" customFormat="1" ht="52.5" customHeight="1">
      <c r="A25" s="41" t="str">
        <f t="shared" si="20"/>
        <v> </v>
      </c>
      <c r="B25" s="436"/>
      <c r="C25" s="437"/>
      <c r="D25" s="437"/>
      <c r="E25" s="437"/>
      <c r="F25" s="437"/>
      <c r="G25" s="468"/>
      <c r="H25" s="397"/>
      <c r="I25" s="397"/>
      <c r="J25" s="469"/>
      <c r="K25" s="468"/>
      <c r="L25" s="397"/>
      <c r="M25" s="397"/>
      <c r="N25" s="397"/>
      <c r="O25" s="469"/>
      <c r="P25" s="470">
        <f t="shared" si="0"/>
      </c>
      <c r="Q25" s="471"/>
      <c r="R25" s="471"/>
      <c r="S25" s="471"/>
      <c r="T25" s="471"/>
      <c r="U25" s="442">
        <f t="shared" si="21"/>
      </c>
      <c r="V25" s="442"/>
      <c r="W25" s="442"/>
      <c r="X25" s="442"/>
      <c r="Y25" s="443"/>
      <c r="Z25" s="397"/>
      <c r="AA25" s="397"/>
      <c r="AB25" s="397"/>
      <c r="AC25" s="397"/>
      <c r="AD25" s="398"/>
      <c r="AE25" s="397"/>
      <c r="AF25" s="397"/>
      <c r="AG25" s="397"/>
      <c r="AH25" s="397"/>
      <c r="AI25" s="398"/>
      <c r="AJ25" s="397"/>
      <c r="AK25" s="397"/>
      <c r="AL25" s="397"/>
      <c r="AM25" s="397"/>
      <c r="AN25" s="398"/>
      <c r="AO25" s="397"/>
      <c r="AP25" s="397"/>
      <c r="AQ25" s="397"/>
      <c r="AR25" s="397"/>
      <c r="AS25" s="398"/>
      <c r="AT25" s="397"/>
      <c r="AU25" s="397"/>
      <c r="AV25" s="397"/>
      <c r="AW25" s="397"/>
      <c r="AX25" s="398"/>
      <c r="AY25" s="397"/>
      <c r="AZ25" s="397"/>
      <c r="BA25" s="397"/>
      <c r="BB25" s="397"/>
      <c r="BC25" s="398"/>
      <c r="BD25" s="397"/>
      <c r="BE25" s="397"/>
      <c r="BF25" s="397"/>
      <c r="BG25" s="397"/>
      <c r="BH25" s="398"/>
      <c r="BI25" s="397"/>
      <c r="BJ25" s="397"/>
      <c r="BK25" s="397"/>
      <c r="BL25" s="397"/>
      <c r="BM25" s="398"/>
      <c r="BN25" s="397"/>
      <c r="BO25" s="397"/>
      <c r="BP25" s="397"/>
      <c r="BQ25" s="397"/>
      <c r="BR25" s="398"/>
      <c r="BS25" s="397"/>
      <c r="BT25" s="397"/>
      <c r="BU25" s="397"/>
      <c r="BV25" s="397"/>
      <c r="BW25" s="398"/>
      <c r="BX25" s="445"/>
      <c r="BY25" s="397"/>
      <c r="BZ25" s="397"/>
      <c r="CA25" s="397"/>
      <c r="CB25" s="446"/>
      <c r="CC25" s="402">
        <f t="shared" si="23"/>
      </c>
      <c r="CD25" s="403"/>
      <c r="CE25" s="403"/>
      <c r="CF25" s="403"/>
      <c r="CG25" s="403"/>
      <c r="CH25" s="403"/>
      <c r="CI25" s="403"/>
      <c r="CJ25" s="403"/>
      <c r="CK25" s="403"/>
      <c r="CL25" s="403"/>
      <c r="CM25" s="403"/>
      <c r="CN25" s="403"/>
      <c r="CO25" s="403"/>
      <c r="CP25" s="386">
        <f t="shared" si="24"/>
      </c>
      <c r="CQ25" s="386"/>
      <c r="CR25" s="386"/>
      <c r="CS25" s="386"/>
      <c r="CT25" s="386"/>
      <c r="CU25" s="386"/>
      <c r="CV25" s="386"/>
      <c r="CW25" s="386"/>
      <c r="CX25" s="386"/>
      <c r="CY25" s="386"/>
      <c r="CZ25" s="386"/>
      <c r="DA25" s="386"/>
      <c r="DB25" s="387">
        <f t="shared" si="25"/>
      </c>
      <c r="DC25" s="387"/>
      <c r="DD25" s="387"/>
      <c r="DE25" s="387"/>
      <c r="DF25" s="387"/>
      <c r="DG25" s="387"/>
      <c r="DH25" s="388"/>
      <c r="DI25" s="171">
        <f t="shared" si="1"/>
      </c>
      <c r="DJ25" s="404"/>
      <c r="DK25" s="172"/>
      <c r="DL25" s="405">
        <f t="shared" si="2"/>
      </c>
      <c r="DM25" s="405"/>
      <c r="DN25" s="405"/>
      <c r="DO25" s="166">
        <f t="shared" si="26"/>
      </c>
      <c r="DP25" s="167"/>
      <c r="DQ25" s="168"/>
      <c r="DR25" s="171">
        <f t="shared" si="3"/>
      </c>
      <c r="DS25" s="404"/>
      <c r="DT25" s="404"/>
      <c r="DU25" s="404">
        <f t="shared" si="4"/>
      </c>
      <c r="DV25" s="404"/>
      <c r="DW25" s="404"/>
      <c r="DX25" s="167">
        <f t="shared" si="34"/>
      </c>
      <c r="DY25" s="167"/>
      <c r="DZ25" s="167"/>
      <c r="EA25" s="406">
        <f t="shared" si="5"/>
      </c>
      <c r="EB25" s="406"/>
      <c r="EC25" s="406"/>
      <c r="ED25" s="404">
        <f t="shared" si="6"/>
      </c>
      <c r="EE25" s="404"/>
      <c r="EF25" s="404"/>
      <c r="EG25" s="167">
        <f t="shared" si="27"/>
      </c>
      <c r="EH25" s="167"/>
      <c r="EI25" s="168"/>
      <c r="EJ25" s="407">
        <f t="shared" si="7"/>
      </c>
      <c r="EK25" s="408"/>
      <c r="EL25" s="408"/>
      <c r="EM25" s="409">
        <f t="shared" si="8"/>
      </c>
      <c r="EN25" s="409"/>
      <c r="EO25" s="409"/>
      <c r="EP25" s="410">
        <f t="shared" si="28"/>
      </c>
      <c r="EQ25" s="410"/>
      <c r="ER25" s="410"/>
      <c r="ES25" s="411"/>
      <c r="ET25" s="411"/>
      <c r="EU25" s="411"/>
      <c r="EV25" s="411"/>
      <c r="EW25" s="411"/>
      <c r="EX25" s="411"/>
      <c r="EY25" s="411"/>
      <c r="EZ25" s="411"/>
      <c r="FA25" s="412">
        <f t="shared" si="9"/>
      </c>
      <c r="FB25" s="412"/>
      <c r="FC25" s="413">
        <f t="shared" si="10"/>
      </c>
      <c r="FD25" s="414"/>
      <c r="FE25" s="415"/>
      <c r="FF25" s="416">
        <f t="shared" si="29"/>
      </c>
      <c r="FG25" s="416"/>
      <c r="FH25" s="417"/>
      <c r="FI25" s="418">
        <f t="shared" si="11"/>
      </c>
      <c r="FJ25" s="419"/>
      <c r="FK25" s="419"/>
      <c r="FL25" s="420">
        <f t="shared" si="12"/>
      </c>
      <c r="FM25" s="421"/>
      <c r="FN25" s="421"/>
      <c r="FO25" s="422">
        <f t="shared" si="30"/>
      </c>
      <c r="FP25" s="423"/>
      <c r="FQ25" s="424"/>
      <c r="FR25" s="425">
        <f t="shared" si="31"/>
      </c>
      <c r="FS25" s="426"/>
      <c r="FT25" s="427"/>
      <c r="FU25" s="423">
        <f t="shared" si="32"/>
      </c>
      <c r="FV25" s="423"/>
      <c r="FW25" s="428"/>
      <c r="FX25" s="90">
        <f t="shared" si="22"/>
      </c>
      <c r="FY25" s="91"/>
      <c r="FZ25" s="92"/>
      <c r="GA25" s="429">
        <f t="shared" si="13"/>
      </c>
      <c r="GB25" s="430"/>
      <c r="GC25" s="430">
        <f t="shared" si="14"/>
      </c>
      <c r="GD25" s="430"/>
      <c r="GE25" s="430">
        <f t="shared" si="15"/>
      </c>
      <c r="GF25" s="430"/>
      <c r="GG25" s="430">
        <f t="shared" si="16"/>
      </c>
      <c r="GH25" s="430"/>
      <c r="GI25" s="430">
        <f t="shared" si="17"/>
      </c>
      <c r="GJ25" s="430"/>
      <c r="GK25" s="431">
        <f t="shared" si="18"/>
      </c>
      <c r="GL25" s="432"/>
      <c r="GM25" s="432"/>
      <c r="GN25" s="432">
        <f t="shared" si="19"/>
      </c>
      <c r="GO25" s="432"/>
      <c r="GP25" s="432"/>
      <c r="GQ25" s="433">
        <f t="shared" si="33"/>
      </c>
      <c r="GR25" s="434"/>
      <c r="GS25" s="435"/>
    </row>
    <row r="26" spans="1:201" s="1" customFormat="1" ht="52.5" customHeight="1">
      <c r="A26" s="41" t="str">
        <f t="shared" si="20"/>
        <v> </v>
      </c>
      <c r="B26" s="436"/>
      <c r="C26" s="437"/>
      <c r="D26" s="437"/>
      <c r="E26" s="437"/>
      <c r="F26" s="437"/>
      <c r="G26" s="468"/>
      <c r="H26" s="397"/>
      <c r="I26" s="397"/>
      <c r="J26" s="469"/>
      <c r="K26" s="468"/>
      <c r="L26" s="397"/>
      <c r="M26" s="397"/>
      <c r="N26" s="397"/>
      <c r="O26" s="469"/>
      <c r="P26" s="472">
        <f t="shared" si="0"/>
      </c>
      <c r="Q26" s="473"/>
      <c r="R26" s="473"/>
      <c r="S26" s="473"/>
      <c r="T26" s="474"/>
      <c r="U26" s="442">
        <f t="shared" si="21"/>
      </c>
      <c r="V26" s="442"/>
      <c r="W26" s="442"/>
      <c r="X26" s="442"/>
      <c r="Y26" s="443"/>
      <c r="Z26" s="475"/>
      <c r="AA26" s="397"/>
      <c r="AB26" s="397"/>
      <c r="AC26" s="397"/>
      <c r="AD26" s="398"/>
      <c r="AE26" s="445"/>
      <c r="AF26" s="397"/>
      <c r="AG26" s="397"/>
      <c r="AH26" s="397"/>
      <c r="AI26" s="398"/>
      <c r="AJ26" s="445"/>
      <c r="AK26" s="397"/>
      <c r="AL26" s="397"/>
      <c r="AM26" s="397"/>
      <c r="AN26" s="398"/>
      <c r="AO26" s="445"/>
      <c r="AP26" s="397"/>
      <c r="AQ26" s="397"/>
      <c r="AR26" s="397"/>
      <c r="AS26" s="398"/>
      <c r="AT26" s="445"/>
      <c r="AU26" s="397"/>
      <c r="AV26" s="397"/>
      <c r="AW26" s="397"/>
      <c r="AX26" s="398"/>
      <c r="AY26" s="445"/>
      <c r="AZ26" s="397"/>
      <c r="BA26" s="397"/>
      <c r="BB26" s="397"/>
      <c r="BC26" s="398"/>
      <c r="BD26" s="445"/>
      <c r="BE26" s="397"/>
      <c r="BF26" s="397"/>
      <c r="BG26" s="397"/>
      <c r="BH26" s="398"/>
      <c r="BI26" s="445"/>
      <c r="BJ26" s="397"/>
      <c r="BK26" s="397"/>
      <c r="BL26" s="397"/>
      <c r="BM26" s="398"/>
      <c r="BN26" s="445"/>
      <c r="BO26" s="397"/>
      <c r="BP26" s="397"/>
      <c r="BQ26" s="397"/>
      <c r="BR26" s="398"/>
      <c r="BS26" s="445"/>
      <c r="BT26" s="397"/>
      <c r="BU26" s="397"/>
      <c r="BV26" s="397"/>
      <c r="BW26" s="398"/>
      <c r="BX26" s="445"/>
      <c r="BY26" s="397"/>
      <c r="BZ26" s="397"/>
      <c r="CA26" s="397"/>
      <c r="CB26" s="446"/>
      <c r="CC26" s="402">
        <f t="shared" si="23"/>
      </c>
      <c r="CD26" s="403"/>
      <c r="CE26" s="403"/>
      <c r="CF26" s="403"/>
      <c r="CG26" s="403"/>
      <c r="CH26" s="403"/>
      <c r="CI26" s="403"/>
      <c r="CJ26" s="403"/>
      <c r="CK26" s="403"/>
      <c r="CL26" s="403"/>
      <c r="CM26" s="403"/>
      <c r="CN26" s="403"/>
      <c r="CO26" s="403"/>
      <c r="CP26" s="386">
        <f t="shared" si="24"/>
      </c>
      <c r="CQ26" s="386"/>
      <c r="CR26" s="386"/>
      <c r="CS26" s="386"/>
      <c r="CT26" s="386"/>
      <c r="CU26" s="386"/>
      <c r="CV26" s="386"/>
      <c r="CW26" s="386"/>
      <c r="CX26" s="386"/>
      <c r="CY26" s="386"/>
      <c r="CZ26" s="386"/>
      <c r="DA26" s="386"/>
      <c r="DB26" s="387">
        <f t="shared" si="25"/>
      </c>
      <c r="DC26" s="387"/>
      <c r="DD26" s="387"/>
      <c r="DE26" s="387"/>
      <c r="DF26" s="387"/>
      <c r="DG26" s="387"/>
      <c r="DH26" s="388"/>
      <c r="DI26" s="389">
        <f t="shared" si="1"/>
      </c>
      <c r="DJ26" s="170"/>
      <c r="DK26" s="171"/>
      <c r="DL26" s="390">
        <f t="shared" si="2"/>
      </c>
      <c r="DM26" s="391"/>
      <c r="DN26" s="392"/>
      <c r="DO26" s="166">
        <f t="shared" si="26"/>
      </c>
      <c r="DP26" s="167"/>
      <c r="DQ26" s="168"/>
      <c r="DR26" s="169">
        <f t="shared" si="3"/>
      </c>
      <c r="DS26" s="170"/>
      <c r="DT26" s="171"/>
      <c r="DU26" s="172">
        <f t="shared" si="4"/>
      </c>
      <c r="DV26" s="170"/>
      <c r="DW26" s="171"/>
      <c r="DX26" s="167">
        <f t="shared" si="34"/>
      </c>
      <c r="DY26" s="167"/>
      <c r="DZ26" s="167"/>
      <c r="EA26" s="476">
        <f t="shared" si="5"/>
      </c>
      <c r="EB26" s="477"/>
      <c r="EC26" s="478"/>
      <c r="ED26" s="172">
        <f t="shared" si="6"/>
      </c>
      <c r="EE26" s="170"/>
      <c r="EF26" s="171"/>
      <c r="EG26" s="167">
        <f t="shared" si="27"/>
      </c>
      <c r="EH26" s="167"/>
      <c r="EI26" s="168"/>
      <c r="EJ26" s="169">
        <f t="shared" si="7"/>
      </c>
      <c r="EK26" s="170"/>
      <c r="EL26" s="407"/>
      <c r="EM26" s="479">
        <f t="shared" si="8"/>
      </c>
      <c r="EN26" s="477"/>
      <c r="EO26" s="480"/>
      <c r="EP26" s="410">
        <f t="shared" si="28"/>
      </c>
      <c r="EQ26" s="410"/>
      <c r="ER26" s="410"/>
      <c r="ES26" s="481"/>
      <c r="ET26" s="482"/>
      <c r="EU26" s="481"/>
      <c r="EV26" s="482"/>
      <c r="EW26" s="481"/>
      <c r="EX26" s="482"/>
      <c r="EY26" s="481"/>
      <c r="EZ26" s="482"/>
      <c r="FA26" s="483">
        <f t="shared" si="9"/>
      </c>
      <c r="FB26" s="484"/>
      <c r="FC26" s="413">
        <f t="shared" si="10"/>
      </c>
      <c r="FD26" s="414"/>
      <c r="FE26" s="415"/>
      <c r="FF26" s="416">
        <f t="shared" si="29"/>
      </c>
      <c r="FG26" s="416"/>
      <c r="FH26" s="417"/>
      <c r="FI26" s="169">
        <f t="shared" si="11"/>
      </c>
      <c r="FJ26" s="170"/>
      <c r="FK26" s="485"/>
      <c r="FL26" s="486">
        <f t="shared" si="12"/>
      </c>
      <c r="FM26" s="391"/>
      <c r="FN26" s="487"/>
      <c r="FO26" s="422">
        <f t="shared" si="30"/>
      </c>
      <c r="FP26" s="423"/>
      <c r="FQ26" s="424"/>
      <c r="FR26" s="425">
        <f t="shared" si="31"/>
      </c>
      <c r="FS26" s="426"/>
      <c r="FT26" s="427"/>
      <c r="FU26" s="423">
        <f t="shared" si="32"/>
      </c>
      <c r="FV26" s="423"/>
      <c r="FW26" s="428"/>
      <c r="FX26" s="90">
        <f t="shared" si="22"/>
      </c>
      <c r="FY26" s="91"/>
      <c r="FZ26" s="92"/>
      <c r="GA26" s="169">
        <f t="shared" si="13"/>
      </c>
      <c r="GB26" s="429"/>
      <c r="GC26" s="488">
        <f t="shared" si="14"/>
      </c>
      <c r="GD26" s="429"/>
      <c r="GE26" s="488">
        <f t="shared" si="15"/>
      </c>
      <c r="GF26" s="429"/>
      <c r="GG26" s="488">
        <f t="shared" si="16"/>
      </c>
      <c r="GH26" s="429"/>
      <c r="GI26" s="488">
        <f t="shared" si="17"/>
      </c>
      <c r="GJ26" s="489"/>
      <c r="GK26" s="490">
        <f t="shared" si="18"/>
      </c>
      <c r="GL26" s="491"/>
      <c r="GM26" s="492"/>
      <c r="GN26" s="493">
        <f t="shared" si="19"/>
      </c>
      <c r="GO26" s="491"/>
      <c r="GP26" s="492"/>
      <c r="GQ26" s="433">
        <f t="shared" si="33"/>
      </c>
      <c r="GR26" s="434"/>
      <c r="GS26" s="435"/>
    </row>
    <row r="27" spans="1:201" s="1" customFormat="1" ht="52.5" customHeight="1">
      <c r="A27" s="41" t="str">
        <f t="shared" si="20"/>
        <v> </v>
      </c>
      <c r="B27" s="436"/>
      <c r="C27" s="437"/>
      <c r="D27" s="437"/>
      <c r="E27" s="437"/>
      <c r="F27" s="437"/>
      <c r="G27" s="468"/>
      <c r="H27" s="397"/>
      <c r="I27" s="397"/>
      <c r="J27" s="469"/>
      <c r="K27" s="468"/>
      <c r="L27" s="397"/>
      <c r="M27" s="397"/>
      <c r="N27" s="397"/>
      <c r="O27" s="469"/>
      <c r="P27" s="472">
        <f t="shared" si="0"/>
      </c>
      <c r="Q27" s="473"/>
      <c r="R27" s="473"/>
      <c r="S27" s="473"/>
      <c r="T27" s="474"/>
      <c r="U27" s="442">
        <f t="shared" si="21"/>
      </c>
      <c r="V27" s="442"/>
      <c r="W27" s="442"/>
      <c r="X27" s="442"/>
      <c r="Y27" s="443"/>
      <c r="Z27" s="475"/>
      <c r="AA27" s="397"/>
      <c r="AB27" s="397"/>
      <c r="AC27" s="397"/>
      <c r="AD27" s="398"/>
      <c r="AE27" s="445"/>
      <c r="AF27" s="397"/>
      <c r="AG27" s="397"/>
      <c r="AH27" s="397"/>
      <c r="AI27" s="398"/>
      <c r="AJ27" s="445"/>
      <c r="AK27" s="397"/>
      <c r="AL27" s="397"/>
      <c r="AM27" s="397"/>
      <c r="AN27" s="398"/>
      <c r="AO27" s="445"/>
      <c r="AP27" s="397"/>
      <c r="AQ27" s="397"/>
      <c r="AR27" s="397"/>
      <c r="AS27" s="398"/>
      <c r="AT27" s="445"/>
      <c r="AU27" s="397"/>
      <c r="AV27" s="397"/>
      <c r="AW27" s="397"/>
      <c r="AX27" s="398"/>
      <c r="AY27" s="445"/>
      <c r="AZ27" s="397"/>
      <c r="BA27" s="397"/>
      <c r="BB27" s="397"/>
      <c r="BC27" s="398"/>
      <c r="BD27" s="445"/>
      <c r="BE27" s="397"/>
      <c r="BF27" s="397"/>
      <c r="BG27" s="397"/>
      <c r="BH27" s="398"/>
      <c r="BI27" s="445"/>
      <c r="BJ27" s="397"/>
      <c r="BK27" s="397"/>
      <c r="BL27" s="397"/>
      <c r="BM27" s="398"/>
      <c r="BN27" s="445"/>
      <c r="BO27" s="397"/>
      <c r="BP27" s="397"/>
      <c r="BQ27" s="397"/>
      <c r="BR27" s="398"/>
      <c r="BS27" s="445"/>
      <c r="BT27" s="397"/>
      <c r="BU27" s="397"/>
      <c r="BV27" s="397"/>
      <c r="BW27" s="398"/>
      <c r="BX27" s="445"/>
      <c r="BY27" s="397"/>
      <c r="BZ27" s="397"/>
      <c r="CA27" s="397"/>
      <c r="CB27" s="446"/>
      <c r="CC27" s="402">
        <f t="shared" si="23"/>
      </c>
      <c r="CD27" s="403"/>
      <c r="CE27" s="403"/>
      <c r="CF27" s="403"/>
      <c r="CG27" s="403"/>
      <c r="CH27" s="403"/>
      <c r="CI27" s="403"/>
      <c r="CJ27" s="403"/>
      <c r="CK27" s="403"/>
      <c r="CL27" s="403"/>
      <c r="CM27" s="403"/>
      <c r="CN27" s="403"/>
      <c r="CO27" s="403"/>
      <c r="CP27" s="386">
        <f t="shared" si="24"/>
      </c>
      <c r="CQ27" s="386"/>
      <c r="CR27" s="386"/>
      <c r="CS27" s="386"/>
      <c r="CT27" s="386"/>
      <c r="CU27" s="386"/>
      <c r="CV27" s="386"/>
      <c r="CW27" s="386"/>
      <c r="CX27" s="386"/>
      <c r="CY27" s="386"/>
      <c r="CZ27" s="386"/>
      <c r="DA27" s="386"/>
      <c r="DB27" s="387">
        <f t="shared" si="25"/>
      </c>
      <c r="DC27" s="387"/>
      <c r="DD27" s="387"/>
      <c r="DE27" s="387"/>
      <c r="DF27" s="387"/>
      <c r="DG27" s="387"/>
      <c r="DH27" s="388"/>
      <c r="DI27" s="389">
        <f t="shared" si="1"/>
      </c>
      <c r="DJ27" s="170"/>
      <c r="DK27" s="171"/>
      <c r="DL27" s="390">
        <f t="shared" si="2"/>
      </c>
      <c r="DM27" s="391"/>
      <c r="DN27" s="392"/>
      <c r="DO27" s="166">
        <f t="shared" si="26"/>
      </c>
      <c r="DP27" s="167"/>
      <c r="DQ27" s="168"/>
      <c r="DR27" s="169">
        <f t="shared" si="3"/>
      </c>
      <c r="DS27" s="170"/>
      <c r="DT27" s="171"/>
      <c r="DU27" s="172">
        <f t="shared" si="4"/>
      </c>
      <c r="DV27" s="170"/>
      <c r="DW27" s="171"/>
      <c r="DX27" s="167">
        <f t="shared" si="34"/>
      </c>
      <c r="DY27" s="167"/>
      <c r="DZ27" s="167"/>
      <c r="EA27" s="476">
        <f t="shared" si="5"/>
      </c>
      <c r="EB27" s="477"/>
      <c r="EC27" s="478"/>
      <c r="ED27" s="172">
        <f t="shared" si="6"/>
      </c>
      <c r="EE27" s="170"/>
      <c r="EF27" s="171"/>
      <c r="EG27" s="167">
        <f t="shared" si="27"/>
      </c>
      <c r="EH27" s="167"/>
      <c r="EI27" s="168"/>
      <c r="EJ27" s="169">
        <f t="shared" si="7"/>
      </c>
      <c r="EK27" s="170"/>
      <c r="EL27" s="407"/>
      <c r="EM27" s="479">
        <f t="shared" si="8"/>
      </c>
      <c r="EN27" s="477"/>
      <c r="EO27" s="480"/>
      <c r="EP27" s="410">
        <f t="shared" si="28"/>
      </c>
      <c r="EQ27" s="410"/>
      <c r="ER27" s="410"/>
      <c r="ES27" s="481"/>
      <c r="ET27" s="482"/>
      <c r="EU27" s="481"/>
      <c r="EV27" s="482"/>
      <c r="EW27" s="481"/>
      <c r="EX27" s="482"/>
      <c r="EY27" s="481"/>
      <c r="EZ27" s="482"/>
      <c r="FA27" s="483">
        <f t="shared" si="9"/>
      </c>
      <c r="FB27" s="484"/>
      <c r="FC27" s="413">
        <f t="shared" si="10"/>
      </c>
      <c r="FD27" s="414"/>
      <c r="FE27" s="415"/>
      <c r="FF27" s="416">
        <f t="shared" si="29"/>
      </c>
      <c r="FG27" s="416"/>
      <c r="FH27" s="417"/>
      <c r="FI27" s="169">
        <f t="shared" si="11"/>
      </c>
      <c r="FJ27" s="170"/>
      <c r="FK27" s="485"/>
      <c r="FL27" s="486">
        <f t="shared" si="12"/>
      </c>
      <c r="FM27" s="391"/>
      <c r="FN27" s="487"/>
      <c r="FO27" s="422">
        <f t="shared" si="30"/>
      </c>
      <c r="FP27" s="423"/>
      <c r="FQ27" s="424"/>
      <c r="FR27" s="425">
        <f t="shared" si="31"/>
      </c>
      <c r="FS27" s="426"/>
      <c r="FT27" s="427"/>
      <c r="FU27" s="423">
        <f t="shared" si="32"/>
      </c>
      <c r="FV27" s="423"/>
      <c r="FW27" s="428"/>
      <c r="FX27" s="90">
        <f t="shared" si="22"/>
      </c>
      <c r="FY27" s="91"/>
      <c r="FZ27" s="92"/>
      <c r="GA27" s="169">
        <f t="shared" si="13"/>
      </c>
      <c r="GB27" s="429"/>
      <c r="GC27" s="488">
        <f t="shared" si="14"/>
      </c>
      <c r="GD27" s="429"/>
      <c r="GE27" s="488">
        <f t="shared" si="15"/>
      </c>
      <c r="GF27" s="429"/>
      <c r="GG27" s="488">
        <f t="shared" si="16"/>
      </c>
      <c r="GH27" s="429"/>
      <c r="GI27" s="488">
        <f t="shared" si="17"/>
      </c>
      <c r="GJ27" s="489"/>
      <c r="GK27" s="490">
        <f t="shared" si="18"/>
      </c>
      <c r="GL27" s="491"/>
      <c r="GM27" s="492"/>
      <c r="GN27" s="493">
        <f t="shared" si="19"/>
      </c>
      <c r="GO27" s="491"/>
      <c r="GP27" s="492"/>
      <c r="GQ27" s="433">
        <f t="shared" si="33"/>
      </c>
      <c r="GR27" s="434"/>
      <c r="GS27" s="435"/>
    </row>
    <row r="28" spans="1:201" s="1" customFormat="1" ht="52.5" customHeight="1">
      <c r="A28" s="41" t="str">
        <f t="shared" si="20"/>
        <v> </v>
      </c>
      <c r="B28" s="436"/>
      <c r="C28" s="437"/>
      <c r="D28" s="437"/>
      <c r="E28" s="437"/>
      <c r="F28" s="437"/>
      <c r="G28" s="468"/>
      <c r="H28" s="397"/>
      <c r="I28" s="397"/>
      <c r="J28" s="469"/>
      <c r="K28" s="468"/>
      <c r="L28" s="397"/>
      <c r="M28" s="397"/>
      <c r="N28" s="397"/>
      <c r="O28" s="469"/>
      <c r="P28" s="472">
        <f t="shared" si="0"/>
      </c>
      <c r="Q28" s="473"/>
      <c r="R28" s="473"/>
      <c r="S28" s="473"/>
      <c r="T28" s="474"/>
      <c r="U28" s="442">
        <f t="shared" si="21"/>
      </c>
      <c r="V28" s="442"/>
      <c r="W28" s="442"/>
      <c r="X28" s="442"/>
      <c r="Y28" s="443"/>
      <c r="Z28" s="475"/>
      <c r="AA28" s="397"/>
      <c r="AB28" s="397"/>
      <c r="AC28" s="397"/>
      <c r="AD28" s="398"/>
      <c r="AE28" s="445"/>
      <c r="AF28" s="397"/>
      <c r="AG28" s="397"/>
      <c r="AH28" s="397"/>
      <c r="AI28" s="398"/>
      <c r="AJ28" s="445"/>
      <c r="AK28" s="397"/>
      <c r="AL28" s="397"/>
      <c r="AM28" s="397"/>
      <c r="AN28" s="398"/>
      <c r="AO28" s="445"/>
      <c r="AP28" s="397"/>
      <c r="AQ28" s="397"/>
      <c r="AR28" s="397"/>
      <c r="AS28" s="398"/>
      <c r="AT28" s="445"/>
      <c r="AU28" s="397"/>
      <c r="AV28" s="397"/>
      <c r="AW28" s="397"/>
      <c r="AX28" s="398"/>
      <c r="AY28" s="445"/>
      <c r="AZ28" s="397"/>
      <c r="BA28" s="397"/>
      <c r="BB28" s="397"/>
      <c r="BC28" s="398"/>
      <c r="BD28" s="445"/>
      <c r="BE28" s="397"/>
      <c r="BF28" s="397"/>
      <c r="BG28" s="397"/>
      <c r="BH28" s="398"/>
      <c r="BI28" s="445"/>
      <c r="BJ28" s="397"/>
      <c r="BK28" s="397"/>
      <c r="BL28" s="397"/>
      <c r="BM28" s="398"/>
      <c r="BN28" s="445"/>
      <c r="BO28" s="397"/>
      <c r="BP28" s="397"/>
      <c r="BQ28" s="397"/>
      <c r="BR28" s="398"/>
      <c r="BS28" s="445"/>
      <c r="BT28" s="397"/>
      <c r="BU28" s="397"/>
      <c r="BV28" s="397"/>
      <c r="BW28" s="398"/>
      <c r="BX28" s="445"/>
      <c r="BY28" s="397"/>
      <c r="BZ28" s="397"/>
      <c r="CA28" s="397"/>
      <c r="CB28" s="446"/>
      <c r="CC28" s="402">
        <f t="shared" si="23"/>
      </c>
      <c r="CD28" s="403"/>
      <c r="CE28" s="403"/>
      <c r="CF28" s="403"/>
      <c r="CG28" s="403"/>
      <c r="CH28" s="403"/>
      <c r="CI28" s="403"/>
      <c r="CJ28" s="403"/>
      <c r="CK28" s="403"/>
      <c r="CL28" s="403"/>
      <c r="CM28" s="403"/>
      <c r="CN28" s="403"/>
      <c r="CO28" s="403"/>
      <c r="CP28" s="386">
        <f t="shared" si="24"/>
      </c>
      <c r="CQ28" s="386"/>
      <c r="CR28" s="386"/>
      <c r="CS28" s="386"/>
      <c r="CT28" s="386"/>
      <c r="CU28" s="386"/>
      <c r="CV28" s="386"/>
      <c r="CW28" s="386"/>
      <c r="CX28" s="386"/>
      <c r="CY28" s="386"/>
      <c r="CZ28" s="386"/>
      <c r="DA28" s="386"/>
      <c r="DB28" s="387">
        <f t="shared" si="25"/>
      </c>
      <c r="DC28" s="387"/>
      <c r="DD28" s="387"/>
      <c r="DE28" s="387"/>
      <c r="DF28" s="387"/>
      <c r="DG28" s="387"/>
      <c r="DH28" s="388"/>
      <c r="DI28" s="389">
        <f t="shared" si="1"/>
      </c>
      <c r="DJ28" s="170"/>
      <c r="DK28" s="171"/>
      <c r="DL28" s="390">
        <f t="shared" si="2"/>
      </c>
      <c r="DM28" s="391"/>
      <c r="DN28" s="392"/>
      <c r="DO28" s="166">
        <f t="shared" si="26"/>
      </c>
      <c r="DP28" s="167"/>
      <c r="DQ28" s="168"/>
      <c r="DR28" s="169">
        <f t="shared" si="3"/>
      </c>
      <c r="DS28" s="170"/>
      <c r="DT28" s="171"/>
      <c r="DU28" s="172">
        <f t="shared" si="4"/>
      </c>
      <c r="DV28" s="170"/>
      <c r="DW28" s="171"/>
      <c r="DX28" s="167">
        <f t="shared" si="34"/>
      </c>
      <c r="DY28" s="167"/>
      <c r="DZ28" s="167"/>
      <c r="EA28" s="476">
        <f t="shared" si="5"/>
      </c>
      <c r="EB28" s="477"/>
      <c r="EC28" s="478"/>
      <c r="ED28" s="172">
        <f t="shared" si="6"/>
      </c>
      <c r="EE28" s="170"/>
      <c r="EF28" s="171"/>
      <c r="EG28" s="167">
        <f t="shared" si="27"/>
      </c>
      <c r="EH28" s="167"/>
      <c r="EI28" s="168"/>
      <c r="EJ28" s="169">
        <f t="shared" si="7"/>
      </c>
      <c r="EK28" s="170"/>
      <c r="EL28" s="407"/>
      <c r="EM28" s="479">
        <f t="shared" si="8"/>
      </c>
      <c r="EN28" s="477"/>
      <c r="EO28" s="480"/>
      <c r="EP28" s="410">
        <f t="shared" si="28"/>
      </c>
      <c r="EQ28" s="410"/>
      <c r="ER28" s="410"/>
      <c r="ES28" s="481"/>
      <c r="ET28" s="482"/>
      <c r="EU28" s="481"/>
      <c r="EV28" s="482"/>
      <c r="EW28" s="481"/>
      <c r="EX28" s="482"/>
      <c r="EY28" s="481"/>
      <c r="EZ28" s="482"/>
      <c r="FA28" s="483">
        <f t="shared" si="9"/>
      </c>
      <c r="FB28" s="484"/>
      <c r="FC28" s="413">
        <f t="shared" si="10"/>
      </c>
      <c r="FD28" s="414"/>
      <c r="FE28" s="415"/>
      <c r="FF28" s="416">
        <f t="shared" si="29"/>
      </c>
      <c r="FG28" s="416"/>
      <c r="FH28" s="417"/>
      <c r="FI28" s="169">
        <f t="shared" si="11"/>
      </c>
      <c r="FJ28" s="170"/>
      <c r="FK28" s="485"/>
      <c r="FL28" s="486">
        <f t="shared" si="12"/>
      </c>
      <c r="FM28" s="391"/>
      <c r="FN28" s="487"/>
      <c r="FO28" s="422">
        <f t="shared" si="30"/>
      </c>
      <c r="FP28" s="423"/>
      <c r="FQ28" s="424"/>
      <c r="FR28" s="425">
        <f t="shared" si="31"/>
      </c>
      <c r="FS28" s="426"/>
      <c r="FT28" s="427"/>
      <c r="FU28" s="423">
        <f t="shared" si="32"/>
      </c>
      <c r="FV28" s="423"/>
      <c r="FW28" s="428"/>
      <c r="FX28" s="90">
        <f t="shared" si="22"/>
      </c>
      <c r="FY28" s="91"/>
      <c r="FZ28" s="92"/>
      <c r="GA28" s="169">
        <f t="shared" si="13"/>
      </c>
      <c r="GB28" s="429"/>
      <c r="GC28" s="488">
        <f t="shared" si="14"/>
      </c>
      <c r="GD28" s="429"/>
      <c r="GE28" s="488">
        <f t="shared" si="15"/>
      </c>
      <c r="GF28" s="429"/>
      <c r="GG28" s="488">
        <f t="shared" si="16"/>
      </c>
      <c r="GH28" s="429"/>
      <c r="GI28" s="488">
        <f t="shared" si="17"/>
      </c>
      <c r="GJ28" s="489"/>
      <c r="GK28" s="490">
        <f t="shared" si="18"/>
      </c>
      <c r="GL28" s="491"/>
      <c r="GM28" s="492"/>
      <c r="GN28" s="493">
        <f t="shared" si="19"/>
      </c>
      <c r="GO28" s="491"/>
      <c r="GP28" s="492"/>
      <c r="GQ28" s="433">
        <f t="shared" si="33"/>
      </c>
      <c r="GR28" s="434"/>
      <c r="GS28" s="435"/>
    </row>
    <row r="29" spans="1:201" s="1" customFormat="1" ht="52.5" customHeight="1">
      <c r="A29" s="41" t="str">
        <f t="shared" si="20"/>
        <v> </v>
      </c>
      <c r="B29" s="436"/>
      <c r="C29" s="437"/>
      <c r="D29" s="437"/>
      <c r="E29" s="437"/>
      <c r="F29" s="437"/>
      <c r="G29" s="468"/>
      <c r="H29" s="397"/>
      <c r="I29" s="397"/>
      <c r="J29" s="469"/>
      <c r="K29" s="468"/>
      <c r="L29" s="397"/>
      <c r="M29" s="397"/>
      <c r="N29" s="397"/>
      <c r="O29" s="469"/>
      <c r="P29" s="472">
        <f t="shared" si="0"/>
      </c>
      <c r="Q29" s="473"/>
      <c r="R29" s="473"/>
      <c r="S29" s="473"/>
      <c r="T29" s="474"/>
      <c r="U29" s="442">
        <f t="shared" si="21"/>
      </c>
      <c r="V29" s="442"/>
      <c r="W29" s="442"/>
      <c r="X29" s="442"/>
      <c r="Y29" s="443"/>
      <c r="Z29" s="475"/>
      <c r="AA29" s="397"/>
      <c r="AB29" s="397"/>
      <c r="AC29" s="397"/>
      <c r="AD29" s="398"/>
      <c r="AE29" s="445"/>
      <c r="AF29" s="397"/>
      <c r="AG29" s="397"/>
      <c r="AH29" s="397"/>
      <c r="AI29" s="398"/>
      <c r="AJ29" s="445"/>
      <c r="AK29" s="397"/>
      <c r="AL29" s="397"/>
      <c r="AM29" s="397"/>
      <c r="AN29" s="398"/>
      <c r="AO29" s="445"/>
      <c r="AP29" s="397"/>
      <c r="AQ29" s="397"/>
      <c r="AR29" s="397"/>
      <c r="AS29" s="398"/>
      <c r="AT29" s="445"/>
      <c r="AU29" s="397"/>
      <c r="AV29" s="397"/>
      <c r="AW29" s="397"/>
      <c r="AX29" s="398"/>
      <c r="AY29" s="445"/>
      <c r="AZ29" s="397"/>
      <c r="BA29" s="397"/>
      <c r="BB29" s="397"/>
      <c r="BC29" s="398"/>
      <c r="BD29" s="445"/>
      <c r="BE29" s="397"/>
      <c r="BF29" s="397"/>
      <c r="BG29" s="397"/>
      <c r="BH29" s="398"/>
      <c r="BI29" s="445"/>
      <c r="BJ29" s="397"/>
      <c r="BK29" s="397"/>
      <c r="BL29" s="397"/>
      <c r="BM29" s="398"/>
      <c r="BN29" s="445"/>
      <c r="BO29" s="397"/>
      <c r="BP29" s="397"/>
      <c r="BQ29" s="397"/>
      <c r="BR29" s="398"/>
      <c r="BS29" s="445"/>
      <c r="BT29" s="397"/>
      <c r="BU29" s="397"/>
      <c r="BV29" s="397"/>
      <c r="BW29" s="398"/>
      <c r="BX29" s="445"/>
      <c r="BY29" s="397"/>
      <c r="BZ29" s="397"/>
      <c r="CA29" s="397"/>
      <c r="CB29" s="446"/>
      <c r="CC29" s="402">
        <f t="shared" si="23"/>
      </c>
      <c r="CD29" s="403"/>
      <c r="CE29" s="403"/>
      <c r="CF29" s="403"/>
      <c r="CG29" s="403"/>
      <c r="CH29" s="403"/>
      <c r="CI29" s="403"/>
      <c r="CJ29" s="403"/>
      <c r="CK29" s="403"/>
      <c r="CL29" s="403"/>
      <c r="CM29" s="403"/>
      <c r="CN29" s="403"/>
      <c r="CO29" s="403"/>
      <c r="CP29" s="386">
        <f t="shared" si="24"/>
      </c>
      <c r="CQ29" s="386"/>
      <c r="CR29" s="386"/>
      <c r="CS29" s="386"/>
      <c r="CT29" s="386"/>
      <c r="CU29" s="386"/>
      <c r="CV29" s="386"/>
      <c r="CW29" s="386"/>
      <c r="CX29" s="386"/>
      <c r="CY29" s="386"/>
      <c r="CZ29" s="386"/>
      <c r="DA29" s="386"/>
      <c r="DB29" s="387">
        <f t="shared" si="25"/>
      </c>
      <c r="DC29" s="387"/>
      <c r="DD29" s="387"/>
      <c r="DE29" s="387"/>
      <c r="DF29" s="387"/>
      <c r="DG29" s="387"/>
      <c r="DH29" s="388"/>
      <c r="DI29" s="389">
        <f t="shared" si="1"/>
      </c>
      <c r="DJ29" s="170"/>
      <c r="DK29" s="171"/>
      <c r="DL29" s="390">
        <f t="shared" si="2"/>
      </c>
      <c r="DM29" s="391"/>
      <c r="DN29" s="392"/>
      <c r="DO29" s="166">
        <f t="shared" si="26"/>
      </c>
      <c r="DP29" s="167"/>
      <c r="DQ29" s="168"/>
      <c r="DR29" s="169">
        <f t="shared" si="3"/>
      </c>
      <c r="DS29" s="170"/>
      <c r="DT29" s="171"/>
      <c r="DU29" s="172">
        <f t="shared" si="4"/>
      </c>
      <c r="DV29" s="170"/>
      <c r="DW29" s="171"/>
      <c r="DX29" s="167">
        <f t="shared" si="34"/>
      </c>
      <c r="DY29" s="167"/>
      <c r="DZ29" s="167"/>
      <c r="EA29" s="476">
        <f t="shared" si="5"/>
      </c>
      <c r="EB29" s="477"/>
      <c r="EC29" s="478"/>
      <c r="ED29" s="172">
        <f t="shared" si="6"/>
      </c>
      <c r="EE29" s="170"/>
      <c r="EF29" s="171"/>
      <c r="EG29" s="167">
        <f t="shared" si="27"/>
      </c>
      <c r="EH29" s="167"/>
      <c r="EI29" s="168"/>
      <c r="EJ29" s="169">
        <f t="shared" si="7"/>
      </c>
      <c r="EK29" s="170"/>
      <c r="EL29" s="407"/>
      <c r="EM29" s="479">
        <f t="shared" si="8"/>
      </c>
      <c r="EN29" s="477"/>
      <c r="EO29" s="480"/>
      <c r="EP29" s="410">
        <f t="shared" si="28"/>
      </c>
      <c r="EQ29" s="410"/>
      <c r="ER29" s="410"/>
      <c r="ES29" s="481"/>
      <c r="ET29" s="482"/>
      <c r="EU29" s="481"/>
      <c r="EV29" s="482"/>
      <c r="EW29" s="481"/>
      <c r="EX29" s="482"/>
      <c r="EY29" s="481"/>
      <c r="EZ29" s="482"/>
      <c r="FA29" s="483">
        <f t="shared" si="9"/>
      </c>
      <c r="FB29" s="484"/>
      <c r="FC29" s="413">
        <f t="shared" si="10"/>
      </c>
      <c r="FD29" s="414"/>
      <c r="FE29" s="415"/>
      <c r="FF29" s="416">
        <f t="shared" si="29"/>
      </c>
      <c r="FG29" s="416"/>
      <c r="FH29" s="417"/>
      <c r="FI29" s="169">
        <f t="shared" si="11"/>
      </c>
      <c r="FJ29" s="170"/>
      <c r="FK29" s="485"/>
      <c r="FL29" s="486">
        <f t="shared" si="12"/>
      </c>
      <c r="FM29" s="391"/>
      <c r="FN29" s="487"/>
      <c r="FO29" s="422">
        <f t="shared" si="30"/>
      </c>
      <c r="FP29" s="423"/>
      <c r="FQ29" s="424"/>
      <c r="FR29" s="425">
        <f t="shared" si="31"/>
      </c>
      <c r="FS29" s="426"/>
      <c r="FT29" s="427"/>
      <c r="FU29" s="423">
        <f t="shared" si="32"/>
      </c>
      <c r="FV29" s="423"/>
      <c r="FW29" s="428"/>
      <c r="FX29" s="90">
        <f t="shared" si="22"/>
      </c>
      <c r="FY29" s="91"/>
      <c r="FZ29" s="92"/>
      <c r="GA29" s="169">
        <f t="shared" si="13"/>
      </c>
      <c r="GB29" s="429"/>
      <c r="GC29" s="488">
        <f t="shared" si="14"/>
      </c>
      <c r="GD29" s="429"/>
      <c r="GE29" s="488">
        <f t="shared" si="15"/>
      </c>
      <c r="GF29" s="429"/>
      <c r="GG29" s="488">
        <f t="shared" si="16"/>
      </c>
      <c r="GH29" s="429"/>
      <c r="GI29" s="488">
        <f t="shared" si="17"/>
      </c>
      <c r="GJ29" s="489"/>
      <c r="GK29" s="490">
        <f t="shared" si="18"/>
      </c>
      <c r="GL29" s="491"/>
      <c r="GM29" s="492"/>
      <c r="GN29" s="493">
        <f t="shared" si="19"/>
      </c>
      <c r="GO29" s="491"/>
      <c r="GP29" s="492"/>
      <c r="GQ29" s="433">
        <f t="shared" si="33"/>
      </c>
      <c r="GR29" s="434"/>
      <c r="GS29" s="435"/>
    </row>
    <row r="30" spans="1:201" s="1" customFormat="1" ht="52.5" customHeight="1">
      <c r="A30" s="41" t="str">
        <f t="shared" si="20"/>
        <v> </v>
      </c>
      <c r="B30" s="436"/>
      <c r="C30" s="437"/>
      <c r="D30" s="437"/>
      <c r="E30" s="437"/>
      <c r="F30" s="437"/>
      <c r="G30" s="468"/>
      <c r="H30" s="397"/>
      <c r="I30" s="397"/>
      <c r="J30" s="469"/>
      <c r="K30" s="468"/>
      <c r="L30" s="397"/>
      <c r="M30" s="397"/>
      <c r="N30" s="397"/>
      <c r="O30" s="469"/>
      <c r="P30" s="472">
        <f t="shared" si="0"/>
      </c>
      <c r="Q30" s="473"/>
      <c r="R30" s="473"/>
      <c r="S30" s="473"/>
      <c r="T30" s="474"/>
      <c r="U30" s="442">
        <f t="shared" si="21"/>
      </c>
      <c r="V30" s="442"/>
      <c r="W30" s="442"/>
      <c r="X30" s="442"/>
      <c r="Y30" s="443"/>
      <c r="Z30" s="475"/>
      <c r="AA30" s="397"/>
      <c r="AB30" s="397"/>
      <c r="AC30" s="397"/>
      <c r="AD30" s="398"/>
      <c r="AE30" s="445"/>
      <c r="AF30" s="397"/>
      <c r="AG30" s="397"/>
      <c r="AH30" s="397"/>
      <c r="AI30" s="398"/>
      <c r="AJ30" s="445"/>
      <c r="AK30" s="397"/>
      <c r="AL30" s="397"/>
      <c r="AM30" s="397"/>
      <c r="AN30" s="398"/>
      <c r="AO30" s="445"/>
      <c r="AP30" s="397"/>
      <c r="AQ30" s="397"/>
      <c r="AR30" s="397"/>
      <c r="AS30" s="398"/>
      <c r="AT30" s="445"/>
      <c r="AU30" s="397"/>
      <c r="AV30" s="397"/>
      <c r="AW30" s="397"/>
      <c r="AX30" s="398"/>
      <c r="AY30" s="445"/>
      <c r="AZ30" s="397"/>
      <c r="BA30" s="397"/>
      <c r="BB30" s="397"/>
      <c r="BC30" s="398"/>
      <c r="BD30" s="445"/>
      <c r="BE30" s="397"/>
      <c r="BF30" s="397"/>
      <c r="BG30" s="397"/>
      <c r="BH30" s="398"/>
      <c r="BI30" s="445"/>
      <c r="BJ30" s="397"/>
      <c r="BK30" s="397"/>
      <c r="BL30" s="397"/>
      <c r="BM30" s="398"/>
      <c r="BN30" s="445"/>
      <c r="BO30" s="397"/>
      <c r="BP30" s="397"/>
      <c r="BQ30" s="397"/>
      <c r="BR30" s="398"/>
      <c r="BS30" s="445"/>
      <c r="BT30" s="397"/>
      <c r="BU30" s="397"/>
      <c r="BV30" s="397"/>
      <c r="BW30" s="398"/>
      <c r="BX30" s="445"/>
      <c r="BY30" s="397"/>
      <c r="BZ30" s="397"/>
      <c r="CA30" s="397"/>
      <c r="CB30" s="446"/>
      <c r="CC30" s="402">
        <f t="shared" si="23"/>
      </c>
      <c r="CD30" s="403"/>
      <c r="CE30" s="403"/>
      <c r="CF30" s="403"/>
      <c r="CG30" s="403"/>
      <c r="CH30" s="403"/>
      <c r="CI30" s="403"/>
      <c r="CJ30" s="403"/>
      <c r="CK30" s="403"/>
      <c r="CL30" s="403"/>
      <c r="CM30" s="403"/>
      <c r="CN30" s="403"/>
      <c r="CO30" s="403"/>
      <c r="CP30" s="386">
        <f t="shared" si="24"/>
      </c>
      <c r="CQ30" s="386"/>
      <c r="CR30" s="386"/>
      <c r="CS30" s="386"/>
      <c r="CT30" s="386"/>
      <c r="CU30" s="386"/>
      <c r="CV30" s="386"/>
      <c r="CW30" s="386"/>
      <c r="CX30" s="386"/>
      <c r="CY30" s="386"/>
      <c r="CZ30" s="386"/>
      <c r="DA30" s="386"/>
      <c r="DB30" s="387">
        <f t="shared" si="25"/>
      </c>
      <c r="DC30" s="387"/>
      <c r="DD30" s="387"/>
      <c r="DE30" s="387"/>
      <c r="DF30" s="387"/>
      <c r="DG30" s="387"/>
      <c r="DH30" s="388"/>
      <c r="DI30" s="389">
        <f t="shared" si="1"/>
      </c>
      <c r="DJ30" s="170"/>
      <c r="DK30" s="171"/>
      <c r="DL30" s="390">
        <f t="shared" si="2"/>
      </c>
      <c r="DM30" s="391"/>
      <c r="DN30" s="392"/>
      <c r="DO30" s="166">
        <f t="shared" si="26"/>
      </c>
      <c r="DP30" s="167"/>
      <c r="DQ30" s="168"/>
      <c r="DR30" s="169">
        <f t="shared" si="3"/>
      </c>
      <c r="DS30" s="170"/>
      <c r="DT30" s="171"/>
      <c r="DU30" s="172">
        <f t="shared" si="4"/>
      </c>
      <c r="DV30" s="170"/>
      <c r="DW30" s="171"/>
      <c r="DX30" s="167">
        <f t="shared" si="34"/>
      </c>
      <c r="DY30" s="167"/>
      <c r="DZ30" s="167"/>
      <c r="EA30" s="476">
        <f t="shared" si="5"/>
      </c>
      <c r="EB30" s="477"/>
      <c r="EC30" s="478"/>
      <c r="ED30" s="172">
        <f t="shared" si="6"/>
      </c>
      <c r="EE30" s="170"/>
      <c r="EF30" s="171"/>
      <c r="EG30" s="167">
        <f t="shared" si="27"/>
      </c>
      <c r="EH30" s="167"/>
      <c r="EI30" s="168"/>
      <c r="EJ30" s="169">
        <f t="shared" si="7"/>
      </c>
      <c r="EK30" s="170"/>
      <c r="EL30" s="407"/>
      <c r="EM30" s="479">
        <f t="shared" si="8"/>
      </c>
      <c r="EN30" s="477"/>
      <c r="EO30" s="480"/>
      <c r="EP30" s="410">
        <f t="shared" si="28"/>
      </c>
      <c r="EQ30" s="410"/>
      <c r="ER30" s="410"/>
      <c r="ES30" s="481"/>
      <c r="ET30" s="482"/>
      <c r="EU30" s="481"/>
      <c r="EV30" s="482"/>
      <c r="EW30" s="481"/>
      <c r="EX30" s="482"/>
      <c r="EY30" s="481"/>
      <c r="EZ30" s="482"/>
      <c r="FA30" s="483">
        <f t="shared" si="9"/>
      </c>
      <c r="FB30" s="484"/>
      <c r="FC30" s="413">
        <f t="shared" si="10"/>
      </c>
      <c r="FD30" s="414"/>
      <c r="FE30" s="415"/>
      <c r="FF30" s="416">
        <f t="shared" si="29"/>
      </c>
      <c r="FG30" s="416"/>
      <c r="FH30" s="417"/>
      <c r="FI30" s="169">
        <f t="shared" si="11"/>
      </c>
      <c r="FJ30" s="170"/>
      <c r="FK30" s="485"/>
      <c r="FL30" s="486">
        <f t="shared" si="12"/>
      </c>
      <c r="FM30" s="391"/>
      <c r="FN30" s="487"/>
      <c r="FO30" s="422">
        <f t="shared" si="30"/>
      </c>
      <c r="FP30" s="423"/>
      <c r="FQ30" s="424"/>
      <c r="FR30" s="425">
        <f t="shared" si="31"/>
      </c>
      <c r="FS30" s="426"/>
      <c r="FT30" s="427"/>
      <c r="FU30" s="423">
        <f t="shared" si="32"/>
      </c>
      <c r="FV30" s="423"/>
      <c r="FW30" s="428"/>
      <c r="FX30" s="90">
        <f t="shared" si="22"/>
      </c>
      <c r="FY30" s="91"/>
      <c r="FZ30" s="92"/>
      <c r="GA30" s="169">
        <f t="shared" si="13"/>
      </c>
      <c r="GB30" s="429"/>
      <c r="GC30" s="488">
        <f t="shared" si="14"/>
      </c>
      <c r="GD30" s="429"/>
      <c r="GE30" s="488">
        <f t="shared" si="15"/>
      </c>
      <c r="GF30" s="429"/>
      <c r="GG30" s="488">
        <f t="shared" si="16"/>
      </c>
      <c r="GH30" s="429"/>
      <c r="GI30" s="488">
        <f t="shared" si="17"/>
      </c>
      <c r="GJ30" s="489"/>
      <c r="GK30" s="490">
        <f t="shared" si="18"/>
      </c>
      <c r="GL30" s="491"/>
      <c r="GM30" s="492"/>
      <c r="GN30" s="493">
        <f t="shared" si="19"/>
      </c>
      <c r="GO30" s="491"/>
      <c r="GP30" s="492"/>
      <c r="GQ30" s="433">
        <f t="shared" si="33"/>
      </c>
      <c r="GR30" s="434"/>
      <c r="GS30" s="435"/>
    </row>
    <row r="31" spans="1:201" s="1" customFormat="1" ht="52.5" customHeight="1">
      <c r="A31" s="41" t="str">
        <f t="shared" si="20"/>
        <v> </v>
      </c>
      <c r="B31" s="436"/>
      <c r="C31" s="437"/>
      <c r="D31" s="437"/>
      <c r="E31" s="437"/>
      <c r="F31" s="437"/>
      <c r="G31" s="468"/>
      <c r="H31" s="397"/>
      <c r="I31" s="397"/>
      <c r="J31" s="469"/>
      <c r="K31" s="468"/>
      <c r="L31" s="397"/>
      <c r="M31" s="397"/>
      <c r="N31" s="397"/>
      <c r="O31" s="469"/>
      <c r="P31" s="472">
        <f t="shared" si="0"/>
      </c>
      <c r="Q31" s="473"/>
      <c r="R31" s="473"/>
      <c r="S31" s="473"/>
      <c r="T31" s="474"/>
      <c r="U31" s="442">
        <f t="shared" si="21"/>
      </c>
      <c r="V31" s="442"/>
      <c r="W31" s="442"/>
      <c r="X31" s="442"/>
      <c r="Y31" s="443"/>
      <c r="Z31" s="475"/>
      <c r="AA31" s="397"/>
      <c r="AB31" s="397"/>
      <c r="AC31" s="397"/>
      <c r="AD31" s="398"/>
      <c r="AE31" s="445"/>
      <c r="AF31" s="397"/>
      <c r="AG31" s="397"/>
      <c r="AH31" s="397"/>
      <c r="AI31" s="398"/>
      <c r="AJ31" s="445"/>
      <c r="AK31" s="397"/>
      <c r="AL31" s="397"/>
      <c r="AM31" s="397"/>
      <c r="AN31" s="398"/>
      <c r="AO31" s="445"/>
      <c r="AP31" s="397"/>
      <c r="AQ31" s="397"/>
      <c r="AR31" s="397"/>
      <c r="AS31" s="398"/>
      <c r="AT31" s="445"/>
      <c r="AU31" s="397"/>
      <c r="AV31" s="397"/>
      <c r="AW31" s="397"/>
      <c r="AX31" s="398"/>
      <c r="AY31" s="445"/>
      <c r="AZ31" s="397"/>
      <c r="BA31" s="397"/>
      <c r="BB31" s="397"/>
      <c r="BC31" s="398"/>
      <c r="BD31" s="445"/>
      <c r="BE31" s="397"/>
      <c r="BF31" s="397"/>
      <c r="BG31" s="397"/>
      <c r="BH31" s="398"/>
      <c r="BI31" s="445"/>
      <c r="BJ31" s="397"/>
      <c r="BK31" s="397"/>
      <c r="BL31" s="397"/>
      <c r="BM31" s="398"/>
      <c r="BN31" s="445"/>
      <c r="BO31" s="397"/>
      <c r="BP31" s="397"/>
      <c r="BQ31" s="397"/>
      <c r="BR31" s="398"/>
      <c r="BS31" s="445"/>
      <c r="BT31" s="397"/>
      <c r="BU31" s="397"/>
      <c r="BV31" s="397"/>
      <c r="BW31" s="398"/>
      <c r="BX31" s="445"/>
      <c r="BY31" s="397"/>
      <c r="BZ31" s="397"/>
      <c r="CA31" s="397"/>
      <c r="CB31" s="446"/>
      <c r="CC31" s="402">
        <f t="shared" si="23"/>
      </c>
      <c r="CD31" s="403"/>
      <c r="CE31" s="403"/>
      <c r="CF31" s="403"/>
      <c r="CG31" s="403"/>
      <c r="CH31" s="403"/>
      <c r="CI31" s="403"/>
      <c r="CJ31" s="403"/>
      <c r="CK31" s="403"/>
      <c r="CL31" s="403"/>
      <c r="CM31" s="403"/>
      <c r="CN31" s="403"/>
      <c r="CO31" s="403"/>
      <c r="CP31" s="386">
        <f t="shared" si="24"/>
      </c>
      <c r="CQ31" s="386"/>
      <c r="CR31" s="386"/>
      <c r="CS31" s="386"/>
      <c r="CT31" s="386"/>
      <c r="CU31" s="386"/>
      <c r="CV31" s="386"/>
      <c r="CW31" s="386"/>
      <c r="CX31" s="386"/>
      <c r="CY31" s="386"/>
      <c r="CZ31" s="386"/>
      <c r="DA31" s="386"/>
      <c r="DB31" s="387">
        <f t="shared" si="25"/>
      </c>
      <c r="DC31" s="387"/>
      <c r="DD31" s="387"/>
      <c r="DE31" s="387"/>
      <c r="DF31" s="387"/>
      <c r="DG31" s="387"/>
      <c r="DH31" s="388"/>
      <c r="DI31" s="389">
        <f t="shared" si="1"/>
      </c>
      <c r="DJ31" s="170"/>
      <c r="DK31" s="171"/>
      <c r="DL31" s="390">
        <f t="shared" si="2"/>
      </c>
      <c r="DM31" s="391"/>
      <c r="DN31" s="392"/>
      <c r="DO31" s="166">
        <f t="shared" si="26"/>
      </c>
      <c r="DP31" s="167"/>
      <c r="DQ31" s="168"/>
      <c r="DR31" s="169">
        <f t="shared" si="3"/>
      </c>
      <c r="DS31" s="170"/>
      <c r="DT31" s="171"/>
      <c r="DU31" s="172">
        <f t="shared" si="4"/>
      </c>
      <c r="DV31" s="170"/>
      <c r="DW31" s="171"/>
      <c r="DX31" s="167">
        <f t="shared" si="34"/>
      </c>
      <c r="DY31" s="167"/>
      <c r="DZ31" s="167"/>
      <c r="EA31" s="476">
        <f t="shared" si="5"/>
      </c>
      <c r="EB31" s="477"/>
      <c r="EC31" s="478"/>
      <c r="ED31" s="172">
        <f t="shared" si="6"/>
      </c>
      <c r="EE31" s="170"/>
      <c r="EF31" s="171"/>
      <c r="EG31" s="167">
        <f t="shared" si="27"/>
      </c>
      <c r="EH31" s="167"/>
      <c r="EI31" s="168"/>
      <c r="EJ31" s="169">
        <f t="shared" si="7"/>
      </c>
      <c r="EK31" s="170"/>
      <c r="EL31" s="407"/>
      <c r="EM31" s="479">
        <f t="shared" si="8"/>
      </c>
      <c r="EN31" s="477"/>
      <c r="EO31" s="480"/>
      <c r="EP31" s="410">
        <f t="shared" si="28"/>
      </c>
      <c r="EQ31" s="410"/>
      <c r="ER31" s="410"/>
      <c r="ES31" s="481"/>
      <c r="ET31" s="482"/>
      <c r="EU31" s="481"/>
      <c r="EV31" s="482"/>
      <c r="EW31" s="481"/>
      <c r="EX31" s="482"/>
      <c r="EY31" s="481"/>
      <c r="EZ31" s="482"/>
      <c r="FA31" s="483">
        <f t="shared" si="9"/>
      </c>
      <c r="FB31" s="484"/>
      <c r="FC31" s="413">
        <f t="shared" si="10"/>
      </c>
      <c r="FD31" s="414"/>
      <c r="FE31" s="415"/>
      <c r="FF31" s="416">
        <f t="shared" si="29"/>
      </c>
      <c r="FG31" s="416"/>
      <c r="FH31" s="417"/>
      <c r="FI31" s="169">
        <f t="shared" si="11"/>
      </c>
      <c r="FJ31" s="170"/>
      <c r="FK31" s="485"/>
      <c r="FL31" s="486">
        <f t="shared" si="12"/>
      </c>
      <c r="FM31" s="391"/>
      <c r="FN31" s="487"/>
      <c r="FO31" s="422">
        <f t="shared" si="30"/>
      </c>
      <c r="FP31" s="423"/>
      <c r="FQ31" s="424"/>
      <c r="FR31" s="425">
        <f t="shared" si="31"/>
      </c>
      <c r="FS31" s="426"/>
      <c r="FT31" s="427"/>
      <c r="FU31" s="423">
        <f t="shared" si="32"/>
      </c>
      <c r="FV31" s="423"/>
      <c r="FW31" s="428"/>
      <c r="FX31" s="90">
        <f t="shared" si="22"/>
      </c>
      <c r="FY31" s="91"/>
      <c r="FZ31" s="92"/>
      <c r="GA31" s="169">
        <f t="shared" si="13"/>
      </c>
      <c r="GB31" s="429"/>
      <c r="GC31" s="488">
        <f t="shared" si="14"/>
      </c>
      <c r="GD31" s="429"/>
      <c r="GE31" s="488">
        <f t="shared" si="15"/>
      </c>
      <c r="GF31" s="429"/>
      <c r="GG31" s="488">
        <f t="shared" si="16"/>
      </c>
      <c r="GH31" s="429"/>
      <c r="GI31" s="488">
        <f t="shared" si="17"/>
      </c>
      <c r="GJ31" s="489"/>
      <c r="GK31" s="490">
        <f t="shared" si="18"/>
      </c>
      <c r="GL31" s="491"/>
      <c r="GM31" s="492"/>
      <c r="GN31" s="493">
        <f t="shared" si="19"/>
      </c>
      <c r="GO31" s="491"/>
      <c r="GP31" s="492"/>
      <c r="GQ31" s="433">
        <f t="shared" si="33"/>
      </c>
      <c r="GR31" s="434"/>
      <c r="GS31" s="435"/>
    </row>
    <row r="32" spans="1:201" s="1" customFormat="1" ht="52.5" customHeight="1">
      <c r="A32" s="41" t="str">
        <f t="shared" si="20"/>
        <v> </v>
      </c>
      <c r="B32" s="436"/>
      <c r="C32" s="437"/>
      <c r="D32" s="437"/>
      <c r="E32" s="437"/>
      <c r="F32" s="437"/>
      <c r="G32" s="468"/>
      <c r="H32" s="397"/>
      <c r="I32" s="397"/>
      <c r="J32" s="469"/>
      <c r="K32" s="468"/>
      <c r="L32" s="397"/>
      <c r="M32" s="397"/>
      <c r="N32" s="397"/>
      <c r="O32" s="469"/>
      <c r="P32" s="472">
        <f t="shared" si="0"/>
      </c>
      <c r="Q32" s="473"/>
      <c r="R32" s="473"/>
      <c r="S32" s="473"/>
      <c r="T32" s="474"/>
      <c r="U32" s="442">
        <f t="shared" si="21"/>
      </c>
      <c r="V32" s="442"/>
      <c r="W32" s="442"/>
      <c r="X32" s="442"/>
      <c r="Y32" s="443"/>
      <c r="Z32" s="475"/>
      <c r="AA32" s="397"/>
      <c r="AB32" s="397"/>
      <c r="AC32" s="397"/>
      <c r="AD32" s="398"/>
      <c r="AE32" s="445"/>
      <c r="AF32" s="397"/>
      <c r="AG32" s="397"/>
      <c r="AH32" s="397"/>
      <c r="AI32" s="398"/>
      <c r="AJ32" s="445"/>
      <c r="AK32" s="397"/>
      <c r="AL32" s="397"/>
      <c r="AM32" s="397"/>
      <c r="AN32" s="398"/>
      <c r="AO32" s="445"/>
      <c r="AP32" s="397"/>
      <c r="AQ32" s="397"/>
      <c r="AR32" s="397"/>
      <c r="AS32" s="398"/>
      <c r="AT32" s="445"/>
      <c r="AU32" s="397"/>
      <c r="AV32" s="397"/>
      <c r="AW32" s="397"/>
      <c r="AX32" s="398"/>
      <c r="AY32" s="445"/>
      <c r="AZ32" s="397"/>
      <c r="BA32" s="397"/>
      <c r="BB32" s="397"/>
      <c r="BC32" s="398"/>
      <c r="BD32" s="445"/>
      <c r="BE32" s="397"/>
      <c r="BF32" s="397"/>
      <c r="BG32" s="397"/>
      <c r="BH32" s="398"/>
      <c r="BI32" s="445"/>
      <c r="BJ32" s="397"/>
      <c r="BK32" s="397"/>
      <c r="BL32" s="397"/>
      <c r="BM32" s="398"/>
      <c r="BN32" s="445"/>
      <c r="BO32" s="397"/>
      <c r="BP32" s="397"/>
      <c r="BQ32" s="397"/>
      <c r="BR32" s="398"/>
      <c r="BS32" s="445"/>
      <c r="BT32" s="397"/>
      <c r="BU32" s="397"/>
      <c r="BV32" s="397"/>
      <c r="BW32" s="398"/>
      <c r="BX32" s="445"/>
      <c r="BY32" s="397"/>
      <c r="BZ32" s="397"/>
      <c r="CA32" s="397"/>
      <c r="CB32" s="446"/>
      <c r="CC32" s="402">
        <f t="shared" si="23"/>
      </c>
      <c r="CD32" s="403"/>
      <c r="CE32" s="403"/>
      <c r="CF32" s="403"/>
      <c r="CG32" s="403"/>
      <c r="CH32" s="403"/>
      <c r="CI32" s="403"/>
      <c r="CJ32" s="403"/>
      <c r="CK32" s="403"/>
      <c r="CL32" s="403"/>
      <c r="CM32" s="403"/>
      <c r="CN32" s="403"/>
      <c r="CO32" s="403"/>
      <c r="CP32" s="386">
        <f t="shared" si="24"/>
      </c>
      <c r="CQ32" s="386"/>
      <c r="CR32" s="386"/>
      <c r="CS32" s="386"/>
      <c r="CT32" s="386"/>
      <c r="CU32" s="386"/>
      <c r="CV32" s="386"/>
      <c r="CW32" s="386"/>
      <c r="CX32" s="386"/>
      <c r="CY32" s="386"/>
      <c r="CZ32" s="386"/>
      <c r="DA32" s="386"/>
      <c r="DB32" s="387">
        <f t="shared" si="25"/>
      </c>
      <c r="DC32" s="387"/>
      <c r="DD32" s="387"/>
      <c r="DE32" s="387"/>
      <c r="DF32" s="387"/>
      <c r="DG32" s="387"/>
      <c r="DH32" s="388"/>
      <c r="DI32" s="389">
        <f t="shared" si="1"/>
      </c>
      <c r="DJ32" s="170"/>
      <c r="DK32" s="171"/>
      <c r="DL32" s="390">
        <f t="shared" si="2"/>
      </c>
      <c r="DM32" s="391"/>
      <c r="DN32" s="392"/>
      <c r="DO32" s="166">
        <f t="shared" si="26"/>
      </c>
      <c r="DP32" s="167"/>
      <c r="DQ32" s="168"/>
      <c r="DR32" s="169">
        <f t="shared" si="3"/>
      </c>
      <c r="DS32" s="170"/>
      <c r="DT32" s="171"/>
      <c r="DU32" s="172">
        <f t="shared" si="4"/>
      </c>
      <c r="DV32" s="170"/>
      <c r="DW32" s="171"/>
      <c r="DX32" s="167">
        <f t="shared" si="34"/>
      </c>
      <c r="DY32" s="167"/>
      <c r="DZ32" s="167"/>
      <c r="EA32" s="476">
        <f t="shared" si="5"/>
      </c>
      <c r="EB32" s="477"/>
      <c r="EC32" s="478"/>
      <c r="ED32" s="172">
        <f t="shared" si="6"/>
      </c>
      <c r="EE32" s="170"/>
      <c r="EF32" s="171"/>
      <c r="EG32" s="167">
        <f t="shared" si="27"/>
      </c>
      <c r="EH32" s="167"/>
      <c r="EI32" s="168"/>
      <c r="EJ32" s="169">
        <f t="shared" si="7"/>
      </c>
      <c r="EK32" s="170"/>
      <c r="EL32" s="407"/>
      <c r="EM32" s="479">
        <f t="shared" si="8"/>
      </c>
      <c r="EN32" s="477"/>
      <c r="EO32" s="480"/>
      <c r="EP32" s="410">
        <f t="shared" si="28"/>
      </c>
      <c r="EQ32" s="410"/>
      <c r="ER32" s="410"/>
      <c r="ES32" s="481"/>
      <c r="ET32" s="482"/>
      <c r="EU32" s="481"/>
      <c r="EV32" s="482"/>
      <c r="EW32" s="481"/>
      <c r="EX32" s="482"/>
      <c r="EY32" s="481"/>
      <c r="EZ32" s="482"/>
      <c r="FA32" s="483">
        <f t="shared" si="9"/>
      </c>
      <c r="FB32" s="484"/>
      <c r="FC32" s="413">
        <f t="shared" si="10"/>
      </c>
      <c r="FD32" s="414"/>
      <c r="FE32" s="415"/>
      <c r="FF32" s="416">
        <f t="shared" si="29"/>
      </c>
      <c r="FG32" s="416"/>
      <c r="FH32" s="417"/>
      <c r="FI32" s="169">
        <f t="shared" si="11"/>
      </c>
      <c r="FJ32" s="170"/>
      <c r="FK32" s="485"/>
      <c r="FL32" s="486">
        <f t="shared" si="12"/>
      </c>
      <c r="FM32" s="391"/>
      <c r="FN32" s="487"/>
      <c r="FO32" s="422">
        <f t="shared" si="30"/>
      </c>
      <c r="FP32" s="423"/>
      <c r="FQ32" s="424"/>
      <c r="FR32" s="425">
        <f t="shared" si="31"/>
      </c>
      <c r="FS32" s="426"/>
      <c r="FT32" s="427"/>
      <c r="FU32" s="423">
        <f t="shared" si="32"/>
      </c>
      <c r="FV32" s="423"/>
      <c r="FW32" s="428"/>
      <c r="FX32" s="90">
        <f t="shared" si="22"/>
      </c>
      <c r="FY32" s="91"/>
      <c r="FZ32" s="92"/>
      <c r="GA32" s="169">
        <f t="shared" si="13"/>
      </c>
      <c r="GB32" s="429"/>
      <c r="GC32" s="488">
        <f t="shared" si="14"/>
      </c>
      <c r="GD32" s="429"/>
      <c r="GE32" s="488">
        <f t="shared" si="15"/>
      </c>
      <c r="GF32" s="429"/>
      <c r="GG32" s="488">
        <f t="shared" si="16"/>
      </c>
      <c r="GH32" s="429"/>
      <c r="GI32" s="488">
        <f t="shared" si="17"/>
      </c>
      <c r="GJ32" s="489"/>
      <c r="GK32" s="490">
        <f t="shared" si="18"/>
      </c>
      <c r="GL32" s="491"/>
      <c r="GM32" s="492"/>
      <c r="GN32" s="493">
        <f t="shared" si="19"/>
      </c>
      <c r="GO32" s="491"/>
      <c r="GP32" s="492"/>
      <c r="GQ32" s="433">
        <f t="shared" si="33"/>
      </c>
      <c r="GR32" s="434"/>
      <c r="GS32" s="435"/>
    </row>
    <row r="33" spans="1:201" s="1" customFormat="1" ht="52.5" customHeight="1">
      <c r="A33" s="41" t="str">
        <f t="shared" si="20"/>
        <v> </v>
      </c>
      <c r="B33" s="436"/>
      <c r="C33" s="437"/>
      <c r="D33" s="437"/>
      <c r="E33" s="437"/>
      <c r="F33" s="437"/>
      <c r="G33" s="468"/>
      <c r="H33" s="397"/>
      <c r="I33" s="397"/>
      <c r="J33" s="469"/>
      <c r="K33" s="468"/>
      <c r="L33" s="397"/>
      <c r="M33" s="397"/>
      <c r="N33" s="397"/>
      <c r="O33" s="469"/>
      <c r="P33" s="472">
        <f t="shared" si="0"/>
      </c>
      <c r="Q33" s="473"/>
      <c r="R33" s="473"/>
      <c r="S33" s="473"/>
      <c r="T33" s="474"/>
      <c r="U33" s="442">
        <f t="shared" si="21"/>
      </c>
      <c r="V33" s="442"/>
      <c r="W33" s="442"/>
      <c r="X33" s="442"/>
      <c r="Y33" s="443"/>
      <c r="Z33" s="475"/>
      <c r="AA33" s="397"/>
      <c r="AB33" s="397"/>
      <c r="AC33" s="397"/>
      <c r="AD33" s="398"/>
      <c r="AE33" s="445"/>
      <c r="AF33" s="397"/>
      <c r="AG33" s="397"/>
      <c r="AH33" s="397"/>
      <c r="AI33" s="398"/>
      <c r="AJ33" s="445"/>
      <c r="AK33" s="397"/>
      <c r="AL33" s="397"/>
      <c r="AM33" s="397"/>
      <c r="AN33" s="398"/>
      <c r="AO33" s="445"/>
      <c r="AP33" s="397"/>
      <c r="AQ33" s="397"/>
      <c r="AR33" s="397"/>
      <c r="AS33" s="398"/>
      <c r="AT33" s="445"/>
      <c r="AU33" s="397"/>
      <c r="AV33" s="397"/>
      <c r="AW33" s="397"/>
      <c r="AX33" s="398"/>
      <c r="AY33" s="445"/>
      <c r="AZ33" s="397"/>
      <c r="BA33" s="397"/>
      <c r="BB33" s="397"/>
      <c r="BC33" s="398"/>
      <c r="BD33" s="445"/>
      <c r="BE33" s="397"/>
      <c r="BF33" s="397"/>
      <c r="BG33" s="397"/>
      <c r="BH33" s="398"/>
      <c r="BI33" s="445"/>
      <c r="BJ33" s="397"/>
      <c r="BK33" s="397"/>
      <c r="BL33" s="397"/>
      <c r="BM33" s="398"/>
      <c r="BN33" s="445"/>
      <c r="BO33" s="397"/>
      <c r="BP33" s="397"/>
      <c r="BQ33" s="397"/>
      <c r="BR33" s="398"/>
      <c r="BS33" s="445"/>
      <c r="BT33" s="397"/>
      <c r="BU33" s="397"/>
      <c r="BV33" s="397"/>
      <c r="BW33" s="398"/>
      <c r="BX33" s="445"/>
      <c r="BY33" s="397"/>
      <c r="BZ33" s="397"/>
      <c r="CA33" s="397"/>
      <c r="CB33" s="446"/>
      <c r="CC33" s="402">
        <f t="shared" si="23"/>
      </c>
      <c r="CD33" s="403"/>
      <c r="CE33" s="403"/>
      <c r="CF33" s="403"/>
      <c r="CG33" s="403"/>
      <c r="CH33" s="403"/>
      <c r="CI33" s="403"/>
      <c r="CJ33" s="403"/>
      <c r="CK33" s="403"/>
      <c r="CL33" s="403"/>
      <c r="CM33" s="403"/>
      <c r="CN33" s="403"/>
      <c r="CO33" s="403"/>
      <c r="CP33" s="386">
        <f t="shared" si="24"/>
      </c>
      <c r="CQ33" s="386"/>
      <c r="CR33" s="386"/>
      <c r="CS33" s="386"/>
      <c r="CT33" s="386"/>
      <c r="CU33" s="386"/>
      <c r="CV33" s="386"/>
      <c r="CW33" s="386"/>
      <c r="CX33" s="386"/>
      <c r="CY33" s="386"/>
      <c r="CZ33" s="386"/>
      <c r="DA33" s="386"/>
      <c r="DB33" s="387">
        <f t="shared" si="25"/>
      </c>
      <c r="DC33" s="387"/>
      <c r="DD33" s="387"/>
      <c r="DE33" s="387"/>
      <c r="DF33" s="387"/>
      <c r="DG33" s="387"/>
      <c r="DH33" s="388"/>
      <c r="DI33" s="389">
        <f t="shared" si="1"/>
      </c>
      <c r="DJ33" s="170"/>
      <c r="DK33" s="171"/>
      <c r="DL33" s="390">
        <f t="shared" si="2"/>
      </c>
      <c r="DM33" s="391"/>
      <c r="DN33" s="392"/>
      <c r="DO33" s="166">
        <f t="shared" si="26"/>
      </c>
      <c r="DP33" s="167"/>
      <c r="DQ33" s="168"/>
      <c r="DR33" s="169">
        <f t="shared" si="3"/>
      </c>
      <c r="DS33" s="170"/>
      <c r="DT33" s="171"/>
      <c r="DU33" s="172">
        <f t="shared" si="4"/>
      </c>
      <c r="DV33" s="170"/>
      <c r="DW33" s="171"/>
      <c r="DX33" s="167">
        <f t="shared" si="34"/>
      </c>
      <c r="DY33" s="167"/>
      <c r="DZ33" s="167"/>
      <c r="EA33" s="476">
        <f t="shared" si="5"/>
      </c>
      <c r="EB33" s="477"/>
      <c r="EC33" s="478"/>
      <c r="ED33" s="172">
        <f t="shared" si="6"/>
      </c>
      <c r="EE33" s="170"/>
      <c r="EF33" s="171"/>
      <c r="EG33" s="167">
        <f t="shared" si="27"/>
      </c>
      <c r="EH33" s="167"/>
      <c r="EI33" s="168"/>
      <c r="EJ33" s="169">
        <f t="shared" si="7"/>
      </c>
      <c r="EK33" s="170"/>
      <c r="EL33" s="407"/>
      <c r="EM33" s="479">
        <f t="shared" si="8"/>
      </c>
      <c r="EN33" s="477"/>
      <c r="EO33" s="480"/>
      <c r="EP33" s="410">
        <f t="shared" si="28"/>
      </c>
      <c r="EQ33" s="410"/>
      <c r="ER33" s="410"/>
      <c r="ES33" s="481"/>
      <c r="ET33" s="482"/>
      <c r="EU33" s="481"/>
      <c r="EV33" s="482"/>
      <c r="EW33" s="481"/>
      <c r="EX33" s="482"/>
      <c r="EY33" s="481"/>
      <c r="EZ33" s="482"/>
      <c r="FA33" s="483">
        <f t="shared" si="9"/>
      </c>
      <c r="FB33" s="484"/>
      <c r="FC33" s="413">
        <f t="shared" si="10"/>
      </c>
      <c r="FD33" s="414"/>
      <c r="FE33" s="415"/>
      <c r="FF33" s="416">
        <f t="shared" si="29"/>
      </c>
      <c r="FG33" s="416"/>
      <c r="FH33" s="417"/>
      <c r="FI33" s="169">
        <f t="shared" si="11"/>
      </c>
      <c r="FJ33" s="170"/>
      <c r="FK33" s="485"/>
      <c r="FL33" s="486">
        <f t="shared" si="12"/>
      </c>
      <c r="FM33" s="391"/>
      <c r="FN33" s="487"/>
      <c r="FO33" s="422">
        <f t="shared" si="30"/>
      </c>
      <c r="FP33" s="423"/>
      <c r="FQ33" s="424"/>
      <c r="FR33" s="425">
        <f t="shared" si="31"/>
      </c>
      <c r="FS33" s="426"/>
      <c r="FT33" s="427"/>
      <c r="FU33" s="423">
        <f t="shared" si="32"/>
      </c>
      <c r="FV33" s="423"/>
      <c r="FW33" s="428"/>
      <c r="FX33" s="90">
        <f t="shared" si="22"/>
      </c>
      <c r="FY33" s="91"/>
      <c r="FZ33" s="92"/>
      <c r="GA33" s="169">
        <f t="shared" si="13"/>
      </c>
      <c r="GB33" s="429"/>
      <c r="GC33" s="488">
        <f t="shared" si="14"/>
      </c>
      <c r="GD33" s="429"/>
      <c r="GE33" s="488">
        <f t="shared" si="15"/>
      </c>
      <c r="GF33" s="429"/>
      <c r="GG33" s="488">
        <f t="shared" si="16"/>
      </c>
      <c r="GH33" s="429"/>
      <c r="GI33" s="488">
        <f t="shared" si="17"/>
      </c>
      <c r="GJ33" s="489"/>
      <c r="GK33" s="490">
        <f t="shared" si="18"/>
      </c>
      <c r="GL33" s="491"/>
      <c r="GM33" s="492"/>
      <c r="GN33" s="493">
        <f t="shared" si="19"/>
      </c>
      <c r="GO33" s="491"/>
      <c r="GP33" s="492"/>
      <c r="GQ33" s="433">
        <f t="shared" si="33"/>
      </c>
      <c r="GR33" s="434"/>
      <c r="GS33" s="435"/>
    </row>
    <row r="34" spans="1:201" s="1" customFormat="1" ht="52.5" customHeight="1">
      <c r="A34" s="41" t="str">
        <f t="shared" si="20"/>
        <v> </v>
      </c>
      <c r="B34" s="436"/>
      <c r="C34" s="437"/>
      <c r="D34" s="437"/>
      <c r="E34" s="437"/>
      <c r="F34" s="437"/>
      <c r="G34" s="468"/>
      <c r="H34" s="397"/>
      <c r="I34" s="397"/>
      <c r="J34" s="469"/>
      <c r="K34" s="468"/>
      <c r="L34" s="397"/>
      <c r="M34" s="397"/>
      <c r="N34" s="397"/>
      <c r="O34" s="469"/>
      <c r="P34" s="472">
        <f t="shared" si="0"/>
      </c>
      <c r="Q34" s="473"/>
      <c r="R34" s="473"/>
      <c r="S34" s="473"/>
      <c r="T34" s="474"/>
      <c r="U34" s="442">
        <f t="shared" si="21"/>
      </c>
      <c r="V34" s="442"/>
      <c r="W34" s="442"/>
      <c r="X34" s="442"/>
      <c r="Y34" s="443"/>
      <c r="Z34" s="475"/>
      <c r="AA34" s="397"/>
      <c r="AB34" s="397"/>
      <c r="AC34" s="397"/>
      <c r="AD34" s="398"/>
      <c r="AE34" s="445"/>
      <c r="AF34" s="397"/>
      <c r="AG34" s="397"/>
      <c r="AH34" s="397"/>
      <c r="AI34" s="398"/>
      <c r="AJ34" s="445"/>
      <c r="AK34" s="397"/>
      <c r="AL34" s="397"/>
      <c r="AM34" s="397"/>
      <c r="AN34" s="398"/>
      <c r="AO34" s="445"/>
      <c r="AP34" s="397"/>
      <c r="AQ34" s="397"/>
      <c r="AR34" s="397"/>
      <c r="AS34" s="398"/>
      <c r="AT34" s="445"/>
      <c r="AU34" s="397"/>
      <c r="AV34" s="397"/>
      <c r="AW34" s="397"/>
      <c r="AX34" s="398"/>
      <c r="AY34" s="445"/>
      <c r="AZ34" s="397"/>
      <c r="BA34" s="397"/>
      <c r="BB34" s="397"/>
      <c r="BC34" s="398"/>
      <c r="BD34" s="445"/>
      <c r="BE34" s="397"/>
      <c r="BF34" s="397"/>
      <c r="BG34" s="397"/>
      <c r="BH34" s="398"/>
      <c r="BI34" s="445"/>
      <c r="BJ34" s="397"/>
      <c r="BK34" s="397"/>
      <c r="BL34" s="397"/>
      <c r="BM34" s="398"/>
      <c r="BN34" s="445"/>
      <c r="BO34" s="397"/>
      <c r="BP34" s="397"/>
      <c r="BQ34" s="397"/>
      <c r="BR34" s="398"/>
      <c r="BS34" s="445"/>
      <c r="BT34" s="397"/>
      <c r="BU34" s="397"/>
      <c r="BV34" s="397"/>
      <c r="BW34" s="398"/>
      <c r="BX34" s="445"/>
      <c r="BY34" s="397"/>
      <c r="BZ34" s="397"/>
      <c r="CA34" s="397"/>
      <c r="CB34" s="446"/>
      <c r="CC34" s="402">
        <f t="shared" si="23"/>
      </c>
      <c r="CD34" s="403"/>
      <c r="CE34" s="403"/>
      <c r="CF34" s="403"/>
      <c r="CG34" s="403"/>
      <c r="CH34" s="403"/>
      <c r="CI34" s="403"/>
      <c r="CJ34" s="403"/>
      <c r="CK34" s="403"/>
      <c r="CL34" s="403"/>
      <c r="CM34" s="403"/>
      <c r="CN34" s="403"/>
      <c r="CO34" s="403"/>
      <c r="CP34" s="386">
        <f t="shared" si="24"/>
      </c>
      <c r="CQ34" s="386"/>
      <c r="CR34" s="386"/>
      <c r="CS34" s="386"/>
      <c r="CT34" s="386"/>
      <c r="CU34" s="386"/>
      <c r="CV34" s="386"/>
      <c r="CW34" s="386"/>
      <c r="CX34" s="386"/>
      <c r="CY34" s="386"/>
      <c r="CZ34" s="386"/>
      <c r="DA34" s="386"/>
      <c r="DB34" s="387">
        <f t="shared" si="25"/>
      </c>
      <c r="DC34" s="387"/>
      <c r="DD34" s="387"/>
      <c r="DE34" s="387"/>
      <c r="DF34" s="387"/>
      <c r="DG34" s="387"/>
      <c r="DH34" s="388"/>
      <c r="DI34" s="389">
        <f t="shared" si="1"/>
      </c>
      <c r="DJ34" s="170"/>
      <c r="DK34" s="171"/>
      <c r="DL34" s="390">
        <f t="shared" si="2"/>
      </c>
      <c r="DM34" s="391"/>
      <c r="DN34" s="392"/>
      <c r="DO34" s="166">
        <f t="shared" si="26"/>
      </c>
      <c r="DP34" s="167"/>
      <c r="DQ34" s="168"/>
      <c r="DR34" s="169">
        <f t="shared" si="3"/>
      </c>
      <c r="DS34" s="170"/>
      <c r="DT34" s="171"/>
      <c r="DU34" s="172">
        <f t="shared" si="4"/>
      </c>
      <c r="DV34" s="170"/>
      <c r="DW34" s="171"/>
      <c r="DX34" s="167">
        <f t="shared" si="34"/>
      </c>
      <c r="DY34" s="167"/>
      <c r="DZ34" s="167"/>
      <c r="EA34" s="476">
        <f t="shared" si="5"/>
      </c>
      <c r="EB34" s="477"/>
      <c r="EC34" s="478"/>
      <c r="ED34" s="172">
        <f t="shared" si="6"/>
      </c>
      <c r="EE34" s="170"/>
      <c r="EF34" s="171"/>
      <c r="EG34" s="167">
        <f t="shared" si="27"/>
      </c>
      <c r="EH34" s="167"/>
      <c r="EI34" s="168"/>
      <c r="EJ34" s="169">
        <f t="shared" si="7"/>
      </c>
      <c r="EK34" s="170"/>
      <c r="EL34" s="407"/>
      <c r="EM34" s="479">
        <f t="shared" si="8"/>
      </c>
      <c r="EN34" s="477"/>
      <c r="EO34" s="480"/>
      <c r="EP34" s="410">
        <f t="shared" si="28"/>
      </c>
      <c r="EQ34" s="410"/>
      <c r="ER34" s="410"/>
      <c r="ES34" s="481"/>
      <c r="ET34" s="482"/>
      <c r="EU34" s="481"/>
      <c r="EV34" s="482"/>
      <c r="EW34" s="481"/>
      <c r="EX34" s="482"/>
      <c r="EY34" s="481"/>
      <c r="EZ34" s="482"/>
      <c r="FA34" s="483">
        <f t="shared" si="9"/>
      </c>
      <c r="FB34" s="484"/>
      <c r="FC34" s="413">
        <f t="shared" si="10"/>
      </c>
      <c r="FD34" s="414"/>
      <c r="FE34" s="415"/>
      <c r="FF34" s="416">
        <f t="shared" si="29"/>
      </c>
      <c r="FG34" s="416"/>
      <c r="FH34" s="417"/>
      <c r="FI34" s="169">
        <f t="shared" si="11"/>
      </c>
      <c r="FJ34" s="170"/>
      <c r="FK34" s="485"/>
      <c r="FL34" s="486">
        <f t="shared" si="12"/>
      </c>
      <c r="FM34" s="391"/>
      <c r="FN34" s="487"/>
      <c r="FO34" s="422">
        <f t="shared" si="30"/>
      </c>
      <c r="FP34" s="423"/>
      <c r="FQ34" s="424"/>
      <c r="FR34" s="425">
        <f t="shared" si="31"/>
      </c>
      <c r="FS34" s="426"/>
      <c r="FT34" s="427"/>
      <c r="FU34" s="423">
        <f t="shared" si="32"/>
      </c>
      <c r="FV34" s="423"/>
      <c r="FW34" s="428"/>
      <c r="FX34" s="90">
        <f t="shared" si="22"/>
      </c>
      <c r="FY34" s="91"/>
      <c r="FZ34" s="92"/>
      <c r="GA34" s="169">
        <f t="shared" si="13"/>
      </c>
      <c r="GB34" s="429"/>
      <c r="GC34" s="488">
        <f t="shared" si="14"/>
      </c>
      <c r="GD34" s="429"/>
      <c r="GE34" s="488">
        <f t="shared" si="15"/>
      </c>
      <c r="GF34" s="429"/>
      <c r="GG34" s="488">
        <f t="shared" si="16"/>
      </c>
      <c r="GH34" s="429"/>
      <c r="GI34" s="488">
        <f t="shared" si="17"/>
      </c>
      <c r="GJ34" s="489"/>
      <c r="GK34" s="490">
        <f t="shared" si="18"/>
      </c>
      <c r="GL34" s="491"/>
      <c r="GM34" s="492"/>
      <c r="GN34" s="493">
        <f t="shared" si="19"/>
      </c>
      <c r="GO34" s="491"/>
      <c r="GP34" s="492"/>
      <c r="GQ34" s="433">
        <f t="shared" si="33"/>
      </c>
      <c r="GR34" s="434"/>
      <c r="GS34" s="435"/>
    </row>
    <row r="35" spans="1:201" s="1" customFormat="1" ht="52.5" customHeight="1">
      <c r="A35" s="41" t="str">
        <f t="shared" si="20"/>
        <v> </v>
      </c>
      <c r="B35" s="436"/>
      <c r="C35" s="437"/>
      <c r="D35" s="437"/>
      <c r="E35" s="437"/>
      <c r="F35" s="437"/>
      <c r="G35" s="468"/>
      <c r="H35" s="397"/>
      <c r="I35" s="397"/>
      <c r="J35" s="469"/>
      <c r="K35" s="468"/>
      <c r="L35" s="397"/>
      <c r="M35" s="397"/>
      <c r="N35" s="397"/>
      <c r="O35" s="469"/>
      <c r="P35" s="472">
        <f t="shared" si="0"/>
      </c>
      <c r="Q35" s="473"/>
      <c r="R35" s="473"/>
      <c r="S35" s="473"/>
      <c r="T35" s="474"/>
      <c r="U35" s="442">
        <f t="shared" si="21"/>
      </c>
      <c r="V35" s="442"/>
      <c r="W35" s="442"/>
      <c r="X35" s="442"/>
      <c r="Y35" s="443"/>
      <c r="Z35" s="475"/>
      <c r="AA35" s="397"/>
      <c r="AB35" s="397"/>
      <c r="AC35" s="397"/>
      <c r="AD35" s="398"/>
      <c r="AE35" s="445"/>
      <c r="AF35" s="397"/>
      <c r="AG35" s="397"/>
      <c r="AH35" s="397"/>
      <c r="AI35" s="398"/>
      <c r="AJ35" s="445"/>
      <c r="AK35" s="397"/>
      <c r="AL35" s="397"/>
      <c r="AM35" s="397"/>
      <c r="AN35" s="398"/>
      <c r="AO35" s="445"/>
      <c r="AP35" s="397"/>
      <c r="AQ35" s="397"/>
      <c r="AR35" s="397"/>
      <c r="AS35" s="398"/>
      <c r="AT35" s="445"/>
      <c r="AU35" s="397"/>
      <c r="AV35" s="397"/>
      <c r="AW35" s="397"/>
      <c r="AX35" s="398"/>
      <c r="AY35" s="445"/>
      <c r="AZ35" s="397"/>
      <c r="BA35" s="397"/>
      <c r="BB35" s="397"/>
      <c r="BC35" s="398"/>
      <c r="BD35" s="445"/>
      <c r="BE35" s="397"/>
      <c r="BF35" s="397"/>
      <c r="BG35" s="397"/>
      <c r="BH35" s="398"/>
      <c r="BI35" s="445"/>
      <c r="BJ35" s="397"/>
      <c r="BK35" s="397"/>
      <c r="BL35" s="397"/>
      <c r="BM35" s="398"/>
      <c r="BN35" s="445"/>
      <c r="BO35" s="397"/>
      <c r="BP35" s="397"/>
      <c r="BQ35" s="397"/>
      <c r="BR35" s="398"/>
      <c r="BS35" s="445"/>
      <c r="BT35" s="397"/>
      <c r="BU35" s="397"/>
      <c r="BV35" s="397"/>
      <c r="BW35" s="398"/>
      <c r="BX35" s="445"/>
      <c r="BY35" s="397"/>
      <c r="BZ35" s="397"/>
      <c r="CA35" s="397"/>
      <c r="CB35" s="446"/>
      <c r="CC35" s="402">
        <f t="shared" si="23"/>
      </c>
      <c r="CD35" s="403"/>
      <c r="CE35" s="403"/>
      <c r="CF35" s="403"/>
      <c r="CG35" s="403"/>
      <c r="CH35" s="403"/>
      <c r="CI35" s="403"/>
      <c r="CJ35" s="403"/>
      <c r="CK35" s="403"/>
      <c r="CL35" s="403"/>
      <c r="CM35" s="403"/>
      <c r="CN35" s="403"/>
      <c r="CO35" s="403"/>
      <c r="CP35" s="386">
        <f t="shared" si="24"/>
      </c>
      <c r="CQ35" s="386"/>
      <c r="CR35" s="386"/>
      <c r="CS35" s="386"/>
      <c r="CT35" s="386"/>
      <c r="CU35" s="386"/>
      <c r="CV35" s="386"/>
      <c r="CW35" s="386"/>
      <c r="CX35" s="386"/>
      <c r="CY35" s="386"/>
      <c r="CZ35" s="386"/>
      <c r="DA35" s="386"/>
      <c r="DB35" s="387">
        <f t="shared" si="25"/>
      </c>
      <c r="DC35" s="387"/>
      <c r="DD35" s="387"/>
      <c r="DE35" s="387"/>
      <c r="DF35" s="387"/>
      <c r="DG35" s="387"/>
      <c r="DH35" s="388"/>
      <c r="DI35" s="389">
        <f t="shared" si="1"/>
      </c>
      <c r="DJ35" s="170"/>
      <c r="DK35" s="171"/>
      <c r="DL35" s="390">
        <f t="shared" si="2"/>
      </c>
      <c r="DM35" s="391"/>
      <c r="DN35" s="392"/>
      <c r="DO35" s="166">
        <f t="shared" si="26"/>
      </c>
      <c r="DP35" s="167"/>
      <c r="DQ35" s="168"/>
      <c r="DR35" s="169">
        <f t="shared" si="3"/>
      </c>
      <c r="DS35" s="170"/>
      <c r="DT35" s="171"/>
      <c r="DU35" s="172">
        <f t="shared" si="4"/>
      </c>
      <c r="DV35" s="170"/>
      <c r="DW35" s="171"/>
      <c r="DX35" s="167">
        <f t="shared" si="34"/>
      </c>
      <c r="DY35" s="167"/>
      <c r="DZ35" s="167"/>
      <c r="EA35" s="476">
        <f t="shared" si="5"/>
      </c>
      <c r="EB35" s="477"/>
      <c r="EC35" s="478"/>
      <c r="ED35" s="172">
        <f t="shared" si="6"/>
      </c>
      <c r="EE35" s="170"/>
      <c r="EF35" s="171"/>
      <c r="EG35" s="167">
        <f t="shared" si="27"/>
      </c>
      <c r="EH35" s="167"/>
      <c r="EI35" s="168"/>
      <c r="EJ35" s="169">
        <f t="shared" si="7"/>
      </c>
      <c r="EK35" s="170"/>
      <c r="EL35" s="407"/>
      <c r="EM35" s="479">
        <f t="shared" si="8"/>
      </c>
      <c r="EN35" s="477"/>
      <c r="EO35" s="480"/>
      <c r="EP35" s="410">
        <f t="shared" si="28"/>
      </c>
      <c r="EQ35" s="410"/>
      <c r="ER35" s="410"/>
      <c r="ES35" s="481"/>
      <c r="ET35" s="482"/>
      <c r="EU35" s="481"/>
      <c r="EV35" s="482"/>
      <c r="EW35" s="481"/>
      <c r="EX35" s="482"/>
      <c r="EY35" s="481"/>
      <c r="EZ35" s="482"/>
      <c r="FA35" s="483">
        <f t="shared" si="9"/>
      </c>
      <c r="FB35" s="484"/>
      <c r="FC35" s="413">
        <f t="shared" si="10"/>
      </c>
      <c r="FD35" s="414"/>
      <c r="FE35" s="415"/>
      <c r="FF35" s="416">
        <f t="shared" si="29"/>
      </c>
      <c r="FG35" s="416"/>
      <c r="FH35" s="417"/>
      <c r="FI35" s="169">
        <f t="shared" si="11"/>
      </c>
      <c r="FJ35" s="170"/>
      <c r="FK35" s="485"/>
      <c r="FL35" s="486">
        <f t="shared" si="12"/>
      </c>
      <c r="FM35" s="391"/>
      <c r="FN35" s="487"/>
      <c r="FO35" s="422">
        <f t="shared" si="30"/>
      </c>
      <c r="FP35" s="423"/>
      <c r="FQ35" s="424"/>
      <c r="FR35" s="425">
        <f t="shared" si="31"/>
      </c>
      <c r="FS35" s="426"/>
      <c r="FT35" s="427"/>
      <c r="FU35" s="423">
        <f t="shared" si="32"/>
      </c>
      <c r="FV35" s="423"/>
      <c r="FW35" s="428"/>
      <c r="FX35" s="90">
        <f t="shared" si="22"/>
      </c>
      <c r="FY35" s="91"/>
      <c r="FZ35" s="92"/>
      <c r="GA35" s="169">
        <f t="shared" si="13"/>
      </c>
      <c r="GB35" s="429"/>
      <c r="GC35" s="488">
        <f t="shared" si="14"/>
      </c>
      <c r="GD35" s="429"/>
      <c r="GE35" s="488">
        <f t="shared" si="15"/>
      </c>
      <c r="GF35" s="429"/>
      <c r="GG35" s="488">
        <f t="shared" si="16"/>
      </c>
      <c r="GH35" s="429"/>
      <c r="GI35" s="488">
        <f t="shared" si="17"/>
      </c>
      <c r="GJ35" s="489"/>
      <c r="GK35" s="490">
        <f t="shared" si="18"/>
      </c>
      <c r="GL35" s="491"/>
      <c r="GM35" s="492"/>
      <c r="GN35" s="493">
        <f t="shared" si="19"/>
      </c>
      <c r="GO35" s="491"/>
      <c r="GP35" s="492"/>
      <c r="GQ35" s="433">
        <f t="shared" si="33"/>
      </c>
      <c r="GR35" s="434"/>
      <c r="GS35" s="435"/>
    </row>
    <row r="36" spans="1:201" s="1" customFormat="1" ht="52.5" customHeight="1">
      <c r="A36" s="41" t="str">
        <f t="shared" si="20"/>
        <v> </v>
      </c>
      <c r="B36" s="436"/>
      <c r="C36" s="437"/>
      <c r="D36" s="437"/>
      <c r="E36" s="437"/>
      <c r="F36" s="437"/>
      <c r="G36" s="468"/>
      <c r="H36" s="397"/>
      <c r="I36" s="397"/>
      <c r="J36" s="469"/>
      <c r="K36" s="468"/>
      <c r="L36" s="397"/>
      <c r="M36" s="397"/>
      <c r="N36" s="397"/>
      <c r="O36" s="469"/>
      <c r="P36" s="472">
        <f t="shared" si="0"/>
      </c>
      <c r="Q36" s="473"/>
      <c r="R36" s="473"/>
      <c r="S36" s="473"/>
      <c r="T36" s="474"/>
      <c r="U36" s="442">
        <f t="shared" si="21"/>
      </c>
      <c r="V36" s="442"/>
      <c r="W36" s="442"/>
      <c r="X36" s="442"/>
      <c r="Y36" s="443"/>
      <c r="Z36" s="475"/>
      <c r="AA36" s="397"/>
      <c r="AB36" s="397"/>
      <c r="AC36" s="397"/>
      <c r="AD36" s="398"/>
      <c r="AE36" s="445"/>
      <c r="AF36" s="397"/>
      <c r="AG36" s="397"/>
      <c r="AH36" s="397"/>
      <c r="AI36" s="398"/>
      <c r="AJ36" s="445"/>
      <c r="AK36" s="397"/>
      <c r="AL36" s="397"/>
      <c r="AM36" s="397"/>
      <c r="AN36" s="398"/>
      <c r="AO36" s="445"/>
      <c r="AP36" s="397"/>
      <c r="AQ36" s="397"/>
      <c r="AR36" s="397"/>
      <c r="AS36" s="398"/>
      <c r="AT36" s="445"/>
      <c r="AU36" s="397"/>
      <c r="AV36" s="397"/>
      <c r="AW36" s="397"/>
      <c r="AX36" s="398"/>
      <c r="AY36" s="445"/>
      <c r="AZ36" s="397"/>
      <c r="BA36" s="397"/>
      <c r="BB36" s="397"/>
      <c r="BC36" s="398"/>
      <c r="BD36" s="445"/>
      <c r="BE36" s="397"/>
      <c r="BF36" s="397"/>
      <c r="BG36" s="397"/>
      <c r="BH36" s="398"/>
      <c r="BI36" s="445"/>
      <c r="BJ36" s="397"/>
      <c r="BK36" s="397"/>
      <c r="BL36" s="397"/>
      <c r="BM36" s="398"/>
      <c r="BN36" s="445"/>
      <c r="BO36" s="397"/>
      <c r="BP36" s="397"/>
      <c r="BQ36" s="397"/>
      <c r="BR36" s="398"/>
      <c r="BS36" s="445"/>
      <c r="BT36" s="397"/>
      <c r="BU36" s="397"/>
      <c r="BV36" s="397"/>
      <c r="BW36" s="398"/>
      <c r="BX36" s="445"/>
      <c r="BY36" s="397"/>
      <c r="BZ36" s="397"/>
      <c r="CA36" s="397"/>
      <c r="CB36" s="446"/>
      <c r="CC36" s="402">
        <f t="shared" si="23"/>
      </c>
      <c r="CD36" s="403"/>
      <c r="CE36" s="403"/>
      <c r="CF36" s="403"/>
      <c r="CG36" s="403"/>
      <c r="CH36" s="403"/>
      <c r="CI36" s="403"/>
      <c r="CJ36" s="403"/>
      <c r="CK36" s="403"/>
      <c r="CL36" s="403"/>
      <c r="CM36" s="403"/>
      <c r="CN36" s="403"/>
      <c r="CO36" s="403"/>
      <c r="CP36" s="386">
        <f t="shared" si="24"/>
      </c>
      <c r="CQ36" s="386"/>
      <c r="CR36" s="386"/>
      <c r="CS36" s="386"/>
      <c r="CT36" s="386"/>
      <c r="CU36" s="386"/>
      <c r="CV36" s="386"/>
      <c r="CW36" s="386"/>
      <c r="CX36" s="386"/>
      <c r="CY36" s="386"/>
      <c r="CZ36" s="386"/>
      <c r="DA36" s="386"/>
      <c r="DB36" s="387">
        <f t="shared" si="25"/>
      </c>
      <c r="DC36" s="387"/>
      <c r="DD36" s="387"/>
      <c r="DE36" s="387"/>
      <c r="DF36" s="387"/>
      <c r="DG36" s="387"/>
      <c r="DH36" s="388"/>
      <c r="DI36" s="389">
        <f t="shared" si="1"/>
      </c>
      <c r="DJ36" s="170"/>
      <c r="DK36" s="171"/>
      <c r="DL36" s="390">
        <f t="shared" si="2"/>
      </c>
      <c r="DM36" s="391"/>
      <c r="DN36" s="392"/>
      <c r="DO36" s="166">
        <f t="shared" si="26"/>
      </c>
      <c r="DP36" s="167"/>
      <c r="DQ36" s="168"/>
      <c r="DR36" s="169">
        <f t="shared" si="3"/>
      </c>
      <c r="DS36" s="170"/>
      <c r="DT36" s="171"/>
      <c r="DU36" s="172">
        <f t="shared" si="4"/>
      </c>
      <c r="DV36" s="170"/>
      <c r="DW36" s="171"/>
      <c r="DX36" s="167">
        <f t="shared" si="34"/>
      </c>
      <c r="DY36" s="167"/>
      <c r="DZ36" s="167"/>
      <c r="EA36" s="476">
        <f t="shared" si="5"/>
      </c>
      <c r="EB36" s="477"/>
      <c r="EC36" s="478"/>
      <c r="ED36" s="172">
        <f t="shared" si="6"/>
      </c>
      <c r="EE36" s="170"/>
      <c r="EF36" s="171"/>
      <c r="EG36" s="167">
        <f t="shared" si="27"/>
      </c>
      <c r="EH36" s="167"/>
      <c r="EI36" s="168"/>
      <c r="EJ36" s="169">
        <f t="shared" si="7"/>
      </c>
      <c r="EK36" s="170"/>
      <c r="EL36" s="407"/>
      <c r="EM36" s="479">
        <f t="shared" si="8"/>
      </c>
      <c r="EN36" s="477"/>
      <c r="EO36" s="480"/>
      <c r="EP36" s="410">
        <f t="shared" si="28"/>
      </c>
      <c r="EQ36" s="410"/>
      <c r="ER36" s="410"/>
      <c r="ES36" s="481"/>
      <c r="ET36" s="482"/>
      <c r="EU36" s="481"/>
      <c r="EV36" s="482"/>
      <c r="EW36" s="481"/>
      <c r="EX36" s="482"/>
      <c r="EY36" s="481"/>
      <c r="EZ36" s="482"/>
      <c r="FA36" s="483">
        <f t="shared" si="9"/>
      </c>
      <c r="FB36" s="484"/>
      <c r="FC36" s="413">
        <f t="shared" si="10"/>
      </c>
      <c r="FD36" s="414"/>
      <c r="FE36" s="415"/>
      <c r="FF36" s="416">
        <f t="shared" si="29"/>
      </c>
      <c r="FG36" s="416"/>
      <c r="FH36" s="417"/>
      <c r="FI36" s="169">
        <f t="shared" si="11"/>
      </c>
      <c r="FJ36" s="170"/>
      <c r="FK36" s="485"/>
      <c r="FL36" s="486">
        <f t="shared" si="12"/>
      </c>
      <c r="FM36" s="391"/>
      <c r="FN36" s="487"/>
      <c r="FO36" s="422">
        <f t="shared" si="30"/>
      </c>
      <c r="FP36" s="423"/>
      <c r="FQ36" s="424"/>
      <c r="FR36" s="425">
        <f t="shared" si="31"/>
      </c>
      <c r="FS36" s="426"/>
      <c r="FT36" s="427"/>
      <c r="FU36" s="423">
        <f t="shared" si="32"/>
      </c>
      <c r="FV36" s="423"/>
      <c r="FW36" s="428"/>
      <c r="FX36" s="90">
        <f t="shared" si="22"/>
      </c>
      <c r="FY36" s="91"/>
      <c r="FZ36" s="92"/>
      <c r="GA36" s="169">
        <f t="shared" si="13"/>
      </c>
      <c r="GB36" s="429"/>
      <c r="GC36" s="488">
        <f t="shared" si="14"/>
      </c>
      <c r="GD36" s="429"/>
      <c r="GE36" s="488">
        <f t="shared" si="15"/>
      </c>
      <c r="GF36" s="429"/>
      <c r="GG36" s="488">
        <f t="shared" si="16"/>
      </c>
      <c r="GH36" s="429"/>
      <c r="GI36" s="488">
        <f t="shared" si="17"/>
      </c>
      <c r="GJ36" s="489"/>
      <c r="GK36" s="490">
        <f t="shared" si="18"/>
      </c>
      <c r="GL36" s="491"/>
      <c r="GM36" s="492"/>
      <c r="GN36" s="493">
        <f t="shared" si="19"/>
      </c>
      <c r="GO36" s="491"/>
      <c r="GP36" s="492"/>
      <c r="GQ36" s="433">
        <f t="shared" si="33"/>
      </c>
      <c r="GR36" s="434"/>
      <c r="GS36" s="435"/>
    </row>
    <row r="37" spans="1:201" s="1" customFormat="1" ht="52.5" customHeight="1">
      <c r="A37" s="41" t="str">
        <f t="shared" si="20"/>
        <v> </v>
      </c>
      <c r="B37" s="436"/>
      <c r="C37" s="437"/>
      <c r="D37" s="437"/>
      <c r="E37" s="437"/>
      <c r="F37" s="437"/>
      <c r="G37" s="468"/>
      <c r="H37" s="397"/>
      <c r="I37" s="397"/>
      <c r="J37" s="469"/>
      <c r="K37" s="468"/>
      <c r="L37" s="397"/>
      <c r="M37" s="397"/>
      <c r="N37" s="397"/>
      <c r="O37" s="469"/>
      <c r="P37" s="472">
        <f t="shared" si="0"/>
      </c>
      <c r="Q37" s="473"/>
      <c r="R37" s="473"/>
      <c r="S37" s="473"/>
      <c r="T37" s="474"/>
      <c r="U37" s="442">
        <f t="shared" si="21"/>
      </c>
      <c r="V37" s="442"/>
      <c r="W37" s="442"/>
      <c r="X37" s="442"/>
      <c r="Y37" s="443"/>
      <c r="Z37" s="475"/>
      <c r="AA37" s="397"/>
      <c r="AB37" s="397"/>
      <c r="AC37" s="397"/>
      <c r="AD37" s="398"/>
      <c r="AE37" s="445"/>
      <c r="AF37" s="397"/>
      <c r="AG37" s="397"/>
      <c r="AH37" s="397"/>
      <c r="AI37" s="398"/>
      <c r="AJ37" s="445"/>
      <c r="AK37" s="397"/>
      <c r="AL37" s="397"/>
      <c r="AM37" s="397"/>
      <c r="AN37" s="398"/>
      <c r="AO37" s="445"/>
      <c r="AP37" s="397"/>
      <c r="AQ37" s="397"/>
      <c r="AR37" s="397"/>
      <c r="AS37" s="398"/>
      <c r="AT37" s="445"/>
      <c r="AU37" s="397"/>
      <c r="AV37" s="397"/>
      <c r="AW37" s="397"/>
      <c r="AX37" s="398"/>
      <c r="AY37" s="445"/>
      <c r="AZ37" s="397"/>
      <c r="BA37" s="397"/>
      <c r="BB37" s="397"/>
      <c r="BC37" s="398"/>
      <c r="BD37" s="445"/>
      <c r="BE37" s="397"/>
      <c r="BF37" s="397"/>
      <c r="BG37" s="397"/>
      <c r="BH37" s="398"/>
      <c r="BI37" s="445"/>
      <c r="BJ37" s="397"/>
      <c r="BK37" s="397"/>
      <c r="BL37" s="397"/>
      <c r="BM37" s="398"/>
      <c r="BN37" s="445"/>
      <c r="BO37" s="397"/>
      <c r="BP37" s="397"/>
      <c r="BQ37" s="397"/>
      <c r="BR37" s="398"/>
      <c r="BS37" s="445"/>
      <c r="BT37" s="397"/>
      <c r="BU37" s="397"/>
      <c r="BV37" s="397"/>
      <c r="BW37" s="398"/>
      <c r="BX37" s="445"/>
      <c r="BY37" s="397"/>
      <c r="BZ37" s="397"/>
      <c r="CA37" s="397"/>
      <c r="CB37" s="446"/>
      <c r="CC37" s="402">
        <f t="shared" si="23"/>
      </c>
      <c r="CD37" s="403"/>
      <c r="CE37" s="403"/>
      <c r="CF37" s="403"/>
      <c r="CG37" s="403"/>
      <c r="CH37" s="403"/>
      <c r="CI37" s="403"/>
      <c r="CJ37" s="403"/>
      <c r="CK37" s="403"/>
      <c r="CL37" s="403"/>
      <c r="CM37" s="403"/>
      <c r="CN37" s="403"/>
      <c r="CO37" s="403"/>
      <c r="CP37" s="386">
        <f t="shared" si="24"/>
      </c>
      <c r="CQ37" s="386"/>
      <c r="CR37" s="386"/>
      <c r="CS37" s="386"/>
      <c r="CT37" s="386"/>
      <c r="CU37" s="386"/>
      <c r="CV37" s="386"/>
      <c r="CW37" s="386"/>
      <c r="CX37" s="386"/>
      <c r="CY37" s="386"/>
      <c r="CZ37" s="386"/>
      <c r="DA37" s="386"/>
      <c r="DB37" s="387">
        <f t="shared" si="25"/>
      </c>
      <c r="DC37" s="387"/>
      <c r="DD37" s="387"/>
      <c r="DE37" s="387"/>
      <c r="DF37" s="387"/>
      <c r="DG37" s="387"/>
      <c r="DH37" s="388"/>
      <c r="DI37" s="389">
        <f t="shared" si="1"/>
      </c>
      <c r="DJ37" s="170"/>
      <c r="DK37" s="171"/>
      <c r="DL37" s="390">
        <f t="shared" si="2"/>
      </c>
      <c r="DM37" s="391"/>
      <c r="DN37" s="392"/>
      <c r="DO37" s="166">
        <f t="shared" si="26"/>
      </c>
      <c r="DP37" s="167"/>
      <c r="DQ37" s="168"/>
      <c r="DR37" s="169">
        <f t="shared" si="3"/>
      </c>
      <c r="DS37" s="170"/>
      <c r="DT37" s="171"/>
      <c r="DU37" s="172">
        <f t="shared" si="4"/>
      </c>
      <c r="DV37" s="170"/>
      <c r="DW37" s="171"/>
      <c r="DX37" s="167">
        <f t="shared" si="34"/>
      </c>
      <c r="DY37" s="167"/>
      <c r="DZ37" s="167"/>
      <c r="EA37" s="476">
        <f t="shared" si="5"/>
      </c>
      <c r="EB37" s="477"/>
      <c r="EC37" s="478"/>
      <c r="ED37" s="172">
        <f t="shared" si="6"/>
      </c>
      <c r="EE37" s="170"/>
      <c r="EF37" s="171"/>
      <c r="EG37" s="167">
        <f t="shared" si="27"/>
      </c>
      <c r="EH37" s="167"/>
      <c r="EI37" s="168"/>
      <c r="EJ37" s="169">
        <f t="shared" si="7"/>
      </c>
      <c r="EK37" s="170"/>
      <c r="EL37" s="407"/>
      <c r="EM37" s="479">
        <f t="shared" si="8"/>
      </c>
      <c r="EN37" s="477"/>
      <c r="EO37" s="480"/>
      <c r="EP37" s="410">
        <f t="shared" si="28"/>
      </c>
      <c r="EQ37" s="410"/>
      <c r="ER37" s="410"/>
      <c r="ES37" s="481"/>
      <c r="ET37" s="482"/>
      <c r="EU37" s="481"/>
      <c r="EV37" s="482"/>
      <c r="EW37" s="481"/>
      <c r="EX37" s="482"/>
      <c r="EY37" s="481"/>
      <c r="EZ37" s="482"/>
      <c r="FA37" s="483">
        <f t="shared" si="9"/>
      </c>
      <c r="FB37" s="484"/>
      <c r="FC37" s="413">
        <f t="shared" si="10"/>
      </c>
      <c r="FD37" s="414"/>
      <c r="FE37" s="415"/>
      <c r="FF37" s="416">
        <f t="shared" si="29"/>
      </c>
      <c r="FG37" s="416"/>
      <c r="FH37" s="417"/>
      <c r="FI37" s="169">
        <f t="shared" si="11"/>
      </c>
      <c r="FJ37" s="170"/>
      <c r="FK37" s="485"/>
      <c r="FL37" s="486">
        <f t="shared" si="12"/>
      </c>
      <c r="FM37" s="391"/>
      <c r="FN37" s="487"/>
      <c r="FO37" s="422">
        <f t="shared" si="30"/>
      </c>
      <c r="FP37" s="423"/>
      <c r="FQ37" s="424"/>
      <c r="FR37" s="425">
        <f t="shared" si="31"/>
      </c>
      <c r="FS37" s="426"/>
      <c r="FT37" s="427"/>
      <c r="FU37" s="423">
        <f t="shared" si="32"/>
      </c>
      <c r="FV37" s="423"/>
      <c r="FW37" s="428"/>
      <c r="FX37" s="90">
        <f t="shared" si="22"/>
      </c>
      <c r="FY37" s="91"/>
      <c r="FZ37" s="92"/>
      <c r="GA37" s="169">
        <f t="shared" si="13"/>
      </c>
      <c r="GB37" s="429"/>
      <c r="GC37" s="488">
        <f t="shared" si="14"/>
      </c>
      <c r="GD37" s="429"/>
      <c r="GE37" s="488">
        <f t="shared" si="15"/>
      </c>
      <c r="GF37" s="429"/>
      <c r="GG37" s="488">
        <f t="shared" si="16"/>
      </c>
      <c r="GH37" s="429"/>
      <c r="GI37" s="488">
        <f t="shared" si="17"/>
      </c>
      <c r="GJ37" s="489"/>
      <c r="GK37" s="490">
        <f t="shared" si="18"/>
      </c>
      <c r="GL37" s="491"/>
      <c r="GM37" s="492"/>
      <c r="GN37" s="493">
        <f t="shared" si="19"/>
      </c>
      <c r="GO37" s="491"/>
      <c r="GP37" s="492"/>
      <c r="GQ37" s="433">
        <f t="shared" si="33"/>
      </c>
      <c r="GR37" s="434"/>
      <c r="GS37" s="435"/>
    </row>
    <row r="38" spans="1:201" s="1" customFormat="1" ht="52.5" customHeight="1">
      <c r="A38" s="41" t="str">
        <f t="shared" si="20"/>
        <v> </v>
      </c>
      <c r="B38" s="436"/>
      <c r="C38" s="437"/>
      <c r="D38" s="437"/>
      <c r="E38" s="437"/>
      <c r="F38" s="437"/>
      <c r="G38" s="468"/>
      <c r="H38" s="397"/>
      <c r="I38" s="397"/>
      <c r="J38" s="469"/>
      <c r="K38" s="468"/>
      <c r="L38" s="397"/>
      <c r="M38" s="397"/>
      <c r="N38" s="397"/>
      <c r="O38" s="469"/>
      <c r="P38" s="472">
        <f t="shared" si="0"/>
      </c>
      <c r="Q38" s="473"/>
      <c r="R38" s="473"/>
      <c r="S38" s="473"/>
      <c r="T38" s="474"/>
      <c r="U38" s="442">
        <f t="shared" si="21"/>
      </c>
      <c r="V38" s="442"/>
      <c r="W38" s="442"/>
      <c r="X38" s="442"/>
      <c r="Y38" s="443"/>
      <c r="Z38" s="475"/>
      <c r="AA38" s="397"/>
      <c r="AB38" s="397"/>
      <c r="AC38" s="397"/>
      <c r="AD38" s="398"/>
      <c r="AE38" s="445"/>
      <c r="AF38" s="397"/>
      <c r="AG38" s="397"/>
      <c r="AH38" s="397"/>
      <c r="AI38" s="398"/>
      <c r="AJ38" s="445"/>
      <c r="AK38" s="397"/>
      <c r="AL38" s="397"/>
      <c r="AM38" s="397"/>
      <c r="AN38" s="398"/>
      <c r="AO38" s="445"/>
      <c r="AP38" s="397"/>
      <c r="AQ38" s="397"/>
      <c r="AR38" s="397"/>
      <c r="AS38" s="398"/>
      <c r="AT38" s="445"/>
      <c r="AU38" s="397"/>
      <c r="AV38" s="397"/>
      <c r="AW38" s="397"/>
      <c r="AX38" s="398"/>
      <c r="AY38" s="445"/>
      <c r="AZ38" s="397"/>
      <c r="BA38" s="397"/>
      <c r="BB38" s="397"/>
      <c r="BC38" s="398"/>
      <c r="BD38" s="445"/>
      <c r="BE38" s="397"/>
      <c r="BF38" s="397"/>
      <c r="BG38" s="397"/>
      <c r="BH38" s="398"/>
      <c r="BI38" s="445"/>
      <c r="BJ38" s="397"/>
      <c r="BK38" s="397"/>
      <c r="BL38" s="397"/>
      <c r="BM38" s="398"/>
      <c r="BN38" s="445"/>
      <c r="BO38" s="397"/>
      <c r="BP38" s="397"/>
      <c r="BQ38" s="397"/>
      <c r="BR38" s="398"/>
      <c r="BS38" s="445"/>
      <c r="BT38" s="397"/>
      <c r="BU38" s="397"/>
      <c r="BV38" s="397"/>
      <c r="BW38" s="398"/>
      <c r="BX38" s="445"/>
      <c r="BY38" s="397"/>
      <c r="BZ38" s="397"/>
      <c r="CA38" s="397"/>
      <c r="CB38" s="446"/>
      <c r="CC38" s="402">
        <f t="shared" si="23"/>
      </c>
      <c r="CD38" s="403"/>
      <c r="CE38" s="403"/>
      <c r="CF38" s="403"/>
      <c r="CG38" s="403"/>
      <c r="CH38" s="403"/>
      <c r="CI38" s="403"/>
      <c r="CJ38" s="403"/>
      <c r="CK38" s="403"/>
      <c r="CL38" s="403"/>
      <c r="CM38" s="403"/>
      <c r="CN38" s="403"/>
      <c r="CO38" s="403"/>
      <c r="CP38" s="386">
        <f t="shared" si="24"/>
      </c>
      <c r="CQ38" s="386"/>
      <c r="CR38" s="386"/>
      <c r="CS38" s="386"/>
      <c r="CT38" s="386"/>
      <c r="CU38" s="386"/>
      <c r="CV38" s="386"/>
      <c r="CW38" s="386"/>
      <c r="CX38" s="386"/>
      <c r="CY38" s="386"/>
      <c r="CZ38" s="386"/>
      <c r="DA38" s="386"/>
      <c r="DB38" s="387">
        <f t="shared" si="25"/>
      </c>
      <c r="DC38" s="387"/>
      <c r="DD38" s="387"/>
      <c r="DE38" s="387"/>
      <c r="DF38" s="387"/>
      <c r="DG38" s="387"/>
      <c r="DH38" s="388"/>
      <c r="DI38" s="389">
        <f t="shared" si="1"/>
      </c>
      <c r="DJ38" s="170"/>
      <c r="DK38" s="171"/>
      <c r="DL38" s="390">
        <f t="shared" si="2"/>
      </c>
      <c r="DM38" s="391"/>
      <c r="DN38" s="392"/>
      <c r="DO38" s="166">
        <f t="shared" si="26"/>
      </c>
      <c r="DP38" s="167"/>
      <c r="DQ38" s="168"/>
      <c r="DR38" s="169">
        <f t="shared" si="3"/>
      </c>
      <c r="DS38" s="170"/>
      <c r="DT38" s="171"/>
      <c r="DU38" s="172">
        <f t="shared" si="4"/>
      </c>
      <c r="DV38" s="170"/>
      <c r="DW38" s="171"/>
      <c r="DX38" s="167">
        <f t="shared" si="34"/>
      </c>
      <c r="DY38" s="167"/>
      <c r="DZ38" s="167"/>
      <c r="EA38" s="476">
        <f t="shared" si="5"/>
      </c>
      <c r="EB38" s="477"/>
      <c r="EC38" s="478"/>
      <c r="ED38" s="172">
        <f t="shared" si="6"/>
      </c>
      <c r="EE38" s="170"/>
      <c r="EF38" s="171"/>
      <c r="EG38" s="167">
        <f t="shared" si="27"/>
      </c>
      <c r="EH38" s="167"/>
      <c r="EI38" s="168"/>
      <c r="EJ38" s="169">
        <f t="shared" si="7"/>
      </c>
      <c r="EK38" s="170"/>
      <c r="EL38" s="407"/>
      <c r="EM38" s="479">
        <f t="shared" si="8"/>
      </c>
      <c r="EN38" s="477"/>
      <c r="EO38" s="480"/>
      <c r="EP38" s="410">
        <f t="shared" si="28"/>
      </c>
      <c r="EQ38" s="410"/>
      <c r="ER38" s="410"/>
      <c r="ES38" s="481"/>
      <c r="ET38" s="482"/>
      <c r="EU38" s="481"/>
      <c r="EV38" s="482"/>
      <c r="EW38" s="481"/>
      <c r="EX38" s="482"/>
      <c r="EY38" s="481"/>
      <c r="EZ38" s="482"/>
      <c r="FA38" s="483">
        <f t="shared" si="9"/>
      </c>
      <c r="FB38" s="484"/>
      <c r="FC38" s="413">
        <f t="shared" si="10"/>
      </c>
      <c r="FD38" s="414"/>
      <c r="FE38" s="415"/>
      <c r="FF38" s="416">
        <f t="shared" si="29"/>
      </c>
      <c r="FG38" s="416"/>
      <c r="FH38" s="417"/>
      <c r="FI38" s="169">
        <f t="shared" si="11"/>
      </c>
      <c r="FJ38" s="170"/>
      <c r="FK38" s="485"/>
      <c r="FL38" s="486">
        <f t="shared" si="12"/>
      </c>
      <c r="FM38" s="391"/>
      <c r="FN38" s="487"/>
      <c r="FO38" s="422">
        <f t="shared" si="30"/>
      </c>
      <c r="FP38" s="423"/>
      <c r="FQ38" s="424"/>
      <c r="FR38" s="425">
        <f t="shared" si="31"/>
      </c>
      <c r="FS38" s="426"/>
      <c r="FT38" s="427"/>
      <c r="FU38" s="423">
        <f t="shared" si="32"/>
      </c>
      <c r="FV38" s="423"/>
      <c r="FW38" s="428"/>
      <c r="FX38" s="90">
        <f t="shared" si="22"/>
      </c>
      <c r="FY38" s="91"/>
      <c r="FZ38" s="92"/>
      <c r="GA38" s="169">
        <f t="shared" si="13"/>
      </c>
      <c r="GB38" s="429"/>
      <c r="GC38" s="488">
        <f t="shared" si="14"/>
      </c>
      <c r="GD38" s="429"/>
      <c r="GE38" s="488">
        <f t="shared" si="15"/>
      </c>
      <c r="GF38" s="429"/>
      <c r="GG38" s="488">
        <f t="shared" si="16"/>
      </c>
      <c r="GH38" s="429"/>
      <c r="GI38" s="488">
        <f t="shared" si="17"/>
      </c>
      <c r="GJ38" s="489"/>
      <c r="GK38" s="490">
        <f t="shared" si="18"/>
      </c>
      <c r="GL38" s="491"/>
      <c r="GM38" s="492"/>
      <c r="GN38" s="493">
        <f t="shared" si="19"/>
      </c>
      <c r="GO38" s="491"/>
      <c r="GP38" s="492"/>
      <c r="GQ38" s="433">
        <f t="shared" si="33"/>
      </c>
      <c r="GR38" s="434"/>
      <c r="GS38" s="435"/>
    </row>
    <row r="39" spans="1:201" s="1" customFormat="1" ht="52.5" customHeight="1" thickBot="1">
      <c r="A39" s="41" t="str">
        <f t="shared" si="20"/>
        <v> </v>
      </c>
      <c r="B39" s="436"/>
      <c r="C39" s="437"/>
      <c r="D39" s="437"/>
      <c r="E39" s="437"/>
      <c r="F39" s="437"/>
      <c r="G39" s="502"/>
      <c r="H39" s="503"/>
      <c r="I39" s="503"/>
      <c r="J39" s="504"/>
      <c r="K39" s="502"/>
      <c r="L39" s="503"/>
      <c r="M39" s="503"/>
      <c r="N39" s="503"/>
      <c r="O39" s="504"/>
      <c r="P39" s="505">
        <f t="shared" si="0"/>
      </c>
      <c r="Q39" s="506"/>
      <c r="R39" s="506"/>
      <c r="S39" s="506"/>
      <c r="T39" s="507"/>
      <c r="U39" s="508">
        <f t="shared" si="21"/>
      </c>
      <c r="V39" s="508"/>
      <c r="W39" s="508"/>
      <c r="X39" s="508"/>
      <c r="Y39" s="509"/>
      <c r="Z39" s="510"/>
      <c r="AA39" s="503"/>
      <c r="AB39" s="503"/>
      <c r="AC39" s="503"/>
      <c r="AD39" s="511"/>
      <c r="AE39" s="512"/>
      <c r="AF39" s="503"/>
      <c r="AG39" s="503"/>
      <c r="AH39" s="503"/>
      <c r="AI39" s="511"/>
      <c r="AJ39" s="512"/>
      <c r="AK39" s="503"/>
      <c r="AL39" s="503"/>
      <c r="AM39" s="503"/>
      <c r="AN39" s="511"/>
      <c r="AO39" s="512"/>
      <c r="AP39" s="503"/>
      <c r="AQ39" s="503"/>
      <c r="AR39" s="503"/>
      <c r="AS39" s="511"/>
      <c r="AT39" s="512"/>
      <c r="AU39" s="503"/>
      <c r="AV39" s="503"/>
      <c r="AW39" s="503"/>
      <c r="AX39" s="511"/>
      <c r="AY39" s="512"/>
      <c r="AZ39" s="503"/>
      <c r="BA39" s="503"/>
      <c r="BB39" s="503"/>
      <c r="BC39" s="511"/>
      <c r="BD39" s="512"/>
      <c r="BE39" s="503"/>
      <c r="BF39" s="503"/>
      <c r="BG39" s="503"/>
      <c r="BH39" s="511"/>
      <c r="BI39" s="512"/>
      <c r="BJ39" s="503"/>
      <c r="BK39" s="503"/>
      <c r="BL39" s="503"/>
      <c r="BM39" s="511"/>
      <c r="BN39" s="512"/>
      <c r="BO39" s="503"/>
      <c r="BP39" s="503"/>
      <c r="BQ39" s="503"/>
      <c r="BR39" s="511"/>
      <c r="BS39" s="512"/>
      <c r="BT39" s="503"/>
      <c r="BU39" s="503"/>
      <c r="BV39" s="503"/>
      <c r="BW39" s="511"/>
      <c r="BX39" s="513"/>
      <c r="BY39" s="514"/>
      <c r="BZ39" s="514"/>
      <c r="CA39" s="514"/>
      <c r="CB39" s="515"/>
      <c r="CC39" s="516">
        <f t="shared" si="23"/>
      </c>
      <c r="CD39" s="517"/>
      <c r="CE39" s="517"/>
      <c r="CF39" s="517"/>
      <c r="CG39" s="517"/>
      <c r="CH39" s="517"/>
      <c r="CI39" s="517"/>
      <c r="CJ39" s="517"/>
      <c r="CK39" s="517"/>
      <c r="CL39" s="517"/>
      <c r="CM39" s="517"/>
      <c r="CN39" s="517"/>
      <c r="CO39" s="517"/>
      <c r="CP39" s="518">
        <f t="shared" si="24"/>
      </c>
      <c r="CQ39" s="518"/>
      <c r="CR39" s="518"/>
      <c r="CS39" s="518"/>
      <c r="CT39" s="518"/>
      <c r="CU39" s="518"/>
      <c r="CV39" s="518"/>
      <c r="CW39" s="518"/>
      <c r="CX39" s="518"/>
      <c r="CY39" s="518"/>
      <c r="CZ39" s="518"/>
      <c r="DA39" s="518"/>
      <c r="DB39" s="519">
        <f t="shared" si="25"/>
      </c>
      <c r="DC39" s="519"/>
      <c r="DD39" s="519"/>
      <c r="DE39" s="519"/>
      <c r="DF39" s="519"/>
      <c r="DG39" s="519"/>
      <c r="DH39" s="520"/>
      <c r="DI39" s="521">
        <f t="shared" si="1"/>
      </c>
      <c r="DJ39" s="522"/>
      <c r="DK39" s="523"/>
      <c r="DL39" s="524">
        <f t="shared" si="2"/>
      </c>
      <c r="DM39" s="525"/>
      <c r="DN39" s="526"/>
      <c r="DO39" s="527">
        <f t="shared" si="26"/>
      </c>
      <c r="DP39" s="528"/>
      <c r="DQ39" s="529"/>
      <c r="DR39" s="530">
        <f t="shared" si="3"/>
      </c>
      <c r="DS39" s="522"/>
      <c r="DT39" s="523"/>
      <c r="DU39" s="531">
        <f t="shared" si="4"/>
      </c>
      <c r="DV39" s="522"/>
      <c r="DW39" s="523"/>
      <c r="DX39" s="528">
        <f t="shared" si="34"/>
      </c>
      <c r="DY39" s="528"/>
      <c r="DZ39" s="528"/>
      <c r="EA39" s="532">
        <f t="shared" si="5"/>
      </c>
      <c r="EB39" s="533"/>
      <c r="EC39" s="534"/>
      <c r="ED39" s="531">
        <f t="shared" si="6"/>
      </c>
      <c r="EE39" s="522"/>
      <c r="EF39" s="523"/>
      <c r="EG39" s="528">
        <f t="shared" si="27"/>
      </c>
      <c r="EH39" s="528"/>
      <c r="EI39" s="529"/>
      <c r="EJ39" s="530">
        <f t="shared" si="7"/>
      </c>
      <c r="EK39" s="522"/>
      <c r="EL39" s="535"/>
      <c r="EM39" s="536">
        <f t="shared" si="8"/>
      </c>
      <c r="EN39" s="533"/>
      <c r="EO39" s="537"/>
      <c r="EP39" s="538">
        <f t="shared" si="28"/>
      </c>
      <c r="EQ39" s="538"/>
      <c r="ER39" s="538"/>
      <c r="ES39" s="539"/>
      <c r="ET39" s="540"/>
      <c r="EU39" s="539"/>
      <c r="EV39" s="540"/>
      <c r="EW39" s="539"/>
      <c r="EX39" s="540"/>
      <c r="EY39" s="539"/>
      <c r="EZ39" s="540"/>
      <c r="FA39" s="541">
        <f t="shared" si="9"/>
      </c>
      <c r="FB39" s="542"/>
      <c r="FC39" s="543">
        <f t="shared" si="10"/>
      </c>
      <c r="FD39" s="544"/>
      <c r="FE39" s="545"/>
      <c r="FF39" s="546">
        <f t="shared" si="29"/>
      </c>
      <c r="FG39" s="546"/>
      <c r="FH39" s="547"/>
      <c r="FI39" s="530">
        <f t="shared" si="11"/>
      </c>
      <c r="FJ39" s="522"/>
      <c r="FK39" s="548"/>
      <c r="FL39" s="549">
        <f t="shared" si="12"/>
      </c>
      <c r="FM39" s="525"/>
      <c r="FN39" s="550"/>
      <c r="FO39" s="551">
        <f t="shared" si="30"/>
      </c>
      <c r="FP39" s="552"/>
      <c r="FQ39" s="553"/>
      <c r="FR39" s="554">
        <f t="shared" si="31"/>
      </c>
      <c r="FS39" s="555"/>
      <c r="FT39" s="556"/>
      <c r="FU39" s="552">
        <f t="shared" si="32"/>
      </c>
      <c r="FV39" s="552"/>
      <c r="FW39" s="566"/>
      <c r="FX39" s="567">
        <f t="shared" si="22"/>
      </c>
      <c r="FY39" s="568"/>
      <c r="FZ39" s="569"/>
      <c r="GA39" s="530">
        <f t="shared" si="13"/>
      </c>
      <c r="GB39" s="570"/>
      <c r="GC39" s="557">
        <f t="shared" si="14"/>
      </c>
      <c r="GD39" s="570"/>
      <c r="GE39" s="557">
        <f t="shared" si="15"/>
      </c>
      <c r="GF39" s="570"/>
      <c r="GG39" s="557">
        <f t="shared" si="16"/>
      </c>
      <c r="GH39" s="570"/>
      <c r="GI39" s="557">
        <f t="shared" si="17"/>
      </c>
      <c r="GJ39" s="558"/>
      <c r="GK39" s="559">
        <f t="shared" si="18"/>
      </c>
      <c r="GL39" s="560"/>
      <c r="GM39" s="561"/>
      <c r="GN39" s="562">
        <f t="shared" si="19"/>
      </c>
      <c r="GO39" s="560"/>
      <c r="GP39" s="561"/>
      <c r="GQ39" s="563">
        <f t="shared" si="33"/>
      </c>
      <c r="GR39" s="564"/>
      <c r="GS39" s="565"/>
    </row>
    <row r="40" ht="16.5" thickTop="1"/>
  </sheetData>
  <sheetProtection password="F4D4" sheet="1"/>
  <mergeCells count="1311">
    <mergeCell ref="GI39:GJ39"/>
    <mergeCell ref="GK39:GM39"/>
    <mergeCell ref="GN39:GP39"/>
    <mergeCell ref="GQ39:GS39"/>
    <mergeCell ref="FU39:FW39"/>
    <mergeCell ref="FX39:FZ39"/>
    <mergeCell ref="GA39:GB39"/>
    <mergeCell ref="GC39:GD39"/>
    <mergeCell ref="GE39:GF39"/>
    <mergeCell ref="GG39:GH39"/>
    <mergeCell ref="FC39:FE39"/>
    <mergeCell ref="FF39:FH39"/>
    <mergeCell ref="FI39:FK39"/>
    <mergeCell ref="FL39:FN39"/>
    <mergeCell ref="FO39:FQ39"/>
    <mergeCell ref="FR39:FT39"/>
    <mergeCell ref="EP39:ER39"/>
    <mergeCell ref="ES39:ET39"/>
    <mergeCell ref="EU39:EV39"/>
    <mergeCell ref="EW39:EX39"/>
    <mergeCell ref="EY39:EZ39"/>
    <mergeCell ref="FA39:FB39"/>
    <mergeCell ref="DX39:DZ39"/>
    <mergeCell ref="EA39:EC39"/>
    <mergeCell ref="ED39:EF39"/>
    <mergeCell ref="EG39:EI39"/>
    <mergeCell ref="EJ39:EL39"/>
    <mergeCell ref="EM39:EO39"/>
    <mergeCell ref="DB39:DH39"/>
    <mergeCell ref="DI39:DK39"/>
    <mergeCell ref="DL39:DN39"/>
    <mergeCell ref="DO39:DQ39"/>
    <mergeCell ref="DR39:DT39"/>
    <mergeCell ref="DU39:DW39"/>
    <mergeCell ref="BI39:BM39"/>
    <mergeCell ref="BN39:BR39"/>
    <mergeCell ref="BS39:BW39"/>
    <mergeCell ref="BX39:CB39"/>
    <mergeCell ref="CC39:CO39"/>
    <mergeCell ref="CP39:DA39"/>
    <mergeCell ref="AE39:AI39"/>
    <mergeCell ref="AJ39:AN39"/>
    <mergeCell ref="AO39:AS39"/>
    <mergeCell ref="AT39:AX39"/>
    <mergeCell ref="AY39:BC39"/>
    <mergeCell ref="BD39:BH39"/>
    <mergeCell ref="GI38:GJ38"/>
    <mergeCell ref="GK38:GM38"/>
    <mergeCell ref="GN38:GP38"/>
    <mergeCell ref="GQ38:GS38"/>
    <mergeCell ref="B39:F39"/>
    <mergeCell ref="G39:J39"/>
    <mergeCell ref="K39:O39"/>
    <mergeCell ref="P39:T39"/>
    <mergeCell ref="U39:Y39"/>
    <mergeCell ref="Z39:AD39"/>
    <mergeCell ref="FU38:FW38"/>
    <mergeCell ref="FX38:FZ38"/>
    <mergeCell ref="GA38:GB38"/>
    <mergeCell ref="GC38:GD38"/>
    <mergeCell ref="GE38:GF38"/>
    <mergeCell ref="GG38:GH38"/>
    <mergeCell ref="FC38:FE38"/>
    <mergeCell ref="FF38:FH38"/>
    <mergeCell ref="FI38:FK38"/>
    <mergeCell ref="FL38:FN38"/>
    <mergeCell ref="FO38:FQ38"/>
    <mergeCell ref="FR38:FT38"/>
    <mergeCell ref="EP38:ER38"/>
    <mergeCell ref="ES38:ET38"/>
    <mergeCell ref="EU38:EV38"/>
    <mergeCell ref="EW38:EX38"/>
    <mergeCell ref="EY38:EZ38"/>
    <mergeCell ref="FA38:FB38"/>
    <mergeCell ref="DX38:DZ38"/>
    <mergeCell ref="EA38:EC38"/>
    <mergeCell ref="ED38:EF38"/>
    <mergeCell ref="EG38:EI38"/>
    <mergeCell ref="EJ38:EL38"/>
    <mergeCell ref="EM38:EO38"/>
    <mergeCell ref="DB38:DH38"/>
    <mergeCell ref="DI38:DK38"/>
    <mergeCell ref="DL38:DN38"/>
    <mergeCell ref="DO38:DQ38"/>
    <mergeCell ref="DR38:DT38"/>
    <mergeCell ref="DU38:DW38"/>
    <mergeCell ref="BI38:BM38"/>
    <mergeCell ref="BN38:BR38"/>
    <mergeCell ref="BS38:BW38"/>
    <mergeCell ref="BX38:CB38"/>
    <mergeCell ref="CC38:CO38"/>
    <mergeCell ref="CP38:DA38"/>
    <mergeCell ref="AE38:AI38"/>
    <mergeCell ref="AJ38:AN38"/>
    <mergeCell ref="AO38:AS38"/>
    <mergeCell ref="AT38:AX38"/>
    <mergeCell ref="AY38:BC38"/>
    <mergeCell ref="BD38:BH38"/>
    <mergeCell ref="GI37:GJ37"/>
    <mergeCell ref="GK37:GM37"/>
    <mergeCell ref="GN37:GP37"/>
    <mergeCell ref="GQ37:GS37"/>
    <mergeCell ref="B38:F38"/>
    <mergeCell ref="G38:J38"/>
    <mergeCell ref="K38:O38"/>
    <mergeCell ref="P38:T38"/>
    <mergeCell ref="U38:Y38"/>
    <mergeCell ref="Z38:AD38"/>
    <mergeCell ref="FU37:FW37"/>
    <mergeCell ref="FX37:FZ37"/>
    <mergeCell ref="GA37:GB37"/>
    <mergeCell ref="GC37:GD37"/>
    <mergeCell ref="GE37:GF37"/>
    <mergeCell ref="GG37:GH37"/>
    <mergeCell ref="FC37:FE37"/>
    <mergeCell ref="FF37:FH37"/>
    <mergeCell ref="FI37:FK37"/>
    <mergeCell ref="FL37:FN37"/>
    <mergeCell ref="FO37:FQ37"/>
    <mergeCell ref="FR37:FT37"/>
    <mergeCell ref="EP37:ER37"/>
    <mergeCell ref="ES37:ET37"/>
    <mergeCell ref="EU37:EV37"/>
    <mergeCell ref="EW37:EX37"/>
    <mergeCell ref="EY37:EZ37"/>
    <mergeCell ref="FA37:FB37"/>
    <mergeCell ref="DX37:DZ37"/>
    <mergeCell ref="EA37:EC37"/>
    <mergeCell ref="ED37:EF37"/>
    <mergeCell ref="EG37:EI37"/>
    <mergeCell ref="EJ37:EL37"/>
    <mergeCell ref="EM37:EO37"/>
    <mergeCell ref="Z7:AI7"/>
    <mergeCell ref="Z4:BO4"/>
    <mergeCell ref="Z5:BO5"/>
    <mergeCell ref="Z6:BO6"/>
    <mergeCell ref="B36:F36"/>
    <mergeCell ref="G36:J36"/>
    <mergeCell ref="K36:O36"/>
    <mergeCell ref="P36:T36"/>
    <mergeCell ref="U36:Y36"/>
    <mergeCell ref="Z36:AD36"/>
    <mergeCell ref="CA3:CJ3"/>
    <mergeCell ref="CA4:CJ4"/>
    <mergeCell ref="CA5:CJ5"/>
    <mergeCell ref="CA6:CJ6"/>
    <mergeCell ref="CA7:CJ7"/>
    <mergeCell ref="AE36:AI36"/>
    <mergeCell ref="AJ36:AN36"/>
    <mergeCell ref="AO36:AS36"/>
    <mergeCell ref="AT36:AX36"/>
    <mergeCell ref="AY36:BC36"/>
    <mergeCell ref="B20:F20"/>
    <mergeCell ref="G20:J20"/>
    <mergeCell ref="K20:O20"/>
    <mergeCell ref="P20:T20"/>
    <mergeCell ref="U20:Y20"/>
    <mergeCell ref="Z20:AD20"/>
    <mergeCell ref="AE20:AI20"/>
    <mergeCell ref="AJ20:AN20"/>
    <mergeCell ref="BD36:BH36"/>
    <mergeCell ref="BI36:BM36"/>
    <mergeCell ref="BN36:BR36"/>
    <mergeCell ref="BS36:BW36"/>
    <mergeCell ref="BS35:BW35"/>
    <mergeCell ref="BN35:BR35"/>
    <mergeCell ref="BS34:BW34"/>
    <mergeCell ref="BN34:BR34"/>
    <mergeCell ref="BX36:CB36"/>
    <mergeCell ref="CC36:CO36"/>
    <mergeCell ref="CP36:DA36"/>
    <mergeCell ref="DB36:DH36"/>
    <mergeCell ref="DI36:DK36"/>
    <mergeCell ref="DL36:DN36"/>
    <mergeCell ref="DO36:DQ36"/>
    <mergeCell ref="DR36:DT36"/>
    <mergeCell ref="DU36:DW36"/>
    <mergeCell ref="DX36:DZ36"/>
    <mergeCell ref="EA36:EC36"/>
    <mergeCell ref="ED36:EF36"/>
    <mergeCell ref="EG36:EI36"/>
    <mergeCell ref="EJ36:EL36"/>
    <mergeCell ref="EM36:EO36"/>
    <mergeCell ref="EP36:ER36"/>
    <mergeCell ref="ES36:ET36"/>
    <mergeCell ref="EU36:EV36"/>
    <mergeCell ref="EW36:EX36"/>
    <mergeCell ref="EY36:EZ36"/>
    <mergeCell ref="FA36:FB36"/>
    <mergeCell ref="FC36:FE36"/>
    <mergeCell ref="FF36:FH36"/>
    <mergeCell ref="FI36:FK36"/>
    <mergeCell ref="FL36:FN36"/>
    <mergeCell ref="FO36:FQ36"/>
    <mergeCell ref="FR36:FT36"/>
    <mergeCell ref="FU36:FW36"/>
    <mergeCell ref="FX36:FZ36"/>
    <mergeCell ref="GA36:GB36"/>
    <mergeCell ref="GC36:GD36"/>
    <mergeCell ref="GE36:GF36"/>
    <mergeCell ref="GG36:GH36"/>
    <mergeCell ref="GI36:GJ36"/>
    <mergeCell ref="GK36:GM36"/>
    <mergeCell ref="GN36:GP36"/>
    <mergeCell ref="GQ36:GS36"/>
    <mergeCell ref="B37:F37"/>
    <mergeCell ref="G37:J37"/>
    <mergeCell ref="K37:O37"/>
    <mergeCell ref="P37:T37"/>
    <mergeCell ref="U37:Y37"/>
    <mergeCell ref="Z37:AD37"/>
    <mergeCell ref="AE37:AI37"/>
    <mergeCell ref="BX37:CB37"/>
    <mergeCell ref="CC37:CO37"/>
    <mergeCell ref="GN35:GP35"/>
    <mergeCell ref="GQ35:GS35"/>
    <mergeCell ref="AJ37:AN37"/>
    <mergeCell ref="AO37:AS37"/>
    <mergeCell ref="AT37:AX37"/>
    <mergeCell ref="AY37:BC37"/>
    <mergeCell ref="BD37:BH37"/>
    <mergeCell ref="BI37:BM37"/>
    <mergeCell ref="BN37:BR37"/>
    <mergeCell ref="BS37:BW37"/>
    <mergeCell ref="GA35:GB35"/>
    <mergeCell ref="GC35:GD35"/>
    <mergeCell ref="GE35:GF35"/>
    <mergeCell ref="GG35:GH35"/>
    <mergeCell ref="GI35:GJ35"/>
    <mergeCell ref="GK35:GM35"/>
    <mergeCell ref="FI35:FK35"/>
    <mergeCell ref="FL35:FN35"/>
    <mergeCell ref="FO35:FQ35"/>
    <mergeCell ref="FR35:FT35"/>
    <mergeCell ref="FU35:FW35"/>
    <mergeCell ref="FX35:FZ35"/>
    <mergeCell ref="EU35:EV35"/>
    <mergeCell ref="EW35:EX35"/>
    <mergeCell ref="EY35:EZ35"/>
    <mergeCell ref="FA35:FB35"/>
    <mergeCell ref="FC35:FE35"/>
    <mergeCell ref="FF35:FH35"/>
    <mergeCell ref="ED35:EF35"/>
    <mergeCell ref="EG35:EI35"/>
    <mergeCell ref="EJ35:EL35"/>
    <mergeCell ref="EM35:EO35"/>
    <mergeCell ref="EP35:ER35"/>
    <mergeCell ref="ES35:ET35"/>
    <mergeCell ref="DL35:DN35"/>
    <mergeCell ref="DO35:DQ35"/>
    <mergeCell ref="DR35:DT35"/>
    <mergeCell ref="DU35:DW35"/>
    <mergeCell ref="DX35:DZ35"/>
    <mergeCell ref="EA35:EC35"/>
    <mergeCell ref="BX35:CB35"/>
    <mergeCell ref="CC35:CO35"/>
    <mergeCell ref="CP35:DA35"/>
    <mergeCell ref="DB35:DH35"/>
    <mergeCell ref="DI35:DK35"/>
    <mergeCell ref="AO35:AS35"/>
    <mergeCell ref="AT35:AX35"/>
    <mergeCell ref="AY35:BC35"/>
    <mergeCell ref="BD35:BH35"/>
    <mergeCell ref="BI35:BM35"/>
    <mergeCell ref="GN34:GP34"/>
    <mergeCell ref="GQ34:GS34"/>
    <mergeCell ref="B35:F35"/>
    <mergeCell ref="G35:J35"/>
    <mergeCell ref="K35:O35"/>
    <mergeCell ref="P35:T35"/>
    <mergeCell ref="U35:Y35"/>
    <mergeCell ref="Z35:AD35"/>
    <mergeCell ref="AE35:AI35"/>
    <mergeCell ref="AJ35:AN35"/>
    <mergeCell ref="GA34:GB34"/>
    <mergeCell ref="GC34:GD34"/>
    <mergeCell ref="GE34:GF34"/>
    <mergeCell ref="GG34:GH34"/>
    <mergeCell ref="GI34:GJ34"/>
    <mergeCell ref="GK34:GM34"/>
    <mergeCell ref="FI34:FK34"/>
    <mergeCell ref="FL34:FN34"/>
    <mergeCell ref="FO34:FQ34"/>
    <mergeCell ref="FR34:FT34"/>
    <mergeCell ref="FU34:FW34"/>
    <mergeCell ref="FX34:FZ34"/>
    <mergeCell ref="EU34:EV34"/>
    <mergeCell ref="EW34:EX34"/>
    <mergeCell ref="EY34:EZ34"/>
    <mergeCell ref="FA34:FB34"/>
    <mergeCell ref="FC34:FE34"/>
    <mergeCell ref="FF34:FH34"/>
    <mergeCell ref="ED34:EF34"/>
    <mergeCell ref="EG34:EI34"/>
    <mergeCell ref="EJ34:EL34"/>
    <mergeCell ref="EM34:EO34"/>
    <mergeCell ref="EP34:ER34"/>
    <mergeCell ref="ES34:ET34"/>
    <mergeCell ref="DL34:DN34"/>
    <mergeCell ref="DO34:DQ34"/>
    <mergeCell ref="DR34:DT34"/>
    <mergeCell ref="DU34:DW34"/>
    <mergeCell ref="DX34:DZ34"/>
    <mergeCell ref="EA34:EC34"/>
    <mergeCell ref="BX34:CB34"/>
    <mergeCell ref="CC34:CO34"/>
    <mergeCell ref="CP34:DA34"/>
    <mergeCell ref="DB34:DH34"/>
    <mergeCell ref="DI34:DK34"/>
    <mergeCell ref="AO34:AS34"/>
    <mergeCell ref="AT34:AX34"/>
    <mergeCell ref="AY34:BC34"/>
    <mergeCell ref="BD34:BH34"/>
    <mergeCell ref="BI34:BM34"/>
    <mergeCell ref="GN33:GP33"/>
    <mergeCell ref="GQ33:GS33"/>
    <mergeCell ref="B34:F34"/>
    <mergeCell ref="G34:J34"/>
    <mergeCell ref="K34:O34"/>
    <mergeCell ref="P34:T34"/>
    <mergeCell ref="U34:Y34"/>
    <mergeCell ref="Z34:AD34"/>
    <mergeCell ref="AE34:AI34"/>
    <mergeCell ref="AJ34:AN34"/>
    <mergeCell ref="GA33:GB33"/>
    <mergeCell ref="GC33:GD33"/>
    <mergeCell ref="GE33:GF33"/>
    <mergeCell ref="GG33:GH33"/>
    <mergeCell ref="GI33:GJ33"/>
    <mergeCell ref="GK33:GM33"/>
    <mergeCell ref="FI33:FK33"/>
    <mergeCell ref="FL33:FN33"/>
    <mergeCell ref="FO33:FQ33"/>
    <mergeCell ref="FR33:FT33"/>
    <mergeCell ref="FU33:FW33"/>
    <mergeCell ref="FX33:FZ33"/>
    <mergeCell ref="EU33:EV33"/>
    <mergeCell ref="EW33:EX33"/>
    <mergeCell ref="EY33:EZ33"/>
    <mergeCell ref="FA33:FB33"/>
    <mergeCell ref="FC33:FE33"/>
    <mergeCell ref="FF33:FH33"/>
    <mergeCell ref="ED33:EF33"/>
    <mergeCell ref="EG33:EI33"/>
    <mergeCell ref="EJ33:EL33"/>
    <mergeCell ref="EM33:EO33"/>
    <mergeCell ref="EP33:ER33"/>
    <mergeCell ref="ES33:ET33"/>
    <mergeCell ref="DL33:DN33"/>
    <mergeCell ref="DO33:DQ33"/>
    <mergeCell ref="DR33:DT33"/>
    <mergeCell ref="DU33:DW33"/>
    <mergeCell ref="DX33:DZ33"/>
    <mergeCell ref="EA33:EC33"/>
    <mergeCell ref="BS33:BW33"/>
    <mergeCell ref="BX33:CB33"/>
    <mergeCell ref="CC33:CO33"/>
    <mergeCell ref="CP33:DA33"/>
    <mergeCell ref="DB33:DH33"/>
    <mergeCell ref="DI33:DK33"/>
    <mergeCell ref="AO33:AS33"/>
    <mergeCell ref="AT33:AX33"/>
    <mergeCell ref="AY33:BC33"/>
    <mergeCell ref="BD33:BH33"/>
    <mergeCell ref="BI33:BM33"/>
    <mergeCell ref="BN33:BR33"/>
    <mergeCell ref="GN32:GP32"/>
    <mergeCell ref="GQ32:GS32"/>
    <mergeCell ref="B33:F33"/>
    <mergeCell ref="G33:J33"/>
    <mergeCell ref="K33:O33"/>
    <mergeCell ref="P33:T33"/>
    <mergeCell ref="U33:Y33"/>
    <mergeCell ref="Z33:AD33"/>
    <mergeCell ref="AE33:AI33"/>
    <mergeCell ref="AJ33:AN33"/>
    <mergeCell ref="GA32:GB32"/>
    <mergeCell ref="GC32:GD32"/>
    <mergeCell ref="GE32:GF32"/>
    <mergeCell ref="GG32:GH32"/>
    <mergeCell ref="GI32:GJ32"/>
    <mergeCell ref="GK32:GM32"/>
    <mergeCell ref="FI32:FK32"/>
    <mergeCell ref="FL32:FN32"/>
    <mergeCell ref="FO32:FQ32"/>
    <mergeCell ref="FR32:FT32"/>
    <mergeCell ref="FU32:FW32"/>
    <mergeCell ref="FX32:FZ32"/>
    <mergeCell ref="EU32:EV32"/>
    <mergeCell ref="EW32:EX32"/>
    <mergeCell ref="EY32:EZ32"/>
    <mergeCell ref="FA32:FB32"/>
    <mergeCell ref="FC32:FE32"/>
    <mergeCell ref="FF32:FH32"/>
    <mergeCell ref="ED32:EF32"/>
    <mergeCell ref="EG32:EI32"/>
    <mergeCell ref="EJ32:EL32"/>
    <mergeCell ref="EM32:EO32"/>
    <mergeCell ref="EP32:ER32"/>
    <mergeCell ref="ES32:ET32"/>
    <mergeCell ref="DL32:DN32"/>
    <mergeCell ref="DO32:DQ32"/>
    <mergeCell ref="DR32:DT32"/>
    <mergeCell ref="DU32:DW32"/>
    <mergeCell ref="DX32:DZ32"/>
    <mergeCell ref="EA32:EC32"/>
    <mergeCell ref="BS32:BW32"/>
    <mergeCell ref="BX32:CB32"/>
    <mergeCell ref="CC32:CO32"/>
    <mergeCell ref="CP32:DA32"/>
    <mergeCell ref="DB32:DH32"/>
    <mergeCell ref="DI32:DK32"/>
    <mergeCell ref="AO32:AS32"/>
    <mergeCell ref="AT32:AX32"/>
    <mergeCell ref="AY32:BC32"/>
    <mergeCell ref="BD32:BH32"/>
    <mergeCell ref="BI32:BM32"/>
    <mergeCell ref="BN32:BR32"/>
    <mergeCell ref="GN31:GP31"/>
    <mergeCell ref="GQ31:GS31"/>
    <mergeCell ref="B32:F32"/>
    <mergeCell ref="G32:J32"/>
    <mergeCell ref="K32:O32"/>
    <mergeCell ref="P32:T32"/>
    <mergeCell ref="U32:Y32"/>
    <mergeCell ref="Z32:AD32"/>
    <mergeCell ref="AE32:AI32"/>
    <mergeCell ref="AJ32:AN32"/>
    <mergeCell ref="GA31:GB31"/>
    <mergeCell ref="GC31:GD31"/>
    <mergeCell ref="GE31:GF31"/>
    <mergeCell ref="GG31:GH31"/>
    <mergeCell ref="GI31:GJ31"/>
    <mergeCell ref="GK31:GM31"/>
    <mergeCell ref="FI31:FK31"/>
    <mergeCell ref="FL31:FN31"/>
    <mergeCell ref="FO31:FQ31"/>
    <mergeCell ref="FR31:FT31"/>
    <mergeCell ref="FU31:FW31"/>
    <mergeCell ref="FX31:FZ31"/>
    <mergeCell ref="EU31:EV31"/>
    <mergeCell ref="EW31:EX31"/>
    <mergeCell ref="EY31:EZ31"/>
    <mergeCell ref="FA31:FB31"/>
    <mergeCell ref="FC31:FE31"/>
    <mergeCell ref="FF31:FH31"/>
    <mergeCell ref="ED31:EF31"/>
    <mergeCell ref="EG31:EI31"/>
    <mergeCell ref="EJ31:EL31"/>
    <mergeCell ref="EM31:EO31"/>
    <mergeCell ref="EP31:ER31"/>
    <mergeCell ref="ES31:ET31"/>
    <mergeCell ref="DL31:DN31"/>
    <mergeCell ref="DO31:DQ31"/>
    <mergeCell ref="DR31:DT31"/>
    <mergeCell ref="DU31:DW31"/>
    <mergeCell ref="DX31:DZ31"/>
    <mergeCell ref="EA31:EC31"/>
    <mergeCell ref="BS31:BW31"/>
    <mergeCell ref="BX31:CB31"/>
    <mergeCell ref="CC31:CO31"/>
    <mergeCell ref="CP31:DA31"/>
    <mergeCell ref="DB31:DH31"/>
    <mergeCell ref="DI31:DK31"/>
    <mergeCell ref="AO31:AS31"/>
    <mergeCell ref="AT31:AX31"/>
    <mergeCell ref="AY31:BC31"/>
    <mergeCell ref="BD31:BH31"/>
    <mergeCell ref="BI31:BM31"/>
    <mergeCell ref="BN31:BR31"/>
    <mergeCell ref="GN30:GP30"/>
    <mergeCell ref="GQ30:GS30"/>
    <mergeCell ref="B31:F31"/>
    <mergeCell ref="G31:J31"/>
    <mergeCell ref="K31:O31"/>
    <mergeCell ref="P31:T31"/>
    <mergeCell ref="U31:Y31"/>
    <mergeCell ref="Z31:AD31"/>
    <mergeCell ref="AE31:AI31"/>
    <mergeCell ref="AJ31:AN31"/>
    <mergeCell ref="GA30:GB30"/>
    <mergeCell ref="GC30:GD30"/>
    <mergeCell ref="GE30:GF30"/>
    <mergeCell ref="GG30:GH30"/>
    <mergeCell ref="GI30:GJ30"/>
    <mergeCell ref="GK30:GM30"/>
    <mergeCell ref="FI30:FK30"/>
    <mergeCell ref="FL30:FN30"/>
    <mergeCell ref="FO30:FQ30"/>
    <mergeCell ref="FR30:FT30"/>
    <mergeCell ref="FU30:FW30"/>
    <mergeCell ref="FX30:FZ30"/>
    <mergeCell ref="EU30:EV30"/>
    <mergeCell ref="EW30:EX30"/>
    <mergeCell ref="EY30:EZ30"/>
    <mergeCell ref="FA30:FB30"/>
    <mergeCell ref="FC30:FE30"/>
    <mergeCell ref="FF30:FH30"/>
    <mergeCell ref="ED30:EF30"/>
    <mergeCell ref="EG30:EI30"/>
    <mergeCell ref="EJ30:EL30"/>
    <mergeCell ref="EM30:EO30"/>
    <mergeCell ref="EP30:ER30"/>
    <mergeCell ref="ES30:ET30"/>
    <mergeCell ref="DL30:DN30"/>
    <mergeCell ref="DO30:DQ30"/>
    <mergeCell ref="DR30:DT30"/>
    <mergeCell ref="DU30:DW30"/>
    <mergeCell ref="DX30:DZ30"/>
    <mergeCell ref="EA30:EC30"/>
    <mergeCell ref="BS30:BW30"/>
    <mergeCell ref="BX30:CB30"/>
    <mergeCell ref="CC30:CO30"/>
    <mergeCell ref="CP30:DA30"/>
    <mergeCell ref="DB30:DH30"/>
    <mergeCell ref="DI30:DK30"/>
    <mergeCell ref="AO30:AS30"/>
    <mergeCell ref="AT30:AX30"/>
    <mergeCell ref="AY30:BC30"/>
    <mergeCell ref="BD30:BH30"/>
    <mergeCell ref="BI30:BM30"/>
    <mergeCell ref="BN30:BR30"/>
    <mergeCell ref="GN29:GP29"/>
    <mergeCell ref="GQ29:GS29"/>
    <mergeCell ref="B30:F30"/>
    <mergeCell ref="G30:J30"/>
    <mergeCell ref="K30:O30"/>
    <mergeCell ref="P30:T30"/>
    <mergeCell ref="U30:Y30"/>
    <mergeCell ref="Z30:AD30"/>
    <mergeCell ref="AE30:AI30"/>
    <mergeCell ref="AJ30:AN30"/>
    <mergeCell ref="GA29:GB29"/>
    <mergeCell ref="GC29:GD29"/>
    <mergeCell ref="GE29:GF29"/>
    <mergeCell ref="GG29:GH29"/>
    <mergeCell ref="GI29:GJ29"/>
    <mergeCell ref="GK29:GM29"/>
    <mergeCell ref="FI29:FK29"/>
    <mergeCell ref="FL29:FN29"/>
    <mergeCell ref="FO29:FQ29"/>
    <mergeCell ref="FR29:FT29"/>
    <mergeCell ref="FU29:FW29"/>
    <mergeCell ref="FX29:FZ29"/>
    <mergeCell ref="EU29:EV29"/>
    <mergeCell ref="EW29:EX29"/>
    <mergeCell ref="EY29:EZ29"/>
    <mergeCell ref="FA29:FB29"/>
    <mergeCell ref="FC29:FE29"/>
    <mergeCell ref="FF29:FH29"/>
    <mergeCell ref="ED29:EF29"/>
    <mergeCell ref="EG29:EI29"/>
    <mergeCell ref="EJ29:EL29"/>
    <mergeCell ref="EM29:EO29"/>
    <mergeCell ref="EP29:ER29"/>
    <mergeCell ref="ES29:ET29"/>
    <mergeCell ref="DL29:DN29"/>
    <mergeCell ref="DO29:DQ29"/>
    <mergeCell ref="DR29:DT29"/>
    <mergeCell ref="DU29:DW29"/>
    <mergeCell ref="DX29:DZ29"/>
    <mergeCell ref="EA29:EC29"/>
    <mergeCell ref="BS29:BW29"/>
    <mergeCell ref="BX29:CB29"/>
    <mergeCell ref="CC29:CO29"/>
    <mergeCell ref="CP29:DA29"/>
    <mergeCell ref="DB29:DH29"/>
    <mergeCell ref="DI29:DK29"/>
    <mergeCell ref="AO29:AS29"/>
    <mergeCell ref="AT29:AX29"/>
    <mergeCell ref="AY29:BC29"/>
    <mergeCell ref="BD29:BH29"/>
    <mergeCell ref="BI29:BM29"/>
    <mergeCell ref="BN29:BR29"/>
    <mergeCell ref="GN28:GP28"/>
    <mergeCell ref="GQ28:GS28"/>
    <mergeCell ref="B29:F29"/>
    <mergeCell ref="G29:J29"/>
    <mergeCell ref="K29:O29"/>
    <mergeCell ref="P29:T29"/>
    <mergeCell ref="U29:Y29"/>
    <mergeCell ref="Z29:AD29"/>
    <mergeCell ref="AE29:AI29"/>
    <mergeCell ref="AJ29:AN29"/>
    <mergeCell ref="GA28:GB28"/>
    <mergeCell ref="GC28:GD28"/>
    <mergeCell ref="GE28:GF28"/>
    <mergeCell ref="GG28:GH28"/>
    <mergeCell ref="GI28:GJ28"/>
    <mergeCell ref="GK28:GM28"/>
    <mergeCell ref="FI28:FK28"/>
    <mergeCell ref="FL28:FN28"/>
    <mergeCell ref="FO28:FQ28"/>
    <mergeCell ref="FR28:FT28"/>
    <mergeCell ref="FU28:FW28"/>
    <mergeCell ref="FX28:FZ28"/>
    <mergeCell ref="EU28:EV28"/>
    <mergeCell ref="EW28:EX28"/>
    <mergeCell ref="EY28:EZ28"/>
    <mergeCell ref="FA28:FB28"/>
    <mergeCell ref="FC28:FE28"/>
    <mergeCell ref="FF28:FH28"/>
    <mergeCell ref="ED28:EF28"/>
    <mergeCell ref="EG28:EI28"/>
    <mergeCell ref="EJ28:EL28"/>
    <mergeCell ref="EM28:EO28"/>
    <mergeCell ref="EP28:ER28"/>
    <mergeCell ref="ES28:ET28"/>
    <mergeCell ref="DL28:DN28"/>
    <mergeCell ref="DO28:DQ28"/>
    <mergeCell ref="DR28:DT28"/>
    <mergeCell ref="DU28:DW28"/>
    <mergeCell ref="DX28:DZ28"/>
    <mergeCell ref="EA28:EC28"/>
    <mergeCell ref="BS28:BW28"/>
    <mergeCell ref="BX28:CB28"/>
    <mergeCell ref="CC28:CO28"/>
    <mergeCell ref="CP28:DA28"/>
    <mergeCell ref="DB28:DH28"/>
    <mergeCell ref="DI28:DK28"/>
    <mergeCell ref="AO28:AS28"/>
    <mergeCell ref="AT28:AX28"/>
    <mergeCell ref="AY28:BC28"/>
    <mergeCell ref="BD28:BH28"/>
    <mergeCell ref="BI28:BM28"/>
    <mergeCell ref="BN28:BR28"/>
    <mergeCell ref="GN27:GP27"/>
    <mergeCell ref="GQ27:GS27"/>
    <mergeCell ref="B28:F28"/>
    <mergeCell ref="G28:J28"/>
    <mergeCell ref="K28:O28"/>
    <mergeCell ref="P28:T28"/>
    <mergeCell ref="U28:Y28"/>
    <mergeCell ref="Z28:AD28"/>
    <mergeCell ref="AE28:AI28"/>
    <mergeCell ref="AJ28:AN28"/>
    <mergeCell ref="GA27:GB27"/>
    <mergeCell ref="GC27:GD27"/>
    <mergeCell ref="GE27:GF27"/>
    <mergeCell ref="GG27:GH27"/>
    <mergeCell ref="GI27:GJ27"/>
    <mergeCell ref="GK27:GM27"/>
    <mergeCell ref="FI27:FK27"/>
    <mergeCell ref="FL27:FN27"/>
    <mergeCell ref="FO27:FQ27"/>
    <mergeCell ref="FR27:FT27"/>
    <mergeCell ref="FU27:FW27"/>
    <mergeCell ref="FX27:FZ27"/>
    <mergeCell ref="EU27:EV27"/>
    <mergeCell ref="EW27:EX27"/>
    <mergeCell ref="EY27:EZ27"/>
    <mergeCell ref="FA27:FB27"/>
    <mergeCell ref="FC27:FE27"/>
    <mergeCell ref="FF27:FH27"/>
    <mergeCell ref="ED27:EF27"/>
    <mergeCell ref="EG27:EI27"/>
    <mergeCell ref="EJ27:EL27"/>
    <mergeCell ref="EM27:EO27"/>
    <mergeCell ref="EP27:ER27"/>
    <mergeCell ref="ES27:ET27"/>
    <mergeCell ref="DL27:DN27"/>
    <mergeCell ref="DO27:DQ27"/>
    <mergeCell ref="DR27:DT27"/>
    <mergeCell ref="DU27:DW27"/>
    <mergeCell ref="DX27:DZ27"/>
    <mergeCell ref="EA27:EC27"/>
    <mergeCell ref="BS27:BW27"/>
    <mergeCell ref="BX27:CB27"/>
    <mergeCell ref="CC27:CO27"/>
    <mergeCell ref="CP27:DA27"/>
    <mergeCell ref="DB27:DH27"/>
    <mergeCell ref="DI27:DK27"/>
    <mergeCell ref="AO27:AS27"/>
    <mergeCell ref="AT27:AX27"/>
    <mergeCell ref="AY27:BC27"/>
    <mergeCell ref="BD27:BH27"/>
    <mergeCell ref="BI27:BM27"/>
    <mergeCell ref="BN27:BR27"/>
    <mergeCell ref="GN26:GP26"/>
    <mergeCell ref="GQ26:GS26"/>
    <mergeCell ref="B27:F27"/>
    <mergeCell ref="G27:J27"/>
    <mergeCell ref="K27:O27"/>
    <mergeCell ref="P27:T27"/>
    <mergeCell ref="U27:Y27"/>
    <mergeCell ref="Z27:AD27"/>
    <mergeCell ref="AE27:AI27"/>
    <mergeCell ref="AJ27:AN27"/>
    <mergeCell ref="GA26:GB26"/>
    <mergeCell ref="GC26:GD26"/>
    <mergeCell ref="GE26:GF26"/>
    <mergeCell ref="GG26:GH26"/>
    <mergeCell ref="GI26:GJ26"/>
    <mergeCell ref="GK26:GM26"/>
    <mergeCell ref="FI26:FK26"/>
    <mergeCell ref="FL26:FN26"/>
    <mergeCell ref="FO26:FQ26"/>
    <mergeCell ref="FR26:FT26"/>
    <mergeCell ref="FU26:FW26"/>
    <mergeCell ref="FX26:FZ26"/>
    <mergeCell ref="EU26:EV26"/>
    <mergeCell ref="EW26:EX26"/>
    <mergeCell ref="EY26:EZ26"/>
    <mergeCell ref="FA26:FB26"/>
    <mergeCell ref="FC26:FE26"/>
    <mergeCell ref="FF26:FH26"/>
    <mergeCell ref="ED26:EF26"/>
    <mergeCell ref="EG26:EI26"/>
    <mergeCell ref="EJ26:EL26"/>
    <mergeCell ref="EM26:EO26"/>
    <mergeCell ref="EP26:ER26"/>
    <mergeCell ref="ES26:ET26"/>
    <mergeCell ref="DL26:DN26"/>
    <mergeCell ref="DO26:DQ26"/>
    <mergeCell ref="DR26:DT26"/>
    <mergeCell ref="DU26:DW26"/>
    <mergeCell ref="DX26:DZ26"/>
    <mergeCell ref="EA26:EC26"/>
    <mergeCell ref="BS26:BW26"/>
    <mergeCell ref="BX26:CB26"/>
    <mergeCell ref="CC26:CO26"/>
    <mergeCell ref="CP26:DA26"/>
    <mergeCell ref="DB26:DH26"/>
    <mergeCell ref="DI26:DK26"/>
    <mergeCell ref="AO26:AS26"/>
    <mergeCell ref="AT26:AX26"/>
    <mergeCell ref="AY26:BC26"/>
    <mergeCell ref="BD26:BH26"/>
    <mergeCell ref="BI26:BM26"/>
    <mergeCell ref="BN26:BR26"/>
    <mergeCell ref="GN25:GP25"/>
    <mergeCell ref="GQ25:GS25"/>
    <mergeCell ref="B26:F26"/>
    <mergeCell ref="G26:J26"/>
    <mergeCell ref="K26:O26"/>
    <mergeCell ref="P26:T26"/>
    <mergeCell ref="U26:Y26"/>
    <mergeCell ref="Z26:AD26"/>
    <mergeCell ref="AE26:AI26"/>
    <mergeCell ref="AJ26:AN26"/>
    <mergeCell ref="GA25:GB25"/>
    <mergeCell ref="GC25:GD25"/>
    <mergeCell ref="GE25:GF25"/>
    <mergeCell ref="GG25:GH25"/>
    <mergeCell ref="GI25:GJ25"/>
    <mergeCell ref="GK25:GM25"/>
    <mergeCell ref="FI25:FK25"/>
    <mergeCell ref="FL25:FN25"/>
    <mergeCell ref="FO25:FQ25"/>
    <mergeCell ref="FR25:FT25"/>
    <mergeCell ref="FU25:FW25"/>
    <mergeCell ref="FX25:FZ25"/>
    <mergeCell ref="EU25:EV25"/>
    <mergeCell ref="EW25:EX25"/>
    <mergeCell ref="EY25:EZ25"/>
    <mergeCell ref="FA25:FB25"/>
    <mergeCell ref="FC25:FE25"/>
    <mergeCell ref="FF25:FH25"/>
    <mergeCell ref="ED25:EF25"/>
    <mergeCell ref="EG25:EI25"/>
    <mergeCell ref="EJ25:EL25"/>
    <mergeCell ref="EM25:EO25"/>
    <mergeCell ref="EP25:ER25"/>
    <mergeCell ref="ES25:ET25"/>
    <mergeCell ref="DL25:DN25"/>
    <mergeCell ref="DO25:DQ25"/>
    <mergeCell ref="DR25:DT25"/>
    <mergeCell ref="DU25:DW25"/>
    <mergeCell ref="DX25:DZ25"/>
    <mergeCell ref="EA25:EC25"/>
    <mergeCell ref="BS25:BW25"/>
    <mergeCell ref="BX25:CB25"/>
    <mergeCell ref="CC25:CO25"/>
    <mergeCell ref="CP25:DA25"/>
    <mergeCell ref="DB25:DH25"/>
    <mergeCell ref="DI25:DK25"/>
    <mergeCell ref="AO25:AS25"/>
    <mergeCell ref="AT25:AX25"/>
    <mergeCell ref="AY25:BC25"/>
    <mergeCell ref="BD25:BH25"/>
    <mergeCell ref="BI25:BM25"/>
    <mergeCell ref="BN25:BR25"/>
    <mergeCell ref="GN24:GP24"/>
    <mergeCell ref="GQ24:GS24"/>
    <mergeCell ref="B25:F25"/>
    <mergeCell ref="G25:J25"/>
    <mergeCell ref="K25:O25"/>
    <mergeCell ref="P25:T25"/>
    <mergeCell ref="U25:Y25"/>
    <mergeCell ref="Z25:AD25"/>
    <mergeCell ref="AE25:AI25"/>
    <mergeCell ref="AJ25:AN25"/>
    <mergeCell ref="GA24:GB24"/>
    <mergeCell ref="GC24:GD24"/>
    <mergeCell ref="GE24:GF24"/>
    <mergeCell ref="GG24:GH24"/>
    <mergeCell ref="GI24:GJ24"/>
    <mergeCell ref="GK24:GM24"/>
    <mergeCell ref="FI24:FK24"/>
    <mergeCell ref="FL24:FN24"/>
    <mergeCell ref="FO24:FQ24"/>
    <mergeCell ref="FR24:FT24"/>
    <mergeCell ref="FU24:FW24"/>
    <mergeCell ref="FX24:FZ24"/>
    <mergeCell ref="EU24:EV24"/>
    <mergeCell ref="EW24:EX24"/>
    <mergeCell ref="EY24:EZ24"/>
    <mergeCell ref="FA24:FB24"/>
    <mergeCell ref="FC24:FE24"/>
    <mergeCell ref="FF24:FH24"/>
    <mergeCell ref="ED24:EF24"/>
    <mergeCell ref="EG24:EI24"/>
    <mergeCell ref="EJ24:EL24"/>
    <mergeCell ref="EM24:EO24"/>
    <mergeCell ref="EP24:ER24"/>
    <mergeCell ref="ES24:ET24"/>
    <mergeCell ref="DL24:DN24"/>
    <mergeCell ref="DO24:DQ24"/>
    <mergeCell ref="DR24:DT24"/>
    <mergeCell ref="DU24:DW24"/>
    <mergeCell ref="DX24:DZ24"/>
    <mergeCell ref="EA24:EC24"/>
    <mergeCell ref="BS24:BW24"/>
    <mergeCell ref="BX24:CB24"/>
    <mergeCell ref="CC24:CO24"/>
    <mergeCell ref="CP24:DA24"/>
    <mergeCell ref="DB24:DH24"/>
    <mergeCell ref="DI24:DK24"/>
    <mergeCell ref="AO24:AS24"/>
    <mergeCell ref="AT24:AX24"/>
    <mergeCell ref="AY24:BC24"/>
    <mergeCell ref="BD24:BH24"/>
    <mergeCell ref="BI24:BM24"/>
    <mergeCell ref="BN24:BR24"/>
    <mergeCell ref="GN23:GP23"/>
    <mergeCell ref="GQ23:GS23"/>
    <mergeCell ref="B24:F24"/>
    <mergeCell ref="G24:J24"/>
    <mergeCell ref="K24:O24"/>
    <mergeCell ref="P24:T24"/>
    <mergeCell ref="U24:Y24"/>
    <mergeCell ref="Z24:AD24"/>
    <mergeCell ref="AE24:AI24"/>
    <mergeCell ref="AJ24:AN24"/>
    <mergeCell ref="GA23:GB23"/>
    <mergeCell ref="GC23:GD23"/>
    <mergeCell ref="GE23:GF23"/>
    <mergeCell ref="GG23:GH23"/>
    <mergeCell ref="GI23:GJ23"/>
    <mergeCell ref="GK23:GM23"/>
    <mergeCell ref="FI23:FK23"/>
    <mergeCell ref="FL23:FN23"/>
    <mergeCell ref="FO23:FQ23"/>
    <mergeCell ref="FR23:FT23"/>
    <mergeCell ref="FU23:FW23"/>
    <mergeCell ref="FX23:FZ23"/>
    <mergeCell ref="EU23:EV23"/>
    <mergeCell ref="EW23:EX23"/>
    <mergeCell ref="EY23:EZ23"/>
    <mergeCell ref="FA23:FB23"/>
    <mergeCell ref="FC23:FE23"/>
    <mergeCell ref="FF23:FH23"/>
    <mergeCell ref="ED23:EF23"/>
    <mergeCell ref="EG23:EI23"/>
    <mergeCell ref="EJ23:EL23"/>
    <mergeCell ref="EM23:EO23"/>
    <mergeCell ref="EP23:ER23"/>
    <mergeCell ref="ES23:ET23"/>
    <mergeCell ref="DL23:DN23"/>
    <mergeCell ref="DO23:DQ23"/>
    <mergeCell ref="DR23:DT23"/>
    <mergeCell ref="DU23:DW23"/>
    <mergeCell ref="DX23:DZ23"/>
    <mergeCell ref="EA23:EC23"/>
    <mergeCell ref="BS23:BW23"/>
    <mergeCell ref="BX23:CB23"/>
    <mergeCell ref="CC23:CO23"/>
    <mergeCell ref="CP23:DA23"/>
    <mergeCell ref="DB23:DH23"/>
    <mergeCell ref="DI23:DK23"/>
    <mergeCell ref="AO23:AS23"/>
    <mergeCell ref="AT23:AX23"/>
    <mergeCell ref="AY23:BC23"/>
    <mergeCell ref="BD23:BH23"/>
    <mergeCell ref="BI23:BM23"/>
    <mergeCell ref="BN23:BR23"/>
    <mergeCell ref="GN22:GP22"/>
    <mergeCell ref="GQ22:GS22"/>
    <mergeCell ref="B23:F23"/>
    <mergeCell ref="G23:J23"/>
    <mergeCell ref="K23:O23"/>
    <mergeCell ref="P23:T23"/>
    <mergeCell ref="U23:Y23"/>
    <mergeCell ref="Z23:AD23"/>
    <mergeCell ref="AE23:AI23"/>
    <mergeCell ref="AJ23:AN23"/>
    <mergeCell ref="GA22:GB22"/>
    <mergeCell ref="GC22:GD22"/>
    <mergeCell ref="GE22:GF22"/>
    <mergeCell ref="GG22:GH22"/>
    <mergeCell ref="GI22:GJ22"/>
    <mergeCell ref="GK22:GM22"/>
    <mergeCell ref="FI22:FK22"/>
    <mergeCell ref="FL22:FN22"/>
    <mergeCell ref="FO22:FQ22"/>
    <mergeCell ref="FR22:FT22"/>
    <mergeCell ref="FU22:FW22"/>
    <mergeCell ref="FX22:FZ22"/>
    <mergeCell ref="EU22:EV22"/>
    <mergeCell ref="EW22:EX22"/>
    <mergeCell ref="EY22:EZ22"/>
    <mergeCell ref="FA22:FB22"/>
    <mergeCell ref="FC22:FE22"/>
    <mergeCell ref="FF22:FH22"/>
    <mergeCell ref="ED22:EF22"/>
    <mergeCell ref="EG22:EI22"/>
    <mergeCell ref="EJ22:EL22"/>
    <mergeCell ref="EM22:EO22"/>
    <mergeCell ref="EP22:ER22"/>
    <mergeCell ref="ES22:ET22"/>
    <mergeCell ref="DL22:DN22"/>
    <mergeCell ref="DO22:DQ22"/>
    <mergeCell ref="DR22:DT22"/>
    <mergeCell ref="DU22:DW22"/>
    <mergeCell ref="DX22:DZ22"/>
    <mergeCell ref="EA22:EC22"/>
    <mergeCell ref="BS22:BW22"/>
    <mergeCell ref="BX22:CB22"/>
    <mergeCell ref="CC22:CO22"/>
    <mergeCell ref="CP22:DA22"/>
    <mergeCell ref="DB22:DH22"/>
    <mergeCell ref="DI22:DK22"/>
    <mergeCell ref="AO22:AS22"/>
    <mergeCell ref="AT22:AX22"/>
    <mergeCell ref="AY22:BC22"/>
    <mergeCell ref="BD22:BH22"/>
    <mergeCell ref="BI22:BM22"/>
    <mergeCell ref="BN22:BR22"/>
    <mergeCell ref="GN21:GP21"/>
    <mergeCell ref="GQ21:GS21"/>
    <mergeCell ref="B22:F22"/>
    <mergeCell ref="G22:J22"/>
    <mergeCell ref="K22:O22"/>
    <mergeCell ref="P22:T22"/>
    <mergeCell ref="U22:Y22"/>
    <mergeCell ref="Z22:AD22"/>
    <mergeCell ref="AE22:AI22"/>
    <mergeCell ref="AJ22:AN22"/>
    <mergeCell ref="GA21:GB21"/>
    <mergeCell ref="GC21:GD21"/>
    <mergeCell ref="GE21:GF21"/>
    <mergeCell ref="GG21:GH21"/>
    <mergeCell ref="GI21:GJ21"/>
    <mergeCell ref="GK21:GM21"/>
    <mergeCell ref="FI21:FK21"/>
    <mergeCell ref="FL21:FN21"/>
    <mergeCell ref="FO21:FQ21"/>
    <mergeCell ref="FR21:FT21"/>
    <mergeCell ref="FU21:FW21"/>
    <mergeCell ref="FX21:FZ21"/>
    <mergeCell ref="EU21:EV21"/>
    <mergeCell ref="EW21:EX21"/>
    <mergeCell ref="EY21:EZ21"/>
    <mergeCell ref="FA21:FB21"/>
    <mergeCell ref="FC21:FE21"/>
    <mergeCell ref="FF21:FH21"/>
    <mergeCell ref="ED21:EF21"/>
    <mergeCell ref="EG21:EI21"/>
    <mergeCell ref="EJ21:EL21"/>
    <mergeCell ref="EM21:EO21"/>
    <mergeCell ref="EP21:ER21"/>
    <mergeCell ref="ES21:ET21"/>
    <mergeCell ref="DL21:DN21"/>
    <mergeCell ref="DO21:DQ21"/>
    <mergeCell ref="DR21:DT21"/>
    <mergeCell ref="DU21:DW21"/>
    <mergeCell ref="DX21:DZ21"/>
    <mergeCell ref="EA21:EC21"/>
    <mergeCell ref="BS21:BW21"/>
    <mergeCell ref="BX21:CB21"/>
    <mergeCell ref="CC21:CO21"/>
    <mergeCell ref="CP21:DA21"/>
    <mergeCell ref="DB21:DH21"/>
    <mergeCell ref="DI21:DK21"/>
    <mergeCell ref="AO21:AS21"/>
    <mergeCell ref="AT21:AX21"/>
    <mergeCell ref="AY21:BC21"/>
    <mergeCell ref="BD21:BH21"/>
    <mergeCell ref="BI21:BM21"/>
    <mergeCell ref="BN21:BR21"/>
    <mergeCell ref="GN20:GP20"/>
    <mergeCell ref="GQ20:GS20"/>
    <mergeCell ref="B21:F21"/>
    <mergeCell ref="G21:J21"/>
    <mergeCell ref="K21:O21"/>
    <mergeCell ref="P21:T21"/>
    <mergeCell ref="U21:Y21"/>
    <mergeCell ref="Z21:AD21"/>
    <mergeCell ref="AE21:AI21"/>
    <mergeCell ref="AJ21:AN21"/>
    <mergeCell ref="GA20:GB20"/>
    <mergeCell ref="GC20:GD20"/>
    <mergeCell ref="GE20:GF20"/>
    <mergeCell ref="GG20:GH20"/>
    <mergeCell ref="GI20:GJ20"/>
    <mergeCell ref="GK20:GM20"/>
    <mergeCell ref="FI20:FK20"/>
    <mergeCell ref="FL20:FN20"/>
    <mergeCell ref="FO20:FQ20"/>
    <mergeCell ref="FR20:FT20"/>
    <mergeCell ref="FU20:FW20"/>
    <mergeCell ref="FX20:FZ20"/>
    <mergeCell ref="EU20:EV20"/>
    <mergeCell ref="EW20:EX20"/>
    <mergeCell ref="EY20:EZ20"/>
    <mergeCell ref="FA20:FB20"/>
    <mergeCell ref="FC20:FE20"/>
    <mergeCell ref="FF20:FH20"/>
    <mergeCell ref="ED20:EF20"/>
    <mergeCell ref="EG20:EI20"/>
    <mergeCell ref="EJ20:EL20"/>
    <mergeCell ref="EM20:EO20"/>
    <mergeCell ref="EP20:ER20"/>
    <mergeCell ref="ES20:ET20"/>
    <mergeCell ref="DL20:DN20"/>
    <mergeCell ref="DO20:DQ20"/>
    <mergeCell ref="DR20:DT20"/>
    <mergeCell ref="DU20:DW20"/>
    <mergeCell ref="DX20:DZ20"/>
    <mergeCell ref="EA20:EC20"/>
    <mergeCell ref="BS20:BW20"/>
    <mergeCell ref="BX20:CB20"/>
    <mergeCell ref="CC20:CO20"/>
    <mergeCell ref="CP20:DA20"/>
    <mergeCell ref="DB20:DH20"/>
    <mergeCell ref="DI20:DK20"/>
    <mergeCell ref="AO20:AS20"/>
    <mergeCell ref="AT20:AX20"/>
    <mergeCell ref="AY20:BC20"/>
    <mergeCell ref="BD20:BH20"/>
    <mergeCell ref="BI20:BM20"/>
    <mergeCell ref="BN20:BR20"/>
    <mergeCell ref="CP37:DA37"/>
    <mergeCell ref="DB37:DH37"/>
    <mergeCell ref="DI37:DK37"/>
    <mergeCell ref="DL37:DN37"/>
    <mergeCell ref="GQ10:GS10"/>
    <mergeCell ref="CC11:CO11"/>
    <mergeCell ref="CP11:DA11"/>
    <mergeCell ref="CC10:CO10"/>
    <mergeCell ref="CP10:DA10"/>
    <mergeCell ref="DO10:DQ10"/>
    <mergeCell ref="EG10:EI10"/>
    <mergeCell ref="FF10:FH10"/>
    <mergeCell ref="FU10:FW10"/>
    <mergeCell ref="FO10:FQ10"/>
    <mergeCell ref="AJ11:AN11"/>
    <mergeCell ref="AO11:AS11"/>
    <mergeCell ref="AT11:AX11"/>
    <mergeCell ref="AY11:BC11"/>
    <mergeCell ref="BN11:BR11"/>
    <mergeCell ref="EP10:ER10"/>
    <mergeCell ref="DX10:DZ10"/>
    <mergeCell ref="FR10:FT10"/>
    <mergeCell ref="B12:F16"/>
    <mergeCell ref="AE12:AI16"/>
    <mergeCell ref="BX17:CB17"/>
    <mergeCell ref="G17:J17"/>
    <mergeCell ref="U17:Y17"/>
    <mergeCell ref="BI12:BM16"/>
    <mergeCell ref="AJ12:AN16"/>
    <mergeCell ref="AJ17:AN17"/>
    <mergeCell ref="G12:J16"/>
    <mergeCell ref="P12:T16"/>
    <mergeCell ref="K17:O17"/>
    <mergeCell ref="Z17:AD17"/>
    <mergeCell ref="AE17:AI17"/>
    <mergeCell ref="K12:O16"/>
    <mergeCell ref="AY12:BC16"/>
    <mergeCell ref="BD12:BH16"/>
    <mergeCell ref="BN12:BR16"/>
    <mergeCell ref="Z18:AD18"/>
    <mergeCell ref="AY17:BC17"/>
    <mergeCell ref="AO12:AS16"/>
    <mergeCell ref="AE18:AI18"/>
    <mergeCell ref="AJ18:AN18"/>
    <mergeCell ref="AT17:AX17"/>
    <mergeCell ref="AO17:AS17"/>
    <mergeCell ref="BS17:BW17"/>
    <mergeCell ref="BD18:BH18"/>
    <mergeCell ref="G18:J18"/>
    <mergeCell ref="K18:O18"/>
    <mergeCell ref="P18:T18"/>
    <mergeCell ref="U18:Y18"/>
    <mergeCell ref="DI18:DK18"/>
    <mergeCell ref="B9:Y9"/>
    <mergeCell ref="Z12:AD16"/>
    <mergeCell ref="BD17:BH17"/>
    <mergeCell ref="BI17:BM17"/>
    <mergeCell ref="U12:Y16"/>
    <mergeCell ref="P17:T17"/>
    <mergeCell ref="AT12:AX16"/>
    <mergeCell ref="Z9:CB9"/>
    <mergeCell ref="BN17:BR17"/>
    <mergeCell ref="CC9:DH9"/>
    <mergeCell ref="AO18:AS18"/>
    <mergeCell ref="AT18:AX18"/>
    <mergeCell ref="AY18:BC18"/>
    <mergeCell ref="DI12:DK16"/>
    <mergeCell ref="DR9:EI9"/>
    <mergeCell ref="DI9:DQ9"/>
    <mergeCell ref="DR18:DT18"/>
    <mergeCell ref="DX18:DZ18"/>
    <mergeCell ref="EA18:EC18"/>
    <mergeCell ref="EG18:EI18"/>
    <mergeCell ref="DO12:DQ16"/>
    <mergeCell ref="BX18:CB18"/>
    <mergeCell ref="DR13:DT16"/>
    <mergeCell ref="DO18:DQ18"/>
    <mergeCell ref="DL12:DN16"/>
    <mergeCell ref="CC18:CO18"/>
    <mergeCell ref="CP12:DA16"/>
    <mergeCell ref="DB12:DH16"/>
    <mergeCell ref="DB18:DH18"/>
    <mergeCell ref="EA17:EC17"/>
    <mergeCell ref="CC12:CO16"/>
    <mergeCell ref="EA13:EC16"/>
    <mergeCell ref="ED13:EF16"/>
    <mergeCell ref="DU13:DW16"/>
    <mergeCell ref="DX13:DZ16"/>
    <mergeCell ref="ED17:EF17"/>
    <mergeCell ref="DX17:DZ17"/>
    <mergeCell ref="ES16:ET16"/>
    <mergeCell ref="ES14:ET14"/>
    <mergeCell ref="EU14:EV14"/>
    <mergeCell ref="EJ13:EL16"/>
    <mergeCell ref="ES12:FH12"/>
    <mergeCell ref="FC13:FE16"/>
    <mergeCell ref="FF13:FH16"/>
    <mergeCell ref="FI9:FQ9"/>
    <mergeCell ref="FR12:FT16"/>
    <mergeCell ref="FR9:FT9"/>
    <mergeCell ref="FX12:FZ16"/>
    <mergeCell ref="EG13:EI16"/>
    <mergeCell ref="DR12:DZ12"/>
    <mergeCell ref="EA12:EI12"/>
    <mergeCell ref="FI12:FK16"/>
    <mergeCell ref="EW14:EX14"/>
    <mergeCell ref="EY14:EZ14"/>
    <mergeCell ref="EJ9:FH9"/>
    <mergeCell ref="FA13:FB16"/>
    <mergeCell ref="EU16:EV16"/>
    <mergeCell ref="EW16:EX16"/>
    <mergeCell ref="EY16:EZ16"/>
    <mergeCell ref="ES13:EZ13"/>
    <mergeCell ref="ES15:EZ15"/>
    <mergeCell ref="EM13:EO16"/>
    <mergeCell ref="EP13:ER16"/>
    <mergeCell ref="EJ12:ER12"/>
    <mergeCell ref="GA16:GB16"/>
    <mergeCell ref="GC16:GD16"/>
    <mergeCell ref="FL12:FN16"/>
    <mergeCell ref="FO12:FQ16"/>
    <mergeCell ref="GE16:GF16"/>
    <mergeCell ref="GG16:GH16"/>
    <mergeCell ref="FU12:FW16"/>
    <mergeCell ref="GK12:GM16"/>
    <mergeCell ref="GN12:GP16"/>
    <mergeCell ref="GA12:GJ12"/>
    <mergeCell ref="GA13:GH13"/>
    <mergeCell ref="GI13:GJ16"/>
    <mergeCell ref="GA14:GB14"/>
    <mergeCell ref="GC14:GD14"/>
    <mergeCell ref="GE14:GF14"/>
    <mergeCell ref="GG14:GH14"/>
    <mergeCell ref="GA15:GH15"/>
    <mergeCell ref="GQ12:GS16"/>
    <mergeCell ref="GA9:GS9"/>
    <mergeCell ref="CC17:CO17"/>
    <mergeCell ref="CP17:DA17"/>
    <mergeCell ref="DB17:DH17"/>
    <mergeCell ref="DI17:DK17"/>
    <mergeCell ref="DL17:DN17"/>
    <mergeCell ref="DO17:DQ17"/>
    <mergeCell ref="GK17:GM17"/>
    <mergeCell ref="GN17:GP17"/>
    <mergeCell ref="EJ18:EL18"/>
    <mergeCell ref="EP18:ER18"/>
    <mergeCell ref="FA18:FB18"/>
    <mergeCell ref="FF18:FH18"/>
    <mergeCell ref="GQ18:GS18"/>
    <mergeCell ref="FI18:FK18"/>
    <mergeCell ref="FO18:FQ18"/>
    <mergeCell ref="FR18:FT18"/>
    <mergeCell ref="FU18:FW18"/>
    <mergeCell ref="GA18:GB18"/>
    <mergeCell ref="GQ17:GS17"/>
    <mergeCell ref="ES18:ET18"/>
    <mergeCell ref="EU18:EV18"/>
    <mergeCell ref="EW18:EX18"/>
    <mergeCell ref="EY18:EZ18"/>
    <mergeCell ref="GE18:GF18"/>
    <mergeCell ref="GG18:GH18"/>
    <mergeCell ref="GI18:GJ18"/>
    <mergeCell ref="GK18:GM18"/>
    <mergeCell ref="GN18:GP18"/>
    <mergeCell ref="DO37:DQ37"/>
    <mergeCell ref="DR37:DT37"/>
    <mergeCell ref="DU37:DW37"/>
    <mergeCell ref="B10:F11"/>
    <mergeCell ref="B17:F18"/>
    <mergeCell ref="DR17:DT17"/>
    <mergeCell ref="DU17:DW17"/>
    <mergeCell ref="BS12:BW16"/>
    <mergeCell ref="BX12:CB16"/>
    <mergeCell ref="CP18:DA18"/>
    <mergeCell ref="GC18:GD18"/>
    <mergeCell ref="FF17:FH17"/>
    <mergeCell ref="EU17:EV17"/>
    <mergeCell ref="EW17:EX17"/>
    <mergeCell ref="FX17:FZ17"/>
    <mergeCell ref="GA17:GB17"/>
    <mergeCell ref="GC17:GD17"/>
    <mergeCell ref="FC17:FE17"/>
    <mergeCell ref="FA17:FB17"/>
    <mergeCell ref="EM17:EO17"/>
    <mergeCell ref="EP17:ER17"/>
    <mergeCell ref="ES17:ET17"/>
    <mergeCell ref="EY17:EZ17"/>
    <mergeCell ref="EJ17:EL17"/>
    <mergeCell ref="EG17:EI17"/>
    <mergeCell ref="GE17:GF17"/>
    <mergeCell ref="GG17:GH17"/>
    <mergeCell ref="FI17:FK17"/>
    <mergeCell ref="FL17:FN17"/>
    <mergeCell ref="FO17:FQ17"/>
    <mergeCell ref="FR17:FT17"/>
    <mergeCell ref="Z19:AD19"/>
    <mergeCell ref="AE19:AI19"/>
    <mergeCell ref="AJ19:AN19"/>
    <mergeCell ref="GI17:GJ17"/>
    <mergeCell ref="FC18:FE18"/>
    <mergeCell ref="FL18:FN18"/>
    <mergeCell ref="FX18:FZ18"/>
    <mergeCell ref="EM18:EO18"/>
    <mergeCell ref="ED18:EF18"/>
    <mergeCell ref="FU17:FW17"/>
    <mergeCell ref="AO19:AS19"/>
    <mergeCell ref="AT19:AX19"/>
    <mergeCell ref="AY19:BC19"/>
    <mergeCell ref="BD19:BH19"/>
    <mergeCell ref="BI19:BM19"/>
    <mergeCell ref="DU18:DW18"/>
    <mergeCell ref="DL18:DN18"/>
    <mergeCell ref="BI18:BM18"/>
    <mergeCell ref="BN18:BR18"/>
    <mergeCell ref="BS18:BW18"/>
    <mergeCell ref="BS19:BW19"/>
    <mergeCell ref="BX19:CB19"/>
    <mergeCell ref="CC19:CO19"/>
    <mergeCell ref="CP19:DA19"/>
    <mergeCell ref="DB19:DH19"/>
    <mergeCell ref="DI19:DK19"/>
    <mergeCell ref="DL19:DN19"/>
    <mergeCell ref="DO19:DQ19"/>
    <mergeCell ref="DR19:DT19"/>
    <mergeCell ref="DU19:DW19"/>
    <mergeCell ref="DX19:DZ19"/>
    <mergeCell ref="EA19:EC19"/>
    <mergeCell ref="ED19:EF19"/>
    <mergeCell ref="EG19:EI19"/>
    <mergeCell ref="EJ19:EL19"/>
    <mergeCell ref="EM19:EO19"/>
    <mergeCell ref="EP19:ER19"/>
    <mergeCell ref="ES19:ET19"/>
    <mergeCell ref="GG19:GH19"/>
    <mergeCell ref="EU19:EV19"/>
    <mergeCell ref="EW19:EX19"/>
    <mergeCell ref="EY19:EZ19"/>
    <mergeCell ref="FA19:FB19"/>
    <mergeCell ref="FC19:FE19"/>
    <mergeCell ref="GN19:GP19"/>
    <mergeCell ref="GI19:GJ19"/>
    <mergeCell ref="FF19:FH19"/>
    <mergeCell ref="FI19:FK19"/>
    <mergeCell ref="FL19:FN19"/>
    <mergeCell ref="B19:F19"/>
    <mergeCell ref="FX19:FZ19"/>
    <mergeCell ref="GA19:GB19"/>
    <mergeCell ref="GC19:GD19"/>
    <mergeCell ref="GE19:GF19"/>
    <mergeCell ref="U19:Y19"/>
    <mergeCell ref="GQ19:GS19"/>
    <mergeCell ref="FO19:FQ19"/>
    <mergeCell ref="FR19:FT19"/>
    <mergeCell ref="FU19:FW19"/>
    <mergeCell ref="G19:J19"/>
    <mergeCell ref="K19:O19"/>
    <mergeCell ref="P19:T19"/>
    <mergeCell ref="BN19:BR19"/>
    <mergeCell ref="GK19:GM19"/>
    <mergeCell ref="HE2:HG2"/>
    <mergeCell ref="P11:T11"/>
    <mergeCell ref="DI11:GS11"/>
    <mergeCell ref="DB11:DH11"/>
    <mergeCell ref="HE1:HG1"/>
    <mergeCell ref="HE3:HG3"/>
    <mergeCell ref="AB3:AD3"/>
    <mergeCell ref="B1:CJ1"/>
    <mergeCell ref="B2:CJ2"/>
    <mergeCell ref="FU9:FZ9"/>
  </mergeCells>
  <dataValidations count="6">
    <dataValidation type="custom" showInputMessage="1" showErrorMessage="1" sqref="G19:J39">
      <formula1>G19=ROUND(G19,2)</formula1>
    </dataValidation>
    <dataValidation type="custom" showInputMessage="1" showErrorMessage="1" error="Existing Impervious Surface cannot be greater than the SWM Study Area." sqref="K19:O39">
      <formula1>AND(K19=ROUND(K19,2),K19&lt;=G19)</formula1>
    </dataValidation>
    <dataValidation type="custom" showInputMessage="1" showErrorMessage="1" error="Entered value must be greater than ZERO." sqref="Z19:BR39">
      <formula1>AND(Z19=ROUND(Z19,2),Z19&gt;=0,$A19&gt;=1)</formula1>
    </dataValidation>
    <dataValidation type="custom" showInputMessage="1" showErrorMessage="1" error="IART NEW must be greater than ZERO and total should be =&lt; IART NEW." sqref="ES19:EZ39">
      <formula1>AND(ES19=ROUND(ES19,2),$CP19&gt;=0,$BX19&lt;&gt;"YES",SUM($ES19:$EZ19)&lt;=$CP19)</formula1>
    </dataValidation>
    <dataValidation type="list" showInputMessage="1" showErrorMessage="1" error="Entered value must be greater than ZERO." sqref="BX19:CB39">
      <formula1>$HE$1:$HE$3</formula1>
    </dataValidation>
    <dataValidation type="custom" showInputMessage="1" showErrorMessage="1" error="Entered value must be greater than ZERO." sqref="BS19:BW39">
      <formula1>BS19=ROUND(BS19,2)</formula1>
    </dataValidation>
  </dataValidations>
  <printOptions/>
  <pageMargins left="0.7" right="0.2" top="0.5" bottom="0.5" header="0.3" footer="0.3"/>
  <pageSetup fitToHeight="0" fitToWidth="1" horizontalDpi="600" verticalDpi="600" orientation="landscape" paperSize="17" scale="53" r:id="rId5"/>
  <drawing r:id="rId3"/>
  <legacyDrawing r:id="rId2"/>
  <picture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A1" sqref="A1"/>
    </sheetView>
  </sheetViews>
  <sheetFormatPr defaultColWidth="8.79687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MDE SWM Calculator CONDENSED July 2018</dc:title>
  <dc:subject/>
  <dc:creator>nmp</dc:creator>
  <cp:keywords/>
  <dc:description/>
  <cp:lastModifiedBy>amalcolm</cp:lastModifiedBy>
  <cp:lastPrinted>2018-07-06T15:12:46Z</cp:lastPrinted>
  <dcterms:created xsi:type="dcterms:W3CDTF">2017-03-11T12:19:15Z</dcterms:created>
  <dcterms:modified xsi:type="dcterms:W3CDTF">2018-07-19T10:23:46Z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Daniel Laird</vt:lpwstr>
  </property>
  <property fmtid="{D5CDD505-2E9C-101B-9397-08002B2CF9AE}" pid="4" name="display_urn:schemas-microsoft-com:office:office#Auth">
    <vt:lpwstr>Daniel Laird</vt:lpwstr>
  </property>
</Properties>
</file>