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700" activeTab="0"/>
  </bookViews>
  <sheets>
    <sheet name="Main" sheetId="1" r:id="rId1"/>
    <sheet name="Scenario1" sheetId="2" r:id="rId2"/>
    <sheet name="Scenario2" sheetId="3" r:id="rId3"/>
    <sheet name="Summary" sheetId="4" r:id="rId4"/>
  </sheets>
  <definedNames>
    <definedName name="_LanduseLoadsSummary.txt" localSheetId="1">'Scenario1'!$A$1:$H$42</definedName>
    <definedName name="_LanduseLoadsSummary_1" localSheetId="1">'Scenario1'!$A$1:$H$42</definedName>
    <definedName name="_LanduseLoadsSummary_2" localSheetId="1">'Scenario1'!$A$1:$H$42</definedName>
    <definedName name="_LanduseLoadsSummary_3" localSheetId="1">'Scenario1'!$A$1:$H$42</definedName>
    <definedName name="_LanduseLoadsSummary_4" localSheetId="1">'Scenario1'!$A$1:$H$42</definedName>
    <definedName name="LanduseLoads_1" localSheetId="1">'Scenario1'!$A$1:$K$27470</definedName>
    <definedName name="LanduseLoads_2" localSheetId="1">'Scenario1'!$A$1:$K$27470</definedName>
    <definedName name="test_LanduseLoadsSummary" localSheetId="1">'Scenario1'!$A$1:$H$42</definedName>
    <definedName name="test_LanduseLoadsSummary" localSheetId="2">'Scenario2'!$A$1:$H$42</definedName>
    <definedName name="test_LanduseLoadsSummary.txt" localSheetId="1">'Scenario1'!$A$1:$H$42</definedName>
    <definedName name="test_LanduseLoadsSummary.txt" localSheetId="2">'Scenario2'!$A$1:$H$42</definedName>
    <definedName name="test_LanduseLoadsSummary_1" localSheetId="1">'Scenario1'!$A$1:$H$42</definedName>
    <definedName name="test_LanduseLoadsSummary_1" localSheetId="2">'Scenario2'!$A$1:$H$42</definedName>
    <definedName name="test_LanduseLoadsSummary_10" localSheetId="1">'Scenario1'!$A$1:$H$42</definedName>
    <definedName name="test_LanduseLoadsSummary_10" localSheetId="2">'Scenario2'!$A$1:$H$42</definedName>
    <definedName name="test_LanduseLoadsSummary_11" localSheetId="1">'Scenario1'!$A$1:$H$42</definedName>
    <definedName name="test_LanduseLoadsSummary_12" localSheetId="1">'Scenario1'!$A$1:$H$42</definedName>
    <definedName name="test_LanduseLoadsSummary_13" localSheetId="1">'Scenario1'!$A$1:$H$42</definedName>
    <definedName name="test_LanduseLoadsSummary_14" localSheetId="1">'Scenario1'!$A$1:$H$42</definedName>
    <definedName name="test_LanduseLoadsSummary_15" localSheetId="1">'Scenario1'!$A$1:$H$42</definedName>
    <definedName name="test_LanduseLoadsSummary_16" localSheetId="1">'Scenario1'!$A$1:$H$42</definedName>
    <definedName name="test_LanduseLoadsSummary_17" localSheetId="1">'Scenario1'!$A$1:$H$42</definedName>
    <definedName name="test_LanduseLoadsSummary_18" localSheetId="1">'Scenario1'!$A$1:$H$42</definedName>
    <definedName name="test_LanduseLoadsSummary_19" localSheetId="1">'Scenario1'!$A$1:$H$42</definedName>
    <definedName name="test_LanduseLoadsSummary_2" localSheetId="1">'Scenario1'!$A$1:$H$42</definedName>
    <definedName name="test_LanduseLoadsSummary_2" localSheetId="2">'Scenario2'!$A$1:$H$42</definedName>
    <definedName name="test_LanduseLoadsSummary_20" localSheetId="1">'Scenario1'!$A$1:$H$42</definedName>
    <definedName name="test_LanduseLoadsSummary_21" localSheetId="1">'Scenario1'!$A$1:$H$42</definedName>
    <definedName name="test_LanduseLoadsSummary_22" localSheetId="1">'Scenario1'!$A$1:$H$42</definedName>
    <definedName name="test_LanduseLoadsSummary_23" localSheetId="1">'Scenario1'!$A$1:$H$42</definedName>
    <definedName name="test_LanduseLoadsSummary_24" localSheetId="1">'Scenario1'!$A$1:$H$42</definedName>
    <definedName name="test_LanduseLoadsSummary_25" localSheetId="1">'Scenario1'!$A$1:$H$42</definedName>
    <definedName name="test_LanduseLoadsSummary_26" localSheetId="1">'Scenario1'!$A$1:$H$42</definedName>
    <definedName name="test_LanduseLoadsSummary_27" localSheetId="1">'Scenario1'!$A$1:$H$42</definedName>
    <definedName name="test_LanduseLoadsSummary_28" localSheetId="1">'Scenario1'!$A$1:$H$42</definedName>
    <definedName name="test_LanduseLoadsSummary_29" localSheetId="1">'Scenario1'!$A$1:$H$42</definedName>
    <definedName name="test_LanduseLoadsSummary_3" localSheetId="1">'Scenario1'!$A$1:$H$42</definedName>
    <definedName name="test_LanduseLoadsSummary_3" localSheetId="2">'Scenario2'!$A$1:$H$42</definedName>
    <definedName name="test_LanduseLoadsSummary_30" localSheetId="1">'Scenario1'!$A$1:$H$42</definedName>
    <definedName name="test_LanduseLoadsSummary_31" localSheetId="1">'Scenario1'!$A$1:$H$42</definedName>
    <definedName name="test_LanduseLoadsSummary_32" localSheetId="1">'Scenario1'!$A$1:$H$42</definedName>
    <definedName name="test_LanduseLoadsSummary_33" localSheetId="1">'Scenario1'!$A$1:$H$42</definedName>
    <definedName name="test_LanduseLoadsSummary_34" localSheetId="1">'Scenario1'!$A$1:$H$42</definedName>
    <definedName name="test_LanduseLoadsSummary_35" localSheetId="1">'Scenario1'!$A$1:$H$42</definedName>
    <definedName name="test_LanduseLoadsSummary_36" localSheetId="1">'Scenario1'!$A$1:$H$42</definedName>
    <definedName name="test_LanduseLoadsSummary_37" localSheetId="1">'Scenario1'!$A$1:$H$42</definedName>
    <definedName name="test_LanduseLoadsSummary_4" localSheetId="1">'Scenario1'!$A$1:$H$42</definedName>
    <definedName name="test_LanduseLoadsSummary_4" localSheetId="2">'Scenario2'!$A$1:$H$42</definedName>
    <definedName name="test_LanduseLoadsSummary_5" localSheetId="1">'Scenario1'!$A$1:$H$42</definedName>
    <definedName name="test_LanduseLoadsSummary_5" localSheetId="2">'Scenario2'!$A$1:$H$42</definedName>
    <definedName name="test_LanduseLoadsSummary_6" localSheetId="1">'Scenario1'!$A$1:$H$42</definedName>
    <definedName name="test_LanduseLoadsSummary_6" localSheetId="2">'Scenario2'!$A$1:$H$42</definedName>
    <definedName name="test_LanduseLoadsSummary_7" localSheetId="1">'Scenario1'!$A$1:$H$42</definedName>
    <definedName name="test_LanduseLoadsSummary_7" localSheetId="2">'Scenario2'!$A$1:$H$42</definedName>
    <definedName name="test_LanduseLoadsSummary_8" localSheetId="1">'Scenario1'!$A$1:$H$42</definedName>
    <definedName name="test_LanduseLoadsSummary_8" localSheetId="2">'Scenario2'!$A$1:$H$42</definedName>
    <definedName name="test_LanduseLoadsSummary_9" localSheetId="1">'Scenario1'!$A$1:$H$42</definedName>
    <definedName name="test_LanduseLoadsSummary_9" localSheetId="2">'Scenario2'!$A$1:$H$42</definedName>
    <definedName name="test_SepticLoadsSummary" localSheetId="1">'Scenario1'!#REF!</definedName>
    <definedName name="test_SepticLoadsSummary" localSheetId="2">'Scenario2'!#REF!</definedName>
    <definedName name="test_SepticLoadsSummary.txt" localSheetId="1">'Scenario1'!$B$44:$D$47</definedName>
    <definedName name="test_SepticLoadsSummary.txt" localSheetId="2">'Scenario2'!#REF!</definedName>
    <definedName name="test_SepticLoadsSummary_1" localSheetId="1">'Scenario1'!#REF!</definedName>
    <definedName name="test_SepticLoadsSummary_1" localSheetId="2">'Scenario2'!#REF!</definedName>
    <definedName name="test_SepticLoadsSummary_10" localSheetId="1">'Scenario1'!#REF!</definedName>
    <definedName name="test_SepticLoadsSummary_11" localSheetId="1">'Scenario1'!#REF!</definedName>
    <definedName name="test_SepticLoadsSummary_12" localSheetId="1">'Scenario1'!#REF!</definedName>
    <definedName name="test_SepticLoadsSummary_13" localSheetId="1">'Scenario1'!#REF!</definedName>
    <definedName name="test_SepticLoadsSummary_14" localSheetId="1">'Scenario1'!#REF!</definedName>
    <definedName name="test_SepticLoadsSummary_15" localSheetId="1">'Scenario1'!#REF!</definedName>
    <definedName name="test_SepticLoadsSummary_16" localSheetId="1">'Scenario1'!#REF!</definedName>
    <definedName name="test_SepticLoadsSummary_17" localSheetId="1">'Scenario1'!#REF!</definedName>
    <definedName name="test_SepticLoadsSummary_18" localSheetId="1">'Scenario1'!$B$43:$D$43</definedName>
    <definedName name="test_SepticLoadsSummary_19" localSheetId="1">'Scenario1'!$B$43:$D$45</definedName>
    <definedName name="test_SepticLoadsSummary_2" localSheetId="1">'Scenario1'!#REF!</definedName>
    <definedName name="test_SepticLoadsSummary_2" localSheetId="2">'Scenario2'!#REF!</definedName>
    <definedName name="test_SepticLoadsSummary_20" localSheetId="1">'Scenario1'!$B$44:$D$47</definedName>
    <definedName name="test_SepticLoadsSummary_21" localSheetId="1">'Scenario1'!$B$44:$D$47</definedName>
    <definedName name="test_SepticLoadsSummary_22" localSheetId="1">'Scenario1'!$B$44:$D$47</definedName>
    <definedName name="test_SepticLoadsSummary_23" localSheetId="1">'Scenario1'!$B$44:$D$47</definedName>
    <definedName name="test_SepticLoadsSummary_24" localSheetId="1">'Scenario1'!$B$44:$D$47</definedName>
    <definedName name="test_SepticLoadsSummary_25" localSheetId="1">'Scenario1'!$B$44:$D$47</definedName>
    <definedName name="test_SepticLoadsSummary_26" localSheetId="1">'Scenario1'!$B$44:$D$47</definedName>
    <definedName name="test_SepticLoadsSummary_3" localSheetId="1">'Scenario1'!#REF!</definedName>
    <definedName name="test_SepticLoadsSummary_3" localSheetId="2">'Scenario2'!#REF!</definedName>
    <definedName name="test_SepticLoadsSummary_4" localSheetId="1">'Scenario1'!#REF!</definedName>
    <definedName name="test_SepticLoadsSummary_4" localSheetId="2">'Scenario2'!#REF!</definedName>
    <definedName name="test_SepticLoadsSummary_5" localSheetId="1">'Scenario1'!#REF!</definedName>
    <definedName name="test_SepticLoadsSummary_5" localSheetId="2">'Scenario2'!$B$43:$D$43</definedName>
    <definedName name="test_SepticLoadsSummary_6" localSheetId="1">'Scenario1'!#REF!</definedName>
    <definedName name="test_SepticLoadsSummary_6" localSheetId="2">'Scenario2'!$B$44:$D$47</definedName>
    <definedName name="test_SepticLoadsSummary_7" localSheetId="1">'Scenario1'!#REF!</definedName>
    <definedName name="test_SepticLoadsSummary_8" localSheetId="1">'Scenario1'!#REF!</definedName>
    <definedName name="test_SepticLoadsSummary_9" localSheetId="1">'Scenario1'!#REF!</definedName>
    <definedName name="test_SepticSystemsSummary.txt" localSheetId="1">'Scenario1'!#REF!</definedName>
    <definedName name="test2_LanduseLoadsSummary" localSheetId="2">'Scenario2'!$A$1:$H$42</definedName>
    <definedName name="test2_LanduseLoadsSummary.txt" localSheetId="2">'Scenario2'!$A$1:$H$42</definedName>
    <definedName name="test2_LanduseLoadsSummary_1" localSheetId="2">'Scenario2'!$A$1:$H$42</definedName>
    <definedName name="test2_LanduseLoadsSummary_10" localSheetId="2">'Scenario2'!$A$1:$H$42</definedName>
    <definedName name="test2_LanduseLoadsSummary_11" localSheetId="2">'Scenario2'!$A$1:$H$42</definedName>
    <definedName name="test2_LanduseLoadsSummary_12" localSheetId="2">'Scenario2'!$A$1:$H$42</definedName>
    <definedName name="test2_LanduseLoadsSummary_13" localSheetId="2">'Scenario2'!$A$1:$H$42</definedName>
    <definedName name="test2_LanduseLoadsSummary_2" localSheetId="2">'Scenario2'!$A$1:$H$42</definedName>
    <definedName name="test2_LanduseLoadsSummary_3" localSheetId="2">'Scenario2'!$A$1:$H$42</definedName>
    <definedName name="test2_LanduseLoadsSummary_4" localSheetId="2">'Scenario2'!$A$1:$H$42</definedName>
    <definedName name="test2_LanduseLoadsSummary_5" localSheetId="2">'Scenario2'!$A$1:$H$42</definedName>
    <definedName name="test2_LanduseLoadsSummary_6" localSheetId="2">'Scenario2'!$A$1:$H$42</definedName>
    <definedName name="test2_LanduseLoadsSummary_7" localSheetId="2">'Scenario2'!$A$1:$H$42</definedName>
    <definedName name="test2_LanduseLoadsSummary_8" localSheetId="2">'Scenario2'!$A$1:$H$42</definedName>
    <definedName name="test2_LanduseLoadsSummary_9" localSheetId="2">'Scenario2'!$A$1:$H$42</definedName>
    <definedName name="test2_SepticLoadsSummary" localSheetId="2">'Scenario2'!$B$44:$D$47</definedName>
    <definedName name="test2_SepticLoadsSummary.txt" localSheetId="2">'Scenario2'!$B$43:$D$45</definedName>
    <definedName name="test2_SepticLoadsSummary_1" localSheetId="2">'Scenario2'!$B$44:$D$47</definedName>
    <definedName name="test2_SepticLoadsSummary_10" localSheetId="2">'Scenario2'!$B$44:$D$47</definedName>
    <definedName name="test2_SepticLoadsSummary_11" localSheetId="2">'Scenario2'!$B$44:$D$47</definedName>
    <definedName name="test2_SepticLoadsSummary_12" localSheetId="2">'Scenario2'!$B$44:$D$47</definedName>
    <definedName name="test2_SepticLoadsSummary_13" localSheetId="2">'Scenario2'!$B$44:$D$47</definedName>
    <definedName name="test2_SepticLoadsSummary_2" localSheetId="2">'Scenario2'!$B$44:$D$47</definedName>
    <definedName name="test2_SepticLoadsSummary_3" localSheetId="2">'Scenario2'!$B$44:$D$47</definedName>
    <definedName name="test2_SepticLoadsSummary_4" localSheetId="2">'Scenario2'!$B$44:$D$47</definedName>
    <definedName name="test2_SepticLoadsSummary_5" localSheetId="2">'Scenario2'!$B$44:$D$47</definedName>
    <definedName name="test2_SepticLoadsSummary_6" localSheetId="2">'Scenario2'!$B$44:$D$47</definedName>
    <definedName name="test2_SepticLoadsSummary_7" localSheetId="2">'Scenario2'!$B$44:$D$47</definedName>
    <definedName name="test2_SepticLoadsSummary_8" localSheetId="2">'Scenario2'!$B$44:$D$47</definedName>
    <definedName name="test2_SepticLoadsSummary_9" localSheetId="2">'Scenario2'!$B$44:$D$47</definedName>
  </definedNames>
  <calcPr fullCalcOnLoad="1"/>
</workbook>
</file>

<file path=xl/sharedStrings.xml><?xml version="1.0" encoding="utf-8"?>
<sst xmlns="http://schemas.openxmlformats.org/spreadsheetml/2006/main" count="223" uniqueCount="77">
  <si>
    <t>animal feeding operations</t>
  </si>
  <si>
    <t>concentrated animal feeding operations</t>
  </si>
  <si>
    <t>County Phase I/II MS4 Impervious</t>
  </si>
  <si>
    <t>County Phase I/II MS4 Pervious</t>
  </si>
  <si>
    <t>CSS construction</t>
  </si>
  <si>
    <t>CSS extractive</t>
  </si>
  <si>
    <t>CSS impervious developed</t>
  </si>
  <si>
    <t>CSS pervious developed</t>
  </si>
  <si>
    <t>degraded riparian pasture</t>
  </si>
  <si>
    <t>Federal Impervious</t>
  </si>
  <si>
    <t>Federal Pervious</t>
  </si>
  <si>
    <t>harvested forest</t>
  </si>
  <si>
    <t>hay with nutrients</t>
  </si>
  <si>
    <t>hay without nutrients</t>
  </si>
  <si>
    <t>hightill with manure</t>
  </si>
  <si>
    <t>hightill without manure</t>
  </si>
  <si>
    <t>lowtill with manure</t>
  </si>
  <si>
    <t>Municipal Phase II MS4 Impervious</t>
  </si>
  <si>
    <t>Municipal Phase II MS4 Pervious</t>
  </si>
  <si>
    <t>nonregulated extractive</t>
  </si>
  <si>
    <t>nonregulated impervious developed</t>
  </si>
  <si>
    <t>nonregulated pervious developed</t>
  </si>
  <si>
    <t>nutrient management alfalfa</t>
  </si>
  <si>
    <t>nutrient management hay</t>
  </si>
  <si>
    <t>nutrient management hitil with manure</t>
  </si>
  <si>
    <t>nutrient management hitil without manure</t>
  </si>
  <si>
    <t>nutrient management lotil</t>
  </si>
  <si>
    <t>nutrient management pasture</t>
  </si>
  <si>
    <t>regulated construction</t>
  </si>
  <si>
    <t>regulated extractive</t>
  </si>
  <si>
    <t>Regulated Industrial Facility Impervious</t>
  </si>
  <si>
    <t>Regulated Industrial Facility Pervious</t>
  </si>
  <si>
    <t>SHA Phase I/II MS4 Impervious</t>
  </si>
  <si>
    <t>SHA Phase I/II MS4 Pervious</t>
  </si>
  <si>
    <t>State Phase II MS4 Impervious</t>
  </si>
  <si>
    <t>State Phase II MS4 Pervious</t>
  </si>
  <si>
    <t>crop</t>
  </si>
  <si>
    <t>Phase I</t>
  </si>
  <si>
    <t>Phase II</t>
  </si>
  <si>
    <t>non reg</t>
  </si>
  <si>
    <t>Sector</t>
  </si>
  <si>
    <t>StateLanduse</t>
  </si>
  <si>
    <t>Lbs Nitrogen-Edge of Stream</t>
  </si>
  <si>
    <t>Lbs Nitrogen-Delivered</t>
  </si>
  <si>
    <t>Lbs Phosphorus-Edge of Stream</t>
  </si>
  <si>
    <t>Lbs Phosphorus-Delivered</t>
  </si>
  <si>
    <t>Tons Sediment-Edge of Stream</t>
  </si>
  <si>
    <t>Tons Sediment-Delivered</t>
  </si>
  <si>
    <t>Urban</t>
  </si>
  <si>
    <t>Agriculture</t>
  </si>
  <si>
    <t>Forest</t>
  </si>
  <si>
    <t>Water</t>
  </si>
  <si>
    <t>test</t>
  </si>
  <si>
    <t>Scenario 1</t>
  </si>
  <si>
    <t>SepticZone</t>
  </si>
  <si>
    <t>Outside of the Critical Area, not within 1000 ft of a perennial stream</t>
  </si>
  <si>
    <t>Within 1000 ft of a perennial stream</t>
  </si>
  <si>
    <t>Critical Area</t>
  </si>
  <si>
    <t>Septic</t>
  </si>
  <si>
    <t>Scenaro 2</t>
  </si>
  <si>
    <t>test2</t>
  </si>
  <si>
    <t>cons/ext</t>
  </si>
  <si>
    <t>Ind</t>
  </si>
  <si>
    <t>State PII</t>
  </si>
  <si>
    <t>alfalfa</t>
  </si>
  <si>
    <t>CSS</t>
  </si>
  <si>
    <t>pasture</t>
  </si>
  <si>
    <t>forest</t>
  </si>
  <si>
    <t>hay</t>
  </si>
  <si>
    <t>nursery</t>
  </si>
  <si>
    <t>SHA</t>
  </si>
  <si>
    <t>water</t>
  </si>
  <si>
    <t>Directory</t>
  </si>
  <si>
    <t>TO RUN: Rename scenario text outputs to: test_LanduseLoadsSummary; test_SepticLoadsSummary;</t>
  </si>
  <si>
    <t>&amp; test2_LanduseLoadsSummary; test2_SepticLoadsSummary</t>
  </si>
  <si>
    <t>C:\Documents and Settings\My Documents</t>
  </si>
  <si>
    <t>MACROS MUST BE ENABLED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</si>
</sst>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8.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25"/>
          <c:w val="0.9605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Summary!$C$2:$C$18</c:f>
              <c:numCache>
                <c:ptCount val="17"/>
                <c:pt idx="0">
                  <c:v>5751.5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16442.9</c:v>
                </c:pt>
                <c:pt idx="5">
                  <c:v>2351.1</c:v>
                </c:pt>
                <c:pt idx="6">
                  <c:v>69754.7</c:v>
                </c:pt>
                <c:pt idx="7">
                  <c:v>31073.6</c:v>
                </c:pt>
                <c:pt idx="8">
                  <c:v>193318.5</c:v>
                </c:pt>
                <c:pt idx="9">
                  <c:v>24078.8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24109.2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Summary!$D$2:$D$18</c:f>
              <c:numCache>
                <c:ptCount val="17"/>
                <c:pt idx="0">
                  <c:v>287.6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822.1</c:v>
                </c:pt>
                <c:pt idx="5">
                  <c:v>2351.1</c:v>
                </c:pt>
                <c:pt idx="6">
                  <c:v>2985.5</c:v>
                </c:pt>
                <c:pt idx="7">
                  <c:v>1329.9</c:v>
                </c:pt>
                <c:pt idx="8">
                  <c:v>8274</c:v>
                </c:pt>
                <c:pt idx="9">
                  <c:v>24078.8</c:v>
                </c:pt>
                <c:pt idx="10">
                  <c:v>5400.7</c:v>
                </c:pt>
                <c:pt idx="11">
                  <c:v>12261.2</c:v>
                </c:pt>
                <c:pt idx="12">
                  <c:v>56551.3</c:v>
                </c:pt>
                <c:pt idx="13">
                  <c:v>24059.4</c:v>
                </c:pt>
                <c:pt idx="14">
                  <c:v>162028</c:v>
                </c:pt>
                <c:pt idx="15">
                  <c:v>22866.7</c:v>
                </c:pt>
                <c:pt idx="16">
                  <c:v>1205.5</c:v>
                </c:pt>
              </c:numCache>
            </c:numRef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9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Main!$B$3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Summary!$H$2:$H$5</c:f>
              <c:numCache>
                <c:ptCount val="4"/>
                <c:pt idx="0">
                  <c:v>370528</c:v>
                </c:pt>
                <c:pt idx="1">
                  <c:v>151900.6</c:v>
                </c:pt>
                <c:pt idx="2">
                  <c:v>845502.3</c:v>
                </c:pt>
                <c:pt idx="3">
                  <c:v>369729.80000000005</c:v>
                </c:pt>
              </c:numCache>
            </c:numRef>
          </c:val>
        </c:ser>
        <c:ser>
          <c:idx val="1"/>
          <c:order val="1"/>
          <c:tx>
            <c:strRef>
              <c:f>Main!$B$5</c:f>
              <c:strCache>
                <c:ptCount val="1"/>
                <c:pt idx="0">
                  <c:v>test2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Summary!$I$2:$I$5</c:f>
              <c:numCache>
                <c:ptCount val="4"/>
                <c:pt idx="0">
                  <c:v>328149.5</c:v>
                </c:pt>
                <c:pt idx="1">
                  <c:v>163973.7</c:v>
                </c:pt>
                <c:pt idx="2">
                  <c:v>634748.7000000002</c:v>
                </c:pt>
                <c:pt idx="3">
                  <c:v>351593.60000000003</c:v>
                </c:pt>
              </c:numCache>
            </c:numRef>
          </c:val>
        </c:ser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960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Summary!$C$21:$C$41</c:f>
              <c:numCache>
                <c:ptCount val="21"/>
                <c:pt idx="0">
                  <c:v>289347.8</c:v>
                </c:pt>
                <c:pt idx="1">
                  <c:v>419151.9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2800.3</c:v>
                </c:pt>
                <c:pt idx="12">
                  <c:v>29102.2</c:v>
                </c:pt>
                <c:pt idx="13">
                  <c:v>17148</c:v>
                </c:pt>
                <c:pt idx="14">
                  <c:v>2831.6</c:v>
                </c:pt>
                <c:pt idx="15">
                  <c:v>10704.7</c:v>
                </c:pt>
                <c:pt idx="16">
                  <c:v>4424.3</c:v>
                </c:pt>
                <c:pt idx="17">
                  <c:v>28682</c:v>
                </c:pt>
                <c:pt idx="18">
                  <c:v>21726.9</c:v>
                </c:pt>
                <c:pt idx="19">
                  <c:v>6613</c:v>
                </c:pt>
                <c:pt idx="20">
                  <c:v>11686.8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Summary!$D$21:$D$41</c:f>
              <c:numCache>
                <c:ptCount val="21"/>
                <c:pt idx="0">
                  <c:v>256796.1</c:v>
                </c:pt>
                <c:pt idx="1">
                  <c:v>270224.3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2485.3</c:v>
                </c:pt>
                <c:pt idx="12">
                  <c:v>18762</c:v>
                </c:pt>
                <c:pt idx="13">
                  <c:v>17148</c:v>
                </c:pt>
                <c:pt idx="14">
                  <c:v>2831.6</c:v>
                </c:pt>
                <c:pt idx="15">
                  <c:v>9500.4</c:v>
                </c:pt>
                <c:pt idx="16">
                  <c:v>2852.3</c:v>
                </c:pt>
                <c:pt idx="17">
                  <c:v>25455.3</c:v>
                </c:pt>
                <c:pt idx="18">
                  <c:v>14007.2</c:v>
                </c:pt>
                <c:pt idx="19">
                  <c:v>5869</c:v>
                </c:pt>
                <c:pt idx="20">
                  <c:v>7534.4</c:v>
                </c:pt>
              </c:numCache>
            </c:numRef>
          </c:val>
        </c:ser>
        <c:axId val="47849924"/>
        <c:axId val="27996133"/>
      </c:bar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"/>
          <c:w val="0.9452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Summary!$C$43:$C$45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36272.4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Summary!$D$43:$D$45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18136.2</c:v>
                </c:pt>
              </c:numCache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2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Summary!$H$8:$H$20</c:f>
              <c:numCache>
                <c:ptCount val="13"/>
                <c:pt idx="0">
                  <c:v>323977.1</c:v>
                </c:pt>
                <c:pt idx="1">
                  <c:v>25248.3</c:v>
                </c:pt>
                <c:pt idx="2">
                  <c:v>18794</c:v>
                </c:pt>
                <c:pt idx="3">
                  <c:v>151900.6</c:v>
                </c:pt>
                <c:pt idx="4">
                  <c:v>708499.7</c:v>
                </c:pt>
                <c:pt idx="5">
                  <c:v>0</c:v>
                </c:pt>
                <c:pt idx="6">
                  <c:v>0</c:v>
                </c:pt>
                <c:pt idx="7">
                  <c:v>33185.3</c:v>
                </c:pt>
                <c:pt idx="8">
                  <c:v>19979.6</c:v>
                </c:pt>
                <c:pt idx="9">
                  <c:v>15129</c:v>
                </c:pt>
                <c:pt idx="10">
                  <c:v>50408.9</c:v>
                </c:pt>
                <c:pt idx="11">
                  <c:v>18299.8</c:v>
                </c:pt>
                <c:pt idx="12">
                  <c:v>369729.80000000005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Summary!$I$8:$I$20</c:f>
              <c:numCache>
                <c:ptCount val="13"/>
                <c:pt idx="0">
                  <c:v>320123.10000000003</c:v>
                </c:pt>
                <c:pt idx="1">
                  <c:v>2344.6</c:v>
                </c:pt>
                <c:pt idx="2">
                  <c:v>3173.2</c:v>
                </c:pt>
                <c:pt idx="3">
                  <c:v>163973.7</c:v>
                </c:pt>
                <c:pt idx="4">
                  <c:v>527020.4</c:v>
                </c:pt>
                <c:pt idx="5">
                  <c:v>0</c:v>
                </c:pt>
                <c:pt idx="6">
                  <c:v>0</c:v>
                </c:pt>
                <c:pt idx="7">
                  <c:v>22530.1</c:v>
                </c:pt>
                <c:pt idx="8">
                  <c:v>19979.6</c:v>
                </c:pt>
                <c:pt idx="9">
                  <c:v>12352.7</c:v>
                </c:pt>
                <c:pt idx="10">
                  <c:v>39462.5</c:v>
                </c:pt>
                <c:pt idx="11">
                  <c:v>13403.4</c:v>
                </c:pt>
                <c:pt idx="12">
                  <c:v>351593.60000000003</c:v>
                </c:pt>
              </c:numCache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30</xdr:row>
      <xdr:rowOff>47625</xdr:rowOff>
    </xdr:from>
    <xdr:to>
      <xdr:col>28</xdr:col>
      <xdr:colOff>590550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1182350" y="5000625"/>
        <a:ext cx="6886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609600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955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28575</xdr:rowOff>
    </xdr:from>
    <xdr:to>
      <xdr:col>9</xdr:col>
      <xdr:colOff>9525</xdr:colOff>
      <xdr:row>5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5810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</xdr:row>
      <xdr:rowOff>57150</xdr:rowOff>
    </xdr:from>
    <xdr:to>
      <xdr:col>8</xdr:col>
      <xdr:colOff>552450</xdr:colOff>
      <xdr:row>23</xdr:row>
      <xdr:rowOff>47625</xdr:rowOff>
    </xdr:to>
    <xdr:graphicFrame>
      <xdr:nvGraphicFramePr>
        <xdr:cNvPr id="4" name="Chart 7"/>
        <xdr:cNvGraphicFramePr/>
      </xdr:nvGraphicFramePr>
      <xdr:xfrm>
        <a:off x="304800" y="962025"/>
        <a:ext cx="553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2</xdr:row>
      <xdr:rowOff>142875</xdr:rowOff>
    </xdr:from>
    <xdr:to>
      <xdr:col>28</xdr:col>
      <xdr:colOff>104775</xdr:colOff>
      <xdr:row>26</xdr:row>
      <xdr:rowOff>57150</xdr:rowOff>
    </xdr:to>
    <xdr:graphicFrame>
      <xdr:nvGraphicFramePr>
        <xdr:cNvPr id="5" name="Chart 8"/>
        <xdr:cNvGraphicFramePr/>
      </xdr:nvGraphicFramePr>
      <xdr:xfrm>
        <a:off x="10687050" y="533400"/>
        <a:ext cx="689610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6</xdr:row>
      <xdr:rowOff>9525</xdr:rowOff>
    </xdr:from>
    <xdr:to>
      <xdr:col>16</xdr:col>
      <xdr:colOff>361950</xdr:colOff>
      <xdr:row>22</xdr:row>
      <xdr:rowOff>133350</xdr:rowOff>
    </xdr:to>
    <xdr:graphicFrame>
      <xdr:nvGraphicFramePr>
        <xdr:cNvPr id="6" name="Chart 9"/>
        <xdr:cNvGraphicFramePr/>
      </xdr:nvGraphicFramePr>
      <xdr:xfrm>
        <a:off x="6000750" y="1076325"/>
        <a:ext cx="45243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304800</xdr:colOff>
      <xdr:row>24</xdr:row>
      <xdr:rowOff>85725</xdr:rowOff>
    </xdr:from>
    <xdr:to>
      <xdr:col>8</xdr:col>
      <xdr:colOff>247650</xdr:colOff>
      <xdr:row>43</xdr:row>
      <xdr:rowOff>0</xdr:rowOff>
    </xdr:to>
    <xdr:graphicFrame>
      <xdr:nvGraphicFramePr>
        <xdr:cNvPr id="7" name="Chart 10"/>
        <xdr:cNvGraphicFramePr/>
      </xdr:nvGraphicFramePr>
      <xdr:xfrm>
        <a:off x="304800" y="4067175"/>
        <a:ext cx="5229225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"/>
  <sheetViews>
    <sheetView tabSelected="1" zoomScale="75" zoomScaleNormal="75" workbookViewId="0" topLeftCell="A1">
      <selection activeCell="L37" sqref="L37"/>
    </sheetView>
  </sheetViews>
  <sheetFormatPr defaultColWidth="9.140625" defaultRowHeight="12.75"/>
  <cols>
    <col min="1" max="1" width="15.28125" style="0" customWidth="1"/>
  </cols>
  <sheetData>
    <row r="1" ht="15.75" customHeight="1" thickBot="1">
      <c r="K1" t="s">
        <v>73</v>
      </c>
    </row>
    <row r="2" spans="1:11" ht="15" customHeight="1">
      <c r="A2" s="2" t="s">
        <v>72</v>
      </c>
      <c r="B2" s="3" t="s">
        <v>75</v>
      </c>
      <c r="C2" s="3"/>
      <c r="D2" s="3"/>
      <c r="E2" s="3"/>
      <c r="F2" s="3"/>
      <c r="G2" s="3"/>
      <c r="H2" s="3"/>
      <c r="I2" s="4"/>
      <c r="J2" s="6"/>
      <c r="K2" t="s">
        <v>74</v>
      </c>
    </row>
    <row r="3" spans="1:10" ht="12.75">
      <c r="A3" s="5" t="s">
        <v>53</v>
      </c>
      <c r="B3" s="6" t="s">
        <v>52</v>
      </c>
      <c r="C3" s="6"/>
      <c r="D3" s="6"/>
      <c r="E3" s="6"/>
      <c r="F3" s="6"/>
      <c r="G3" s="6"/>
      <c r="H3" s="6"/>
      <c r="I3" s="7"/>
      <c r="J3" s="6"/>
    </row>
    <row r="4" spans="1:11" ht="12.75">
      <c r="A4" s="5" t="s">
        <v>72</v>
      </c>
      <c r="B4" s="6" t="s">
        <v>75</v>
      </c>
      <c r="C4" s="6"/>
      <c r="D4" s="6"/>
      <c r="E4" s="6"/>
      <c r="F4" s="6"/>
      <c r="G4" s="6"/>
      <c r="H4" s="6"/>
      <c r="I4" s="7"/>
      <c r="J4" s="6"/>
      <c r="K4" t="s">
        <v>76</v>
      </c>
    </row>
    <row r="5" spans="1:10" ht="15" customHeight="1" thickBot="1">
      <c r="A5" s="8" t="s">
        <v>59</v>
      </c>
      <c r="B5" s="9" t="s">
        <v>60</v>
      </c>
      <c r="C5" s="9"/>
      <c r="D5" s="9"/>
      <c r="E5" s="9"/>
      <c r="F5" s="9"/>
      <c r="G5" s="9"/>
      <c r="H5" s="9"/>
      <c r="I5" s="10"/>
      <c r="J5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7401"/>
  <sheetViews>
    <sheetView workbookViewId="0" topLeftCell="A24">
      <selection activeCell="B55" sqref="B55"/>
    </sheetView>
  </sheetViews>
  <sheetFormatPr defaultColWidth="9.140625" defaultRowHeight="12.75"/>
  <cols>
    <col min="1" max="1" width="9.8515625" style="0" customWidth="1"/>
    <col min="2" max="2" width="57.8515625" style="0" customWidth="1"/>
    <col min="3" max="3" width="25.28125" style="0" customWidth="1"/>
    <col min="4" max="4" width="19.7109375" style="0" customWidth="1"/>
    <col min="5" max="5" width="28.421875" style="0" bestFit="1" customWidth="1"/>
    <col min="6" max="6" width="22.8515625" style="0" customWidth="1"/>
    <col min="7" max="7" width="27.421875" style="0" customWidth="1"/>
    <col min="8" max="8" width="21.8515625" style="0" customWidth="1"/>
    <col min="9" max="9" width="20.28125" style="0" bestFit="1" customWidth="1"/>
    <col min="10" max="10" width="23.421875" style="0" bestFit="1" customWidth="1"/>
    <col min="11" max="11" width="22.57421875" style="0" bestFit="1" customWidth="1"/>
    <col min="12" max="13" width="12.00390625" style="0" bestFit="1" customWidth="1"/>
    <col min="14" max="14" width="13.8515625" style="0" bestFit="1" customWidth="1"/>
    <col min="15" max="16" width="12.00390625" style="0" bestFit="1" customWidth="1"/>
    <col min="17" max="17" width="5.7109375" style="0" bestFit="1" customWidth="1"/>
    <col min="18" max="18" width="16.00390625" style="0" bestFit="1" customWidth="1"/>
    <col min="19" max="19" width="4.57421875" style="0" bestFit="1" customWidth="1"/>
    <col min="20" max="20" width="19.140625" style="0" bestFit="1" customWidth="1"/>
    <col min="21" max="21" width="4.57421875" style="0" bestFit="1" customWidth="1"/>
    <col min="22" max="22" width="17.00390625" style="0" bestFit="1" customWidth="1"/>
    <col min="23" max="23" width="5.710937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18019.4</v>
      </c>
      <c r="D2">
        <v>5751.5</v>
      </c>
      <c r="E2">
        <v>265.8</v>
      </c>
      <c r="F2">
        <v>657.2</v>
      </c>
      <c r="G2">
        <v>1157505.2</v>
      </c>
      <c r="H2">
        <v>439776.6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51513</v>
      </c>
      <c r="D6">
        <v>16442.9</v>
      </c>
      <c r="E6">
        <v>1168.6</v>
      </c>
      <c r="F6">
        <v>2889</v>
      </c>
      <c r="G6">
        <v>6483025.2</v>
      </c>
      <c r="H6">
        <v>2463127.2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218516.4</v>
      </c>
      <c r="D8">
        <v>69754.7</v>
      </c>
      <c r="E8">
        <v>3899.3</v>
      </c>
      <c r="F8">
        <v>9643</v>
      </c>
      <c r="G8">
        <v>19909623.9</v>
      </c>
      <c r="H8">
        <v>7564360</v>
      </c>
    </row>
    <row r="9" spans="1:8" ht="12.75">
      <c r="A9" t="s">
        <v>49</v>
      </c>
      <c r="B9" t="s">
        <v>15</v>
      </c>
      <c r="C9">
        <v>97351.9</v>
      </c>
      <c r="D9">
        <v>31073.6</v>
      </c>
      <c r="E9">
        <v>1330.1</v>
      </c>
      <c r="F9">
        <v>3288.6</v>
      </c>
      <c r="G9">
        <v>6010897.6</v>
      </c>
      <c r="H9">
        <v>2283749.4</v>
      </c>
    </row>
    <row r="10" spans="1:8" ht="12.75">
      <c r="A10" t="s">
        <v>49</v>
      </c>
      <c r="B10" t="s">
        <v>16</v>
      </c>
      <c r="C10">
        <v>608263.3</v>
      </c>
      <c r="D10">
        <v>193318.5</v>
      </c>
      <c r="E10">
        <v>10893.4</v>
      </c>
      <c r="F10">
        <v>26948.1</v>
      </c>
      <c r="G10">
        <v>17795546.8</v>
      </c>
      <c r="H10">
        <v>6770637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2.75">
      <c r="A13" t="s">
        <v>49</v>
      </c>
      <c r="B13" t="s">
        <v>23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2.75">
      <c r="A14" t="s">
        <v>49</v>
      </c>
      <c r="B14" t="s">
        <v>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2.75">
      <c r="A15" t="s">
        <v>49</v>
      </c>
      <c r="B15" t="s">
        <v>25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t="s">
        <v>49</v>
      </c>
      <c r="B16" t="s">
        <v>26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2.75">
      <c r="A17" t="s">
        <v>49</v>
      </c>
      <c r="B17" t="s">
        <v>27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t="s">
        <v>49</v>
      </c>
      <c r="B18" t="s">
        <v>66</v>
      </c>
      <c r="C18">
        <v>75504.6</v>
      </c>
      <c r="D18">
        <v>24109.2</v>
      </c>
      <c r="E18">
        <v>3360.6</v>
      </c>
      <c r="F18">
        <v>8308.4</v>
      </c>
      <c r="G18">
        <v>3073710.2</v>
      </c>
      <c r="H18">
        <v>1131758.3</v>
      </c>
    </row>
    <row r="19" spans="1:8" ht="12.75">
      <c r="A19" t="s">
        <v>50</v>
      </c>
      <c r="B19" t="s">
        <v>67</v>
      </c>
      <c r="C19">
        <v>396534</v>
      </c>
      <c r="D19">
        <v>138952.6</v>
      </c>
      <c r="E19">
        <v>2420</v>
      </c>
      <c r="F19">
        <v>5775.4</v>
      </c>
      <c r="G19">
        <v>9770695.6</v>
      </c>
      <c r="H19">
        <v>3879516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524087.5</v>
      </c>
      <c r="D21">
        <v>289347.8</v>
      </c>
      <c r="E21">
        <v>35289.5</v>
      </c>
      <c r="F21">
        <v>53792.2</v>
      </c>
      <c r="G21">
        <v>43793247.6</v>
      </c>
      <c r="H21">
        <v>32439322.6</v>
      </c>
    </row>
    <row r="22" spans="1:8" ht="12.75">
      <c r="A22" t="s">
        <v>48</v>
      </c>
      <c r="B22" t="s">
        <v>3</v>
      </c>
      <c r="C22">
        <v>823052.9</v>
      </c>
      <c r="D22">
        <v>419151.9</v>
      </c>
      <c r="E22">
        <v>13995.9</v>
      </c>
      <c r="F22">
        <v>23166.5</v>
      </c>
      <c r="G22">
        <v>15193584.3</v>
      </c>
      <c r="H22">
        <v>10583901.2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8189.1</v>
      </c>
      <c r="D32">
        <v>2800.3</v>
      </c>
      <c r="E32">
        <v>291.7</v>
      </c>
      <c r="F32">
        <v>727.8</v>
      </c>
      <c r="G32">
        <v>730411.8</v>
      </c>
      <c r="H32">
        <v>274551.9</v>
      </c>
    </row>
    <row r="33" spans="1:8" ht="12.75">
      <c r="A33" t="s">
        <v>48</v>
      </c>
      <c r="B33" t="s">
        <v>21</v>
      </c>
      <c r="C33">
        <v>86519.5</v>
      </c>
      <c r="D33">
        <v>29102.2</v>
      </c>
      <c r="E33">
        <v>852.4</v>
      </c>
      <c r="F33">
        <v>2178</v>
      </c>
      <c r="G33">
        <v>1678157</v>
      </c>
      <c r="H33">
        <v>639980.6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15835.5</v>
      </c>
      <c r="D36">
        <v>10704.7</v>
      </c>
      <c r="E36">
        <v>1409.4</v>
      </c>
      <c r="F36">
        <v>1851.4</v>
      </c>
      <c r="G36">
        <v>1236740.5</v>
      </c>
      <c r="H36">
        <v>816899.4</v>
      </c>
    </row>
    <row r="37" spans="1:8" ht="12.75">
      <c r="A37" t="s">
        <v>48</v>
      </c>
      <c r="B37" t="s">
        <v>31</v>
      </c>
      <c r="C37">
        <v>7027.6</v>
      </c>
      <c r="D37">
        <v>4424.3</v>
      </c>
      <c r="E37">
        <v>161</v>
      </c>
      <c r="F37">
        <v>225.6</v>
      </c>
      <c r="G37">
        <v>119749.8</v>
      </c>
      <c r="H37">
        <v>73790.9</v>
      </c>
    </row>
    <row r="38" spans="1:8" ht="12.75">
      <c r="A38" t="s">
        <v>48</v>
      </c>
      <c r="B38" t="s">
        <v>32</v>
      </c>
      <c r="C38">
        <v>55840.3</v>
      </c>
      <c r="D38">
        <v>28682</v>
      </c>
      <c r="E38">
        <v>3292.6</v>
      </c>
      <c r="F38">
        <v>5532.3</v>
      </c>
      <c r="G38">
        <v>4738752.5</v>
      </c>
      <c r="H38">
        <v>3230174.4</v>
      </c>
    </row>
    <row r="39" spans="1:8" ht="12.75">
      <c r="A39" t="s">
        <v>48</v>
      </c>
      <c r="B39" t="s">
        <v>33</v>
      </c>
      <c r="C39">
        <v>45066.6</v>
      </c>
      <c r="D39">
        <v>21726.9</v>
      </c>
      <c r="E39">
        <v>695.5</v>
      </c>
      <c r="F39">
        <v>1245.2</v>
      </c>
      <c r="G39">
        <v>836716.9</v>
      </c>
      <c r="H39">
        <v>540660.5</v>
      </c>
    </row>
    <row r="40" spans="1:8" ht="12.75">
      <c r="A40" t="s">
        <v>48</v>
      </c>
      <c r="B40" t="s">
        <v>34</v>
      </c>
      <c r="C40">
        <v>9799.6</v>
      </c>
      <c r="D40">
        <v>6613</v>
      </c>
      <c r="E40">
        <v>726.8</v>
      </c>
      <c r="F40">
        <v>1051.1</v>
      </c>
      <c r="G40">
        <v>850178</v>
      </c>
      <c r="H40">
        <v>591465.1</v>
      </c>
    </row>
    <row r="41" spans="1:8" ht="12.75">
      <c r="A41" t="s">
        <v>48</v>
      </c>
      <c r="B41" t="s">
        <v>35</v>
      </c>
      <c r="C41">
        <v>18542</v>
      </c>
      <c r="D41">
        <v>11686.8</v>
      </c>
      <c r="E41">
        <v>347.8</v>
      </c>
      <c r="F41">
        <v>541.2</v>
      </c>
      <c r="G41">
        <v>355026.7</v>
      </c>
      <c r="H41">
        <v>239998.1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36272.4</v>
      </c>
      <c r="D47">
        <v>36197.4</v>
      </c>
    </row>
    <row r="1807" spans="5:13" ht="12.75">
      <c r="E1807" s="1"/>
      <c r="F1807" s="1"/>
      <c r="G1807" s="1"/>
      <c r="H1807" s="1"/>
      <c r="I1807" s="1"/>
      <c r="J1807" s="1"/>
      <c r="L1807" s="1"/>
      <c r="M1807" s="1"/>
    </row>
    <row r="1848" spans="6:13" ht="12.75">
      <c r="F1848" s="1"/>
      <c r="G1848" s="1"/>
      <c r="I1848" s="1"/>
      <c r="J1848" s="1"/>
      <c r="L1848" s="1"/>
      <c r="M1848" s="1"/>
    </row>
    <row r="1930" spans="6:13" ht="12.75">
      <c r="F1930" s="1"/>
      <c r="G1930" s="1"/>
      <c r="I1930" s="1"/>
      <c r="J1930" s="1"/>
      <c r="L1930" s="1"/>
      <c r="M1930" s="1"/>
    </row>
    <row r="1971" spans="5:13" ht="12.75">
      <c r="E1971" s="1"/>
      <c r="F1971" s="1"/>
      <c r="G1971" s="1"/>
      <c r="H1971" s="1"/>
      <c r="I1971" s="1"/>
      <c r="J1971" s="1"/>
      <c r="L1971" s="1"/>
      <c r="M1971" s="1"/>
    </row>
    <row r="2012" spans="7:13" ht="12.75">
      <c r="G2012" s="1"/>
      <c r="J2012" s="1"/>
      <c r="M2012" s="1"/>
    </row>
    <row r="2217" spans="6:13" ht="12.75">
      <c r="F2217" s="1"/>
      <c r="G2217" s="1"/>
      <c r="I2217" s="1"/>
      <c r="J2217" s="1"/>
      <c r="L2217" s="1"/>
      <c r="M2217" s="1"/>
    </row>
    <row r="5579" spans="6:13" ht="12.75">
      <c r="F5579" s="1"/>
      <c r="G5579" s="1"/>
      <c r="I5579" s="1"/>
      <c r="J5579" s="1"/>
      <c r="L5579" s="1"/>
      <c r="M5579" s="1"/>
    </row>
    <row r="8529" ht="12.75">
      <c r="E8529" s="1"/>
    </row>
    <row r="8530" spans="7:12" ht="12.75">
      <c r="G8530" s="1"/>
      <c r="I8530" s="1"/>
      <c r="J8530" s="1"/>
      <c r="L8530" s="1"/>
    </row>
    <row r="8531" spans="7:13" ht="12.75">
      <c r="G8531" s="1"/>
      <c r="J8531" s="1"/>
      <c r="M8531" s="1"/>
    </row>
    <row r="8554" spans="7:12" ht="12.75">
      <c r="G8554" s="1"/>
      <c r="I8554" s="1"/>
      <c r="J8554" s="1"/>
      <c r="L8554" s="1"/>
    </row>
    <row r="11401" spans="7:13" ht="12.75">
      <c r="G11401" s="1"/>
      <c r="J11401" s="1"/>
      <c r="M11401" s="1"/>
    </row>
    <row r="12239" spans="7:15" ht="12.75">
      <c r="G12239" s="1"/>
      <c r="J12239" s="1"/>
      <c r="L12239" s="1"/>
      <c r="O12239" s="1"/>
    </row>
    <row r="12485" spans="10:15" ht="12.75">
      <c r="J12485" s="1"/>
      <c r="O12485" s="1"/>
    </row>
    <row r="12813" spans="7:15" ht="12.75">
      <c r="G12813" s="1"/>
      <c r="J12813" s="1"/>
      <c r="L12813" s="1"/>
      <c r="O12813" s="1"/>
    </row>
    <row r="17182" spans="5:13" ht="12.75">
      <c r="E17182" s="1"/>
      <c r="H17182" s="1"/>
      <c r="J17182" s="1"/>
      <c r="M17182" s="1"/>
    </row>
    <row r="17428" spans="5:13" ht="12.75">
      <c r="E17428" s="1"/>
      <c r="F17428" s="1"/>
      <c r="G17428" s="1"/>
      <c r="H17428" s="1"/>
      <c r="I17428" s="1"/>
      <c r="J17428" s="1"/>
      <c r="L17428" s="1"/>
      <c r="M17428" s="1"/>
    </row>
    <row r="17592" spans="5:13" ht="12.75">
      <c r="E17592" s="1"/>
      <c r="G17592" s="1"/>
      <c r="H17592" s="1"/>
      <c r="I17592" s="1"/>
      <c r="J17592" s="1"/>
      <c r="L17592" s="1"/>
      <c r="M17592" s="1"/>
    </row>
    <row r="17633" spans="5:13" ht="12.75">
      <c r="E17633" s="1"/>
      <c r="G17633" s="1"/>
      <c r="H17633" s="1"/>
      <c r="J17633" s="1"/>
      <c r="M17633" s="1"/>
    </row>
    <row r="20401" spans="5:13" ht="12.75">
      <c r="E20401" s="1"/>
      <c r="F20401" s="1"/>
      <c r="G20401" s="1"/>
      <c r="H20401" s="1"/>
      <c r="I20401" s="1"/>
      <c r="J20401" s="1"/>
      <c r="K20401" s="1"/>
      <c r="L20401" s="1"/>
      <c r="M20401" s="1"/>
    </row>
    <row r="20852" spans="5:13" ht="12.75">
      <c r="E20852" s="1"/>
      <c r="F20852" s="1"/>
      <c r="G20852" s="1"/>
      <c r="H20852" s="1"/>
      <c r="I20852" s="1"/>
      <c r="J20852" s="1"/>
      <c r="K20852" s="1"/>
      <c r="L20852" s="1"/>
      <c r="M20852" s="1"/>
    </row>
    <row r="21293" spans="10:11" ht="12.75">
      <c r="J21293" s="1"/>
      <c r="K21293" s="1"/>
    </row>
    <row r="21662" spans="10:11" ht="12.75">
      <c r="J21662" s="1"/>
      <c r="K21662" s="1"/>
    </row>
    <row r="21701" spans="5:12" ht="12.75">
      <c r="E21701" s="1"/>
      <c r="F21701" s="1"/>
      <c r="G21701" s="1"/>
      <c r="H21701" s="1"/>
      <c r="I21701" s="1"/>
      <c r="J21701" s="1"/>
      <c r="K21701" s="1"/>
      <c r="L21701" s="1"/>
    </row>
    <row r="21733" spans="5:13" ht="12.75">
      <c r="E21733" s="1"/>
      <c r="F21733" s="1"/>
      <c r="G21733" s="1"/>
      <c r="H21733" s="1"/>
      <c r="I21733" s="1"/>
      <c r="J21733" s="1"/>
      <c r="L21733" s="1"/>
      <c r="M21733" s="1"/>
    </row>
    <row r="21742" spans="5:12" ht="12.75">
      <c r="E21742" s="1"/>
      <c r="F21742" s="1"/>
      <c r="G21742" s="1"/>
      <c r="H21742" s="1"/>
      <c r="I21742" s="1"/>
      <c r="J21742" s="1"/>
      <c r="K21742" s="1"/>
      <c r="L21742" s="1"/>
    </row>
    <row r="21774" spans="5:13" ht="12.75">
      <c r="E21774" s="1"/>
      <c r="F21774" s="1"/>
      <c r="G21774" s="1"/>
      <c r="H21774" s="1"/>
      <c r="I21774" s="1"/>
      <c r="J21774" s="1"/>
      <c r="L21774" s="1"/>
      <c r="M21774" s="1"/>
    </row>
    <row r="21783" spans="5:12" ht="12.75">
      <c r="E21783" s="1"/>
      <c r="F21783" s="1"/>
      <c r="G21783" s="1"/>
      <c r="H21783" s="1"/>
      <c r="I21783" s="1"/>
      <c r="J21783" s="1"/>
      <c r="K21783" s="1"/>
      <c r="L21783" s="1"/>
    </row>
    <row r="21897" spans="5:13" ht="12.75">
      <c r="E21897" s="1"/>
      <c r="G21897" s="1"/>
      <c r="H21897" s="1"/>
      <c r="I21897" s="1"/>
      <c r="J21897" s="1"/>
      <c r="L21897" s="1"/>
      <c r="M21897" s="1"/>
    </row>
    <row r="21937" spans="7:12" ht="12.75">
      <c r="G21937" s="1"/>
      <c r="I21937" s="1"/>
      <c r="J21937" s="1"/>
      <c r="L21937" s="1"/>
    </row>
    <row r="21938" spans="5:13" ht="12.75">
      <c r="E21938" s="1"/>
      <c r="F21938" s="1"/>
      <c r="G21938" s="1"/>
      <c r="H21938" s="1"/>
      <c r="I21938" s="1"/>
      <c r="J21938" s="1"/>
      <c r="L21938" s="1"/>
      <c r="M21938" s="1"/>
    </row>
    <row r="21945" spans="5:7" ht="12.75">
      <c r="E21945" s="1"/>
      <c r="G21945" s="1"/>
    </row>
    <row r="23248" ht="12.75">
      <c r="E23248" s="1"/>
    </row>
    <row r="23273" spans="7:12" ht="12.75">
      <c r="G23273" s="1"/>
      <c r="I23273" s="1"/>
      <c r="J23273" s="1"/>
      <c r="L23273" s="1"/>
    </row>
    <row r="23332" spans="10:13" ht="12.75">
      <c r="J23332" s="1"/>
      <c r="M23332" s="1"/>
    </row>
    <row r="24397" spans="5:7" ht="12.75">
      <c r="E24397" s="1"/>
      <c r="G24397" s="1"/>
    </row>
    <row r="24398" spans="5:8" ht="12.75">
      <c r="E24398" s="1"/>
      <c r="H24398" s="1"/>
    </row>
    <row r="24437" spans="7:10" ht="12.75">
      <c r="G24437" s="1"/>
      <c r="J24437" s="1"/>
    </row>
    <row r="24438" spans="5:12" ht="12.75">
      <c r="E24438" s="1"/>
      <c r="G24438" s="1"/>
      <c r="I24438" s="1"/>
      <c r="J24438" s="1"/>
      <c r="L24438" s="1"/>
    </row>
    <row r="24439" spans="5:13" ht="12.75">
      <c r="E24439" s="1"/>
      <c r="G24439" s="1"/>
      <c r="H24439" s="1"/>
      <c r="J24439" s="1"/>
      <c r="M24439" s="1"/>
    </row>
    <row r="24446" spans="5:7" ht="12.75">
      <c r="E24446" s="1"/>
      <c r="G24446" s="1"/>
    </row>
    <row r="24451" spans="7:12" ht="12.75">
      <c r="G24451" s="1"/>
      <c r="I24451" s="1"/>
      <c r="J24451" s="1"/>
      <c r="L24451" s="1"/>
    </row>
    <row r="24454" spans="7:12" ht="12.75">
      <c r="G24454" s="1"/>
      <c r="I24454" s="1"/>
      <c r="J24454" s="1"/>
      <c r="L24454" s="1"/>
    </row>
    <row r="24569" spans="5:7" ht="12.75">
      <c r="E24569" s="1"/>
      <c r="G24569" s="1"/>
    </row>
    <row r="26209" spans="5:7" ht="12.75">
      <c r="E26209" s="1"/>
      <c r="G26209" s="1"/>
    </row>
    <row r="26284" spans="5:13" ht="12.75">
      <c r="E26284" s="1"/>
      <c r="F26284" s="1"/>
      <c r="G26284" s="1"/>
      <c r="H26284" s="1"/>
      <c r="I26284" s="1"/>
      <c r="J26284" s="1"/>
      <c r="L26284" s="1"/>
      <c r="M26284" s="1"/>
    </row>
    <row r="26325" spans="5:13" ht="12.75">
      <c r="E26325" s="1"/>
      <c r="F26325" s="1"/>
      <c r="G26325" s="1"/>
      <c r="H26325" s="1"/>
      <c r="I26325" s="1"/>
      <c r="J26325" s="1"/>
      <c r="L26325" s="1"/>
      <c r="M26325" s="1"/>
    </row>
    <row r="26366" spans="5:13" ht="12.75">
      <c r="E26366" s="1"/>
      <c r="F26366" s="1"/>
      <c r="G26366" s="1"/>
      <c r="H26366" s="1"/>
      <c r="I26366" s="1"/>
      <c r="J26366" s="1"/>
      <c r="L26366" s="1"/>
      <c r="M26366" s="1"/>
    </row>
    <row r="26448" spans="5:13" ht="12.75">
      <c r="E26448" s="1"/>
      <c r="G26448" s="1"/>
      <c r="H26448" s="1"/>
      <c r="I26448" s="1"/>
      <c r="J26448" s="1"/>
      <c r="L26448" s="1"/>
      <c r="M26448" s="1"/>
    </row>
    <row r="26571" spans="5:13" ht="12.75">
      <c r="E26571" s="1"/>
      <c r="F26571" s="1"/>
      <c r="G26571" s="1"/>
      <c r="H26571" s="1"/>
      <c r="I26571" s="1"/>
      <c r="J26571" s="1"/>
      <c r="L26571" s="1"/>
      <c r="M26571" s="1"/>
    </row>
    <row r="26653" spans="5:8" ht="12.75">
      <c r="E26653" s="1"/>
      <c r="H26653" s="1"/>
    </row>
    <row r="26694" spans="5:13" ht="12.75">
      <c r="E26694" s="1"/>
      <c r="F26694" s="1"/>
      <c r="G26694" s="1"/>
      <c r="H26694" s="1"/>
      <c r="I26694" s="1"/>
      <c r="J26694" s="1"/>
      <c r="L26694" s="1"/>
      <c r="M26694" s="1"/>
    </row>
    <row r="26735" spans="5:13" ht="12.75">
      <c r="E26735" s="1"/>
      <c r="G26735" s="1"/>
      <c r="H26735" s="1"/>
      <c r="I26735" s="1"/>
      <c r="J26735" s="1"/>
      <c r="L26735" s="1"/>
      <c r="M26735" s="1"/>
    </row>
    <row r="26776" spans="5:13" ht="12.75">
      <c r="E26776" s="1"/>
      <c r="F26776" s="1"/>
      <c r="G26776" s="1"/>
      <c r="H26776" s="1"/>
      <c r="I26776" s="1"/>
      <c r="J26776" s="1"/>
      <c r="L26776" s="1"/>
      <c r="M26776" s="1"/>
    </row>
    <row r="26817" spans="5:8" ht="12.75">
      <c r="E26817" s="1"/>
      <c r="H26817" s="1"/>
    </row>
    <row r="26858" spans="5:8" ht="12.75">
      <c r="E26858" s="1"/>
      <c r="H26858" s="1"/>
    </row>
    <row r="26899" spans="5:8" ht="12.75">
      <c r="E26899" s="1"/>
      <c r="H26899" s="1"/>
    </row>
    <row r="26940" spans="5:8" ht="12.75">
      <c r="E26940" s="1"/>
      <c r="H26940" s="1"/>
    </row>
    <row r="26981" spans="5:8" ht="12.75">
      <c r="E26981" s="1"/>
      <c r="H26981" s="1"/>
    </row>
    <row r="27022" spans="5:13" ht="12.75">
      <c r="E27022" s="1"/>
      <c r="F27022" s="1"/>
      <c r="G27022" s="1"/>
      <c r="H27022" s="1"/>
      <c r="I27022" s="1"/>
      <c r="J27022" s="1"/>
      <c r="L27022" s="1"/>
      <c r="M27022" s="1"/>
    </row>
    <row r="27063" spans="5:8" ht="12.75">
      <c r="E27063" s="1"/>
      <c r="H27063" s="1"/>
    </row>
    <row r="27104" spans="5:8" ht="12.75">
      <c r="E27104" s="1"/>
      <c r="H27104" s="1"/>
    </row>
    <row r="27186" spans="5:8" ht="12.75">
      <c r="E27186" s="1"/>
      <c r="H27186" s="1"/>
    </row>
    <row r="27227" spans="5:8" ht="12.75">
      <c r="E27227" s="1"/>
      <c r="H27227" s="1"/>
    </row>
    <row r="27401" spans="7:11" ht="12.75">
      <c r="G27401" s="1"/>
      <c r="H27401" s="1"/>
      <c r="J27401" s="1"/>
      <c r="K2740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workbookViewId="0" topLeftCell="A24">
      <selection activeCell="D56" sqref="D56"/>
    </sheetView>
  </sheetViews>
  <sheetFormatPr defaultColWidth="9.140625" defaultRowHeight="12.75"/>
  <cols>
    <col min="1" max="1" width="9.8515625" style="0" bestFit="1" customWidth="1"/>
    <col min="2" max="2" width="57.8515625" style="0" customWidth="1"/>
    <col min="3" max="3" width="25.28125" style="0" bestFit="1" customWidth="1"/>
    <col min="4" max="4" width="19.7109375" style="0" bestFit="1" customWidth="1"/>
    <col min="5" max="5" width="28.421875" style="0" bestFit="1" customWidth="1"/>
    <col min="6" max="6" width="22.8515625" style="0" bestFit="1" customWidth="1"/>
    <col min="7" max="7" width="27.421875" style="0" bestFit="1" customWidth="1"/>
    <col min="8" max="8" width="21.851562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901</v>
      </c>
      <c r="D2">
        <v>287.6</v>
      </c>
      <c r="E2">
        <v>13.3</v>
      </c>
      <c r="F2">
        <v>32.9</v>
      </c>
      <c r="G2">
        <v>57875.3</v>
      </c>
      <c r="H2">
        <v>21988.8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2575.7</v>
      </c>
      <c r="D6">
        <v>822.1</v>
      </c>
      <c r="E6">
        <v>58.4</v>
      </c>
      <c r="F6">
        <v>144.5</v>
      </c>
      <c r="G6">
        <v>324151.3</v>
      </c>
      <c r="H6">
        <v>123156.4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9352.5</v>
      </c>
      <c r="D8">
        <v>2985.5</v>
      </c>
      <c r="E8">
        <v>195</v>
      </c>
      <c r="F8">
        <v>482.2</v>
      </c>
      <c r="G8">
        <v>995481.5</v>
      </c>
      <c r="H8">
        <v>378218.1</v>
      </c>
    </row>
    <row r="9" spans="1:8" ht="12.75">
      <c r="A9" t="s">
        <v>49</v>
      </c>
      <c r="B9" t="s">
        <v>15</v>
      </c>
      <c r="C9">
        <v>4166.7</v>
      </c>
      <c r="D9">
        <v>1329.9</v>
      </c>
      <c r="E9">
        <v>66.5</v>
      </c>
      <c r="F9">
        <v>164.4</v>
      </c>
      <c r="G9">
        <v>300544.9</v>
      </c>
      <c r="H9">
        <v>114187.5</v>
      </c>
    </row>
    <row r="10" spans="1:8" ht="12.75">
      <c r="A10" t="s">
        <v>49</v>
      </c>
      <c r="B10" t="s">
        <v>16</v>
      </c>
      <c r="C10">
        <v>26033.7</v>
      </c>
      <c r="D10">
        <v>8274</v>
      </c>
      <c r="E10">
        <v>544.7</v>
      </c>
      <c r="F10">
        <v>1347.4</v>
      </c>
      <c r="G10">
        <v>889777.6</v>
      </c>
      <c r="H10">
        <v>338532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16906</v>
      </c>
      <c r="D12">
        <v>5400.7</v>
      </c>
      <c r="E12">
        <v>245.8</v>
      </c>
      <c r="F12">
        <v>607.3</v>
      </c>
      <c r="G12">
        <v>1087306.5</v>
      </c>
      <c r="H12">
        <v>413332.3</v>
      </c>
    </row>
    <row r="13" spans="1:8" ht="12.75">
      <c r="A13" t="s">
        <v>49</v>
      </c>
      <c r="B13" t="s">
        <v>23</v>
      </c>
      <c r="C13">
        <v>38350.9</v>
      </c>
      <c r="D13">
        <v>12261.2</v>
      </c>
      <c r="E13">
        <v>1074.5</v>
      </c>
      <c r="F13">
        <v>2653.8</v>
      </c>
      <c r="G13">
        <v>6178123</v>
      </c>
      <c r="H13">
        <v>2349982.2</v>
      </c>
    </row>
    <row r="14" spans="1:8" ht="12.75">
      <c r="A14" t="s">
        <v>49</v>
      </c>
      <c r="B14" t="s">
        <v>24</v>
      </c>
      <c r="C14">
        <v>177153.3</v>
      </c>
      <c r="D14">
        <v>56551.3</v>
      </c>
      <c r="E14">
        <v>3686</v>
      </c>
      <c r="F14">
        <v>9115.9</v>
      </c>
      <c r="G14">
        <v>18914141.8</v>
      </c>
      <c r="H14">
        <v>7186141.7</v>
      </c>
    </row>
    <row r="15" spans="1:8" ht="12.75">
      <c r="A15" t="s">
        <v>49</v>
      </c>
      <c r="B15" t="s">
        <v>25</v>
      </c>
      <c r="C15">
        <v>75347.3</v>
      </c>
      <c r="D15">
        <v>24059.4</v>
      </c>
      <c r="E15">
        <v>1214.4</v>
      </c>
      <c r="F15">
        <v>2999.4</v>
      </c>
      <c r="G15">
        <v>5499422.9</v>
      </c>
      <c r="H15">
        <v>2090784.9</v>
      </c>
    </row>
    <row r="16" spans="1:8" ht="12.75">
      <c r="A16" t="s">
        <v>49</v>
      </c>
      <c r="B16" t="s">
        <v>26</v>
      </c>
      <c r="C16">
        <v>507562.8</v>
      </c>
      <c r="D16">
        <v>162028</v>
      </c>
      <c r="E16">
        <v>10380.5</v>
      </c>
      <c r="F16">
        <v>25654.8</v>
      </c>
      <c r="G16">
        <v>17108627.7</v>
      </c>
      <c r="H16">
        <v>6503179.3</v>
      </c>
    </row>
    <row r="17" spans="1:8" ht="12.75">
      <c r="A17" t="s">
        <v>49</v>
      </c>
      <c r="B17" t="s">
        <v>27</v>
      </c>
      <c r="C17">
        <v>71538.7</v>
      </c>
      <c r="D17">
        <v>22866.7</v>
      </c>
      <c r="E17">
        <v>2891.5</v>
      </c>
      <c r="F17">
        <v>7133.9</v>
      </c>
      <c r="G17">
        <v>2935546.2</v>
      </c>
      <c r="H17">
        <v>1080452</v>
      </c>
    </row>
    <row r="18" spans="1:8" ht="12.75">
      <c r="A18" t="s">
        <v>49</v>
      </c>
      <c r="B18" t="s">
        <v>66</v>
      </c>
      <c r="C18">
        <v>3775.2</v>
      </c>
      <c r="D18">
        <v>1205.5</v>
      </c>
      <c r="E18">
        <v>168</v>
      </c>
      <c r="F18">
        <v>415.4</v>
      </c>
      <c r="G18">
        <v>153685.5</v>
      </c>
      <c r="H18">
        <v>56587.9</v>
      </c>
    </row>
    <row r="19" spans="1:8" ht="12.75">
      <c r="A19" t="s">
        <v>50</v>
      </c>
      <c r="B19" t="s">
        <v>67</v>
      </c>
      <c r="C19">
        <v>420746.9</v>
      </c>
      <c r="D19">
        <v>151025.7</v>
      </c>
      <c r="E19">
        <v>2639.3</v>
      </c>
      <c r="F19">
        <v>6154.8</v>
      </c>
      <c r="G19">
        <v>10379857.2</v>
      </c>
      <c r="H19">
        <v>4273479.2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465127.7</v>
      </c>
      <c r="D21">
        <v>256796.1</v>
      </c>
      <c r="E21">
        <v>31584.1</v>
      </c>
      <c r="F21">
        <v>48144.1</v>
      </c>
      <c r="G21">
        <v>38538057.9</v>
      </c>
      <c r="H21">
        <v>28546603.4</v>
      </c>
    </row>
    <row r="22" spans="1:8" ht="12.75">
      <c r="A22" t="s">
        <v>48</v>
      </c>
      <c r="B22" t="s">
        <v>3</v>
      </c>
      <c r="C22">
        <v>530615.9</v>
      </c>
      <c r="D22">
        <v>270224.3</v>
      </c>
      <c r="E22">
        <v>8306.9</v>
      </c>
      <c r="F22">
        <v>13749.8</v>
      </c>
      <c r="G22">
        <v>11367439.7</v>
      </c>
      <c r="H22">
        <v>7918600.5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7267.8</v>
      </c>
      <c r="D32">
        <v>2485.3</v>
      </c>
      <c r="E32">
        <v>261</v>
      </c>
      <c r="F32">
        <v>651.4</v>
      </c>
      <c r="G32">
        <v>642762.3</v>
      </c>
      <c r="H32">
        <v>241605.7</v>
      </c>
    </row>
    <row r="33" spans="1:8" ht="12.75">
      <c r="A33" t="s">
        <v>48</v>
      </c>
      <c r="B33" t="s">
        <v>21</v>
      </c>
      <c r="C33">
        <v>55778.3</v>
      </c>
      <c r="D33">
        <v>18762</v>
      </c>
      <c r="E33">
        <v>505.9</v>
      </c>
      <c r="F33">
        <v>1292.7</v>
      </c>
      <c r="G33">
        <v>1255549.6</v>
      </c>
      <c r="H33">
        <v>478816.4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14054</v>
      </c>
      <c r="D36">
        <v>9500.4</v>
      </c>
      <c r="E36">
        <v>1261.4</v>
      </c>
      <c r="F36">
        <v>1657</v>
      </c>
      <c r="G36">
        <v>1088331.6</v>
      </c>
      <c r="H36">
        <v>718871.5</v>
      </c>
    </row>
    <row r="37" spans="1:8" ht="12.75">
      <c r="A37" t="s">
        <v>48</v>
      </c>
      <c r="B37" t="s">
        <v>31</v>
      </c>
      <c r="C37">
        <v>4530.7</v>
      </c>
      <c r="D37">
        <v>2852.3</v>
      </c>
      <c r="E37">
        <v>95.5</v>
      </c>
      <c r="F37">
        <v>133.9</v>
      </c>
      <c r="G37">
        <v>89593.7</v>
      </c>
      <c r="H37">
        <v>55208.5</v>
      </c>
    </row>
    <row r="38" spans="1:8" ht="12.75">
      <c r="A38" t="s">
        <v>48</v>
      </c>
      <c r="B38" t="s">
        <v>32</v>
      </c>
      <c r="C38">
        <v>49558.3</v>
      </c>
      <c r="D38">
        <v>25455.3</v>
      </c>
      <c r="E38">
        <v>2946.8</v>
      </c>
      <c r="F38">
        <v>4951.4</v>
      </c>
      <c r="G38">
        <v>4170102.2</v>
      </c>
      <c r="H38">
        <v>2842553.4</v>
      </c>
    </row>
    <row r="39" spans="1:8" ht="12.75">
      <c r="A39" t="s">
        <v>48</v>
      </c>
      <c r="B39" t="s">
        <v>33</v>
      </c>
      <c r="C39">
        <v>29054.1</v>
      </c>
      <c r="D39">
        <v>14007.2</v>
      </c>
      <c r="E39">
        <v>412.8</v>
      </c>
      <c r="F39">
        <v>739.1</v>
      </c>
      <c r="G39">
        <v>626009.3</v>
      </c>
      <c r="H39">
        <v>404508.2</v>
      </c>
    </row>
    <row r="40" spans="1:8" ht="12.75">
      <c r="A40" t="s">
        <v>48</v>
      </c>
      <c r="B40" t="s">
        <v>34</v>
      </c>
      <c r="C40">
        <v>8697.1</v>
      </c>
      <c r="D40">
        <v>5869</v>
      </c>
      <c r="E40">
        <v>650.5</v>
      </c>
      <c r="F40">
        <v>940.7</v>
      </c>
      <c r="G40">
        <v>748156.7</v>
      </c>
      <c r="H40">
        <v>520489.3</v>
      </c>
    </row>
    <row r="41" spans="1:8" ht="12.75">
      <c r="A41" t="s">
        <v>48</v>
      </c>
      <c r="B41" t="s">
        <v>35</v>
      </c>
      <c r="C41">
        <v>11953.9</v>
      </c>
      <c r="D41">
        <v>7534.4</v>
      </c>
      <c r="E41">
        <v>206.4</v>
      </c>
      <c r="F41">
        <v>321.2</v>
      </c>
      <c r="G41">
        <v>265621.8</v>
      </c>
      <c r="H41">
        <v>179560.6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18136.2</v>
      </c>
      <c r="D47">
        <v>18098.7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">
      <selection activeCell="H9" sqref="H9"/>
    </sheetView>
  </sheetViews>
  <sheetFormatPr defaultColWidth="9.140625" defaultRowHeight="12.75"/>
  <cols>
    <col min="1" max="1" width="9.8515625" style="0" bestFit="1" customWidth="1"/>
    <col min="2" max="2" width="12.421875" style="0" bestFit="1" customWidth="1"/>
    <col min="3" max="4" width="19.7109375" style="0" bestFit="1" customWidth="1"/>
  </cols>
  <sheetData>
    <row r="1" spans="1:4" ht="12.75">
      <c r="A1" t="str">
        <f>Scenario1!A1</f>
        <v>Sector</v>
      </c>
      <c r="B1" t="str">
        <f>Scenario1!B1</f>
        <v>StateLanduse</v>
      </c>
      <c r="C1" t="str">
        <f>Scenario1!D1</f>
        <v>Lbs Nitrogen-Delivered</v>
      </c>
      <c r="D1" t="str">
        <f>Scenario2!D1</f>
        <v>Lbs Nitrogen-Delivered</v>
      </c>
    </row>
    <row r="2" spans="1:11" ht="12.75">
      <c r="A2" t="str">
        <f>Scenario1!A2</f>
        <v>Agriculture</v>
      </c>
      <c r="B2" t="str">
        <f>Scenario1!B2</f>
        <v>alfalfa</v>
      </c>
      <c r="C2">
        <f>Scenario1!D2</f>
        <v>5751.5</v>
      </c>
      <c r="D2">
        <f>Scenario2!D2</f>
        <v>287.6</v>
      </c>
      <c r="G2" t="s">
        <v>49</v>
      </c>
      <c r="H2">
        <f aca="true" t="shared" si="0" ref="H2:I5">SUMIF($A2:$A45,$G2,C2:C45)</f>
        <v>370528</v>
      </c>
      <c r="I2">
        <f t="shared" si="0"/>
        <v>328149.5</v>
      </c>
      <c r="K2">
        <f>(H2-I2)/H2</f>
        <v>0.11437327273512393</v>
      </c>
    </row>
    <row r="3" spans="1:11" ht="12.75">
      <c r="A3" t="str">
        <f>Scenario1!A3</f>
        <v>Agriculture</v>
      </c>
      <c r="B3" t="str">
        <f>Scenario1!B3</f>
        <v>animal feeding operations</v>
      </c>
      <c r="C3">
        <f>Scenario1!D3</f>
        <v>2111.4</v>
      </c>
      <c r="D3">
        <f>Scenario2!D3</f>
        <v>2111.4</v>
      </c>
      <c r="G3" t="s">
        <v>50</v>
      </c>
      <c r="H3">
        <f t="shared" si="0"/>
        <v>151900.6</v>
      </c>
      <c r="I3">
        <f t="shared" si="0"/>
        <v>163973.7</v>
      </c>
      <c r="K3">
        <f>(H3-I3)/H3</f>
        <v>-0.07948026538407357</v>
      </c>
    </row>
    <row r="4" spans="1:11" ht="12.75">
      <c r="A4" t="str">
        <f>Scenario1!A4</f>
        <v>Agriculture</v>
      </c>
      <c r="B4" t="str">
        <f>Scenario1!B4</f>
        <v>concentrated animal feeding operations</v>
      </c>
      <c r="C4">
        <f>Scenario1!D4</f>
        <v>397.2</v>
      </c>
      <c r="D4">
        <f>Scenario2!D4</f>
        <v>397.2</v>
      </c>
      <c r="G4" t="s">
        <v>48</v>
      </c>
      <c r="H4">
        <f t="shared" si="0"/>
        <v>845502.3</v>
      </c>
      <c r="I4">
        <f t="shared" si="0"/>
        <v>634748.7000000002</v>
      </c>
      <c r="K4">
        <f>(H4-I4)/H4</f>
        <v>0.24926437219626707</v>
      </c>
    </row>
    <row r="5" spans="1:11" ht="12.75">
      <c r="A5" t="str">
        <f>Scenario1!A5</f>
        <v>Agriculture</v>
      </c>
      <c r="B5" t="str">
        <f>Scenario1!B5</f>
        <v>degraded riparian pasture</v>
      </c>
      <c r="C5">
        <f>Scenario1!D5</f>
        <v>1139.1</v>
      </c>
      <c r="D5">
        <f>Scenario2!D5</f>
        <v>1139.1</v>
      </c>
      <c r="G5" t="s">
        <v>58</v>
      </c>
      <c r="H5">
        <f t="shared" si="0"/>
        <v>369729.80000000005</v>
      </c>
      <c r="I5">
        <f t="shared" si="0"/>
        <v>351593.60000000003</v>
      </c>
      <c r="K5">
        <f>(H5-I5)/H5</f>
        <v>0.049052578396439804</v>
      </c>
    </row>
    <row r="6" spans="1:4" ht="12.75">
      <c r="A6" t="str">
        <f>Scenario1!A6</f>
        <v>Agriculture</v>
      </c>
      <c r="B6" t="str">
        <f>Scenario1!B6</f>
        <v>hay with nutrients</v>
      </c>
      <c r="C6">
        <f>Scenario1!D6</f>
        <v>16442.9</v>
      </c>
      <c r="D6">
        <f>Scenario2!D6</f>
        <v>822.1</v>
      </c>
    </row>
    <row r="7" spans="1:4" ht="12.75">
      <c r="A7" t="str">
        <f>Scenario1!A7</f>
        <v>Agriculture</v>
      </c>
      <c r="B7" t="str">
        <f>Scenario1!B7</f>
        <v>hay without nutrients</v>
      </c>
      <c r="C7">
        <f>Scenario1!D7</f>
        <v>2351.1</v>
      </c>
      <c r="D7">
        <f>Scenario2!D7</f>
        <v>2351.1</v>
      </c>
    </row>
    <row r="8" spans="1:9" ht="12.75">
      <c r="A8" t="str">
        <f>Scenario1!A8</f>
        <v>Agriculture</v>
      </c>
      <c r="B8" t="str">
        <f>Scenario1!B8</f>
        <v>hightill with manure</v>
      </c>
      <c r="C8">
        <f>Scenario1!D8</f>
        <v>69754.7</v>
      </c>
      <c r="D8">
        <f>Scenario2!D8</f>
        <v>2985.5</v>
      </c>
      <c r="G8" t="s">
        <v>36</v>
      </c>
      <c r="H8">
        <f>C2+C8+C9+C10+C11+C12+C13+C14+C15+C16+C17</f>
        <v>323977.1</v>
      </c>
      <c r="I8">
        <f>D2+D8+D9+D10+D11+D12+D13+D14+D15+D16+D17</f>
        <v>320123.10000000003</v>
      </c>
    </row>
    <row r="9" spans="1:9" ht="12.75">
      <c r="A9" t="str">
        <f>Scenario1!A9</f>
        <v>Agriculture</v>
      </c>
      <c r="B9" t="str">
        <f>Scenario1!B9</f>
        <v>hightill without manure</v>
      </c>
      <c r="C9">
        <f>Scenario1!D9</f>
        <v>31073.6</v>
      </c>
      <c r="D9">
        <f>Scenario2!D9</f>
        <v>1329.9</v>
      </c>
      <c r="G9" t="s">
        <v>66</v>
      </c>
      <c r="H9">
        <f>C5+C18</f>
        <v>25248.3</v>
      </c>
      <c r="I9">
        <f>D5+D18</f>
        <v>2344.6</v>
      </c>
    </row>
    <row r="10" spans="1:9" ht="12.75">
      <c r="A10" t="str">
        <f>Scenario1!A10</f>
        <v>Agriculture</v>
      </c>
      <c r="B10" t="str">
        <f>Scenario1!B10</f>
        <v>lowtill with manure</v>
      </c>
      <c r="C10">
        <f>Scenario1!D10</f>
        <v>193318.5</v>
      </c>
      <c r="D10">
        <f>Scenario2!D10</f>
        <v>8274</v>
      </c>
      <c r="G10" t="s">
        <v>68</v>
      </c>
      <c r="H10">
        <f>+C6+C7</f>
        <v>18794</v>
      </c>
      <c r="I10">
        <f>+D6+D7</f>
        <v>3173.2</v>
      </c>
    </row>
    <row r="11" spans="1:9" ht="12.75">
      <c r="A11" t="str">
        <f>Scenario1!A11</f>
        <v>Agriculture</v>
      </c>
      <c r="B11" t="str">
        <f>Scenario1!B11</f>
        <v>nursery</v>
      </c>
      <c r="C11">
        <f>Scenario1!D11</f>
        <v>24078.8</v>
      </c>
      <c r="D11">
        <f>Scenario2!D11</f>
        <v>24078.8</v>
      </c>
      <c r="G11" t="s">
        <v>67</v>
      </c>
      <c r="H11">
        <f>SUM(C19:C20)</f>
        <v>151900.6</v>
      </c>
      <c r="I11">
        <f>SUM(D19:D20)</f>
        <v>163973.7</v>
      </c>
    </row>
    <row r="12" spans="1:9" ht="12.75">
      <c r="A12" t="str">
        <f>Scenario1!A12</f>
        <v>Agriculture</v>
      </c>
      <c r="B12" t="str">
        <f>Scenario1!B12</f>
        <v>nutrient management alfalfa</v>
      </c>
      <c r="C12">
        <f>Scenario1!D12</f>
        <v>0</v>
      </c>
      <c r="D12">
        <f>Scenario2!D12</f>
        <v>5400.7</v>
      </c>
      <c r="G12" t="s">
        <v>37</v>
      </c>
      <c r="H12">
        <f>SUM(C21:C22)</f>
        <v>708499.7</v>
      </c>
      <c r="I12">
        <f>SUM(D21:D22)</f>
        <v>527020.4</v>
      </c>
    </row>
    <row r="13" spans="1:9" ht="12.75">
      <c r="A13" t="str">
        <f>Scenario1!A13</f>
        <v>Agriculture</v>
      </c>
      <c r="B13" t="str">
        <f>Scenario1!B13</f>
        <v>nutrient management hay</v>
      </c>
      <c r="C13">
        <f>Scenario1!D13</f>
        <v>0</v>
      </c>
      <c r="D13">
        <f>Scenario2!D13</f>
        <v>12261.2</v>
      </c>
      <c r="G13" t="s">
        <v>65</v>
      </c>
      <c r="H13">
        <f>SUM(C23:C26)</f>
        <v>0</v>
      </c>
      <c r="I13">
        <f>SUM(D23:D26)</f>
        <v>0</v>
      </c>
    </row>
    <row r="14" spans="1:9" ht="12.75">
      <c r="A14" t="str">
        <f>Scenario1!A14</f>
        <v>Agriculture</v>
      </c>
      <c r="B14" t="str">
        <f>Scenario1!B14</f>
        <v>nutrient management hitil with manure</v>
      </c>
      <c r="C14">
        <f>Scenario1!D14</f>
        <v>0</v>
      </c>
      <c r="D14">
        <f>Scenario2!D14</f>
        <v>56551.3</v>
      </c>
      <c r="G14" t="s">
        <v>38</v>
      </c>
      <c r="H14">
        <f>SUM(C29:C30)</f>
        <v>0</v>
      </c>
      <c r="I14">
        <f>SUM(D29:D30)</f>
        <v>0</v>
      </c>
    </row>
    <row r="15" spans="1:9" ht="12.75">
      <c r="A15" t="str">
        <f>Scenario1!A15</f>
        <v>Agriculture</v>
      </c>
      <c r="B15" t="str">
        <f>Scenario1!B15</f>
        <v>nutrient management hitil without manure</v>
      </c>
      <c r="C15">
        <f>Scenario1!D15</f>
        <v>0</v>
      </c>
      <c r="D15">
        <f>Scenario2!D15</f>
        <v>24059.4</v>
      </c>
      <c r="G15" t="s">
        <v>39</v>
      </c>
      <c r="H15">
        <f>SUM(C31:C33)</f>
        <v>33185.3</v>
      </c>
      <c r="I15">
        <f>SUM(D31:D33)</f>
        <v>22530.1</v>
      </c>
    </row>
    <row r="16" spans="1:9" ht="12.75">
      <c r="A16" t="str">
        <f>Scenario1!A16</f>
        <v>Agriculture</v>
      </c>
      <c r="B16" t="str">
        <f>Scenario1!B16</f>
        <v>nutrient management lotil</v>
      </c>
      <c r="C16">
        <f>Scenario1!D16</f>
        <v>0</v>
      </c>
      <c r="D16">
        <f>Scenario2!D16</f>
        <v>162028</v>
      </c>
      <c r="G16" t="s">
        <v>61</v>
      </c>
      <c r="H16">
        <f>SUM(C34:C35)</f>
        <v>19979.6</v>
      </c>
      <c r="I16">
        <f>SUM(D34:D35)</f>
        <v>19979.6</v>
      </c>
    </row>
    <row r="17" spans="1:9" ht="12.75">
      <c r="A17" t="str">
        <f>Scenario1!A17</f>
        <v>Agriculture</v>
      </c>
      <c r="B17" t="str">
        <f>Scenario1!B17</f>
        <v>nutrient management pasture</v>
      </c>
      <c r="C17">
        <f>Scenario1!D17</f>
        <v>0</v>
      </c>
      <c r="D17">
        <f>Scenario2!D17</f>
        <v>22866.7</v>
      </c>
      <c r="G17" t="s">
        <v>62</v>
      </c>
      <c r="H17">
        <f>SUM(C36:C37)</f>
        <v>15129</v>
      </c>
      <c r="I17">
        <f>SUM(D36:D37)</f>
        <v>12352.7</v>
      </c>
    </row>
    <row r="18" spans="1:9" ht="12.75">
      <c r="A18" t="str">
        <f>Scenario1!A18</f>
        <v>Agriculture</v>
      </c>
      <c r="B18" t="str">
        <f>Scenario1!B18</f>
        <v>pasture</v>
      </c>
      <c r="C18">
        <f>Scenario1!D18</f>
        <v>24109.2</v>
      </c>
      <c r="D18">
        <f>Scenario2!D18</f>
        <v>1205.5</v>
      </c>
      <c r="G18" t="s">
        <v>70</v>
      </c>
      <c r="H18">
        <f>SUM(C38:C39)</f>
        <v>50408.9</v>
      </c>
      <c r="I18">
        <f>SUM(D38:D39)</f>
        <v>39462.5</v>
      </c>
    </row>
    <row r="19" spans="1:9" ht="12.75">
      <c r="A19" t="str">
        <f>Scenario1!A19</f>
        <v>Forest</v>
      </c>
      <c r="B19" t="str">
        <f>Scenario1!B19</f>
        <v>forest</v>
      </c>
      <c r="C19">
        <f>Scenario1!D19</f>
        <v>138952.6</v>
      </c>
      <c r="D19">
        <f>Scenario2!D19</f>
        <v>151025.7</v>
      </c>
      <c r="G19" t="s">
        <v>63</v>
      </c>
      <c r="H19">
        <f>SUM(C40:C41)</f>
        <v>18299.8</v>
      </c>
      <c r="I19">
        <f>SUM(D40:D41)</f>
        <v>13403.4</v>
      </c>
    </row>
    <row r="20" spans="1:9" ht="12.75">
      <c r="A20" t="str">
        <f>Scenario1!A20</f>
        <v>Forest</v>
      </c>
      <c r="B20" t="str">
        <f>Scenario1!B20</f>
        <v>harvested forest</v>
      </c>
      <c r="C20">
        <f>Scenario1!D20</f>
        <v>12948</v>
      </c>
      <c r="D20">
        <f>Scenario2!D20</f>
        <v>12948</v>
      </c>
      <c r="G20" t="s">
        <v>58</v>
      </c>
      <c r="H20">
        <f>SUM(C43:C45)</f>
        <v>369729.80000000005</v>
      </c>
      <c r="I20">
        <f>SUM(D43:D45)</f>
        <v>351593.60000000003</v>
      </c>
    </row>
    <row r="21" spans="1:4" ht="12.75">
      <c r="A21" t="str">
        <f>Scenario1!A21</f>
        <v>Urban</v>
      </c>
      <c r="B21" t="str">
        <f>Scenario1!B21</f>
        <v>County Phase I/II MS4 Impervious</v>
      </c>
      <c r="C21">
        <f>Scenario1!D21</f>
        <v>289347.8</v>
      </c>
      <c r="D21">
        <f>Scenario2!D21</f>
        <v>256796.1</v>
      </c>
    </row>
    <row r="22" spans="1:4" ht="12.75">
      <c r="A22" t="str">
        <f>Scenario1!A22</f>
        <v>Urban</v>
      </c>
      <c r="B22" t="str">
        <f>Scenario1!B22</f>
        <v>County Phase I/II MS4 Pervious</v>
      </c>
      <c r="C22">
        <f>Scenario1!D22</f>
        <v>419151.9</v>
      </c>
      <c r="D22">
        <f>Scenario2!D22</f>
        <v>270224.3</v>
      </c>
    </row>
    <row r="23" spans="1:4" ht="12.75">
      <c r="A23" t="str">
        <f>Scenario1!A23</f>
        <v>Urban</v>
      </c>
      <c r="B23" t="str">
        <f>Scenario1!B23</f>
        <v>CSS construction</v>
      </c>
      <c r="C23">
        <f>Scenario1!D23</f>
        <v>0</v>
      </c>
      <c r="D23">
        <f>Scenario2!D23</f>
        <v>0</v>
      </c>
    </row>
    <row r="24" spans="1:4" ht="12.75">
      <c r="A24" t="str">
        <f>Scenario1!A24</f>
        <v>Urban</v>
      </c>
      <c r="B24" t="str">
        <f>Scenario1!B24</f>
        <v>CSS extractive</v>
      </c>
      <c r="C24">
        <f>Scenario1!D24</f>
        <v>0</v>
      </c>
      <c r="D24">
        <f>Scenario2!D24</f>
        <v>0</v>
      </c>
    </row>
    <row r="25" spans="1:4" ht="12.75">
      <c r="A25" t="str">
        <f>Scenario1!A25</f>
        <v>Urban</v>
      </c>
      <c r="B25" t="str">
        <f>Scenario1!B25</f>
        <v>CSS impervious developed</v>
      </c>
      <c r="C25">
        <f>Scenario1!D25</f>
        <v>0</v>
      </c>
      <c r="D25">
        <f>Scenario2!D25</f>
        <v>0</v>
      </c>
    </row>
    <row r="26" spans="1:4" ht="12.75">
      <c r="A26" t="str">
        <f>Scenario1!A26</f>
        <v>Urban</v>
      </c>
      <c r="B26" t="str">
        <f>Scenario1!B26</f>
        <v>CSS pervious developed</v>
      </c>
      <c r="C26">
        <f>Scenario1!D26</f>
        <v>0</v>
      </c>
      <c r="D26">
        <f>Scenario2!D26</f>
        <v>0</v>
      </c>
    </row>
    <row r="27" spans="1:4" ht="12.75">
      <c r="A27" t="str">
        <f>Scenario1!A27</f>
        <v>Urban</v>
      </c>
      <c r="B27" t="str">
        <f>Scenario1!B27</f>
        <v>Federal Impervious</v>
      </c>
      <c r="C27">
        <f>Scenario1!D27</f>
        <v>0</v>
      </c>
      <c r="D27">
        <f>Scenario2!D27</f>
        <v>0</v>
      </c>
    </row>
    <row r="28" spans="1:4" ht="12.75">
      <c r="A28" t="str">
        <f>Scenario1!A28</f>
        <v>Urban</v>
      </c>
      <c r="B28" t="str">
        <f>Scenario1!B28</f>
        <v>Federal Pervious</v>
      </c>
      <c r="C28">
        <f>Scenario1!D28</f>
        <v>0</v>
      </c>
      <c r="D28">
        <f>Scenario2!D28</f>
        <v>0</v>
      </c>
    </row>
    <row r="29" spans="1:4" ht="12.75">
      <c r="A29" t="str">
        <f>Scenario1!A29</f>
        <v>Urban</v>
      </c>
      <c r="B29" t="str">
        <f>Scenario1!B29</f>
        <v>Municipal Phase II MS4 Impervious</v>
      </c>
      <c r="C29">
        <f>Scenario1!D29</f>
        <v>0</v>
      </c>
      <c r="D29">
        <f>Scenario2!D29</f>
        <v>0</v>
      </c>
    </row>
    <row r="30" spans="1:4" ht="12.75">
      <c r="A30" t="str">
        <f>Scenario1!A30</f>
        <v>Urban</v>
      </c>
      <c r="B30" t="str">
        <f>Scenario1!B30</f>
        <v>Municipal Phase II MS4 Pervious</v>
      </c>
      <c r="C30">
        <f>Scenario1!D30</f>
        <v>0</v>
      </c>
      <c r="D30">
        <f>Scenario2!D30</f>
        <v>0</v>
      </c>
    </row>
    <row r="31" spans="1:4" ht="12.75">
      <c r="A31" t="str">
        <f>Scenario1!A31</f>
        <v>Urban</v>
      </c>
      <c r="B31" t="str">
        <f>Scenario1!B31</f>
        <v>nonregulated extractive</v>
      </c>
      <c r="C31">
        <f>Scenario1!D31</f>
        <v>1282.8</v>
      </c>
      <c r="D31">
        <f>Scenario2!D31</f>
        <v>1282.8</v>
      </c>
    </row>
    <row r="32" spans="1:4" ht="12.75">
      <c r="A32" t="str">
        <f>Scenario1!A32</f>
        <v>Urban</v>
      </c>
      <c r="B32" t="str">
        <f>Scenario1!B32</f>
        <v>nonregulated impervious developed</v>
      </c>
      <c r="C32">
        <f>Scenario1!D32</f>
        <v>2800.3</v>
      </c>
      <c r="D32">
        <f>Scenario2!D32</f>
        <v>2485.3</v>
      </c>
    </row>
    <row r="33" spans="1:4" ht="12.75">
      <c r="A33" t="str">
        <f>Scenario1!A33</f>
        <v>Urban</v>
      </c>
      <c r="B33" t="str">
        <f>Scenario1!B33</f>
        <v>nonregulated pervious developed</v>
      </c>
      <c r="C33">
        <f>Scenario1!D33</f>
        <v>29102.2</v>
      </c>
      <c r="D33">
        <f>Scenario2!D33</f>
        <v>18762</v>
      </c>
    </row>
    <row r="34" spans="1:4" ht="12.75">
      <c r="A34" t="str">
        <f>Scenario1!A34</f>
        <v>Urban</v>
      </c>
      <c r="B34" t="str">
        <f>Scenario1!B34</f>
        <v>regulated construction</v>
      </c>
      <c r="C34">
        <f>Scenario1!D34</f>
        <v>17148</v>
      </c>
      <c r="D34">
        <f>Scenario2!D34</f>
        <v>17148</v>
      </c>
    </row>
    <row r="35" spans="1:4" ht="12.75">
      <c r="A35" t="str">
        <f>Scenario1!A35</f>
        <v>Urban</v>
      </c>
      <c r="B35" t="str">
        <f>Scenario1!B35</f>
        <v>regulated extractive</v>
      </c>
      <c r="C35">
        <f>Scenario1!D35</f>
        <v>2831.6</v>
      </c>
      <c r="D35">
        <f>Scenario2!D35</f>
        <v>2831.6</v>
      </c>
    </row>
    <row r="36" spans="1:4" ht="12.75">
      <c r="A36" t="str">
        <f>Scenario1!A36</f>
        <v>Urban</v>
      </c>
      <c r="B36" t="str">
        <f>Scenario1!B36</f>
        <v>Regulated Industrial Facility Impervious</v>
      </c>
      <c r="C36">
        <f>Scenario1!D36</f>
        <v>10704.7</v>
      </c>
      <c r="D36">
        <f>Scenario2!D36</f>
        <v>9500.4</v>
      </c>
    </row>
    <row r="37" spans="1:4" ht="12.75">
      <c r="A37" t="str">
        <f>Scenario1!A37</f>
        <v>Urban</v>
      </c>
      <c r="B37" t="str">
        <f>Scenario1!B37</f>
        <v>Regulated Industrial Facility Pervious</v>
      </c>
      <c r="C37">
        <f>Scenario1!D37</f>
        <v>4424.3</v>
      </c>
      <c r="D37">
        <f>Scenario2!D37</f>
        <v>2852.3</v>
      </c>
    </row>
    <row r="38" spans="1:4" ht="12.75">
      <c r="A38" t="str">
        <f>Scenario1!A38</f>
        <v>Urban</v>
      </c>
      <c r="B38" t="str">
        <f>Scenario1!B38</f>
        <v>SHA Phase I/II MS4 Impervious</v>
      </c>
      <c r="C38">
        <f>Scenario1!D38</f>
        <v>28682</v>
      </c>
      <c r="D38">
        <f>Scenario2!D38</f>
        <v>25455.3</v>
      </c>
    </row>
    <row r="39" spans="1:4" ht="12.75">
      <c r="A39" t="str">
        <f>Scenario1!A39</f>
        <v>Urban</v>
      </c>
      <c r="B39" t="str">
        <f>Scenario1!B39</f>
        <v>SHA Phase I/II MS4 Pervious</v>
      </c>
      <c r="C39">
        <f>Scenario1!D39</f>
        <v>21726.9</v>
      </c>
      <c r="D39">
        <f>Scenario2!D39</f>
        <v>14007.2</v>
      </c>
    </row>
    <row r="40" spans="1:4" ht="12.75">
      <c r="A40" t="str">
        <f>Scenario1!A40</f>
        <v>Urban</v>
      </c>
      <c r="B40" t="str">
        <f>Scenario1!B40</f>
        <v>State Phase II MS4 Impervious</v>
      </c>
      <c r="C40">
        <f>Scenario1!D40</f>
        <v>6613</v>
      </c>
      <c r="D40">
        <f>Scenario2!D40</f>
        <v>5869</v>
      </c>
    </row>
    <row r="41" spans="1:4" ht="12.75">
      <c r="A41" t="str">
        <f>Scenario1!A41</f>
        <v>Urban</v>
      </c>
      <c r="B41" t="str">
        <f>Scenario1!B41</f>
        <v>State Phase II MS4 Pervious</v>
      </c>
      <c r="C41">
        <f>Scenario1!D41</f>
        <v>11686.8</v>
      </c>
      <c r="D41">
        <f>Scenario2!D41</f>
        <v>7534.4</v>
      </c>
    </row>
    <row r="42" spans="1:4" ht="12.75">
      <c r="A42" t="str">
        <f>Scenario1!A42</f>
        <v>Water</v>
      </c>
      <c r="B42" t="str">
        <f>Scenario1!B42</f>
        <v>water</v>
      </c>
      <c r="C42">
        <f>Scenario1!D42</f>
        <v>15008.8</v>
      </c>
      <c r="D42">
        <f>Scenario2!D42</f>
        <v>15008.8</v>
      </c>
    </row>
    <row r="43" spans="1:4" ht="12.75">
      <c r="A43" t="s">
        <v>58</v>
      </c>
      <c r="B43" t="str">
        <f>Scenario1!B45</f>
        <v>Outside of the Critical Area, not within 1000 ft of a perennial stream</v>
      </c>
      <c r="C43">
        <f>Scenario1!C45</f>
        <v>175856.7</v>
      </c>
      <c r="D43">
        <f>Scenario2!C45</f>
        <v>175856.7</v>
      </c>
    </row>
    <row r="44" spans="1:4" ht="12.75">
      <c r="A44" t="s">
        <v>58</v>
      </c>
      <c r="B44" t="str">
        <f>Scenario1!B46</f>
        <v>Within 1000 ft of a perennial stream</v>
      </c>
      <c r="C44">
        <f>Scenario1!C46</f>
        <v>157600.7</v>
      </c>
      <c r="D44">
        <f>Scenario2!C46</f>
        <v>157600.7</v>
      </c>
    </row>
    <row r="45" spans="1:4" ht="12.75">
      <c r="A45" t="s">
        <v>58</v>
      </c>
      <c r="B45" t="str">
        <f>Scenario1!B47</f>
        <v>Critical Area</v>
      </c>
      <c r="C45">
        <f>Scenario1!C47</f>
        <v>36272.4</v>
      </c>
      <c r="D45">
        <f>Scenario2!C47</f>
        <v>18136.2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sal</cp:lastModifiedBy>
  <dcterms:created xsi:type="dcterms:W3CDTF">2011-07-22T02:16:26Z</dcterms:created>
  <dcterms:modified xsi:type="dcterms:W3CDTF">2011-07-28T11:57:48Z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