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Draft WQ Summary Sheet" sheetId="1" r:id="rId1"/>
  </sheets>
  <definedNames>
    <definedName name="_xlnm.Print_Area" localSheetId="0">'Draft WQ Summary Sheet'!$A$1:$S$122</definedName>
    <definedName name="_xlnm.Print_Titles" localSheetId="0">'Draft WQ Summary Sheet'!$1:$9</definedName>
    <definedName name="Z_34D87D1A_F1BD_49D5_B91B_60F7E8220BB3_.wvu.PrintArea" localSheetId="0" hidden="1">'Draft WQ Summary Sheet'!$A$1:$S$117</definedName>
    <definedName name="Z_4903C146_6B6C_4350_A53D_3EF36268ECD2_.wvu.PrintArea" localSheetId="0" hidden="1">'Draft WQ Summary Sheet'!$A$1:$S$117</definedName>
    <definedName name="Z_812D9888_50CD_4E1E_B127_3577B64F6B91_.wvu.PrintArea" localSheetId="0" hidden="1">'Draft WQ Summary Sheet'!$A$1:$S$126</definedName>
    <definedName name="Z_D8D54A18_09D9_4B61_81C6_A5505A7451E3_.wvu.PrintArea" localSheetId="0" hidden="1">'Draft WQ Summary Sheet'!$A$1:$S$117</definedName>
  </definedNames>
  <calcPr fullCalcOnLoad="1" fullPrecision="0"/>
</workbook>
</file>

<file path=xl/comments1.xml><?xml version="1.0" encoding="utf-8"?>
<comments xmlns="http://schemas.openxmlformats.org/spreadsheetml/2006/main">
  <authors>
    <author>amalcolm</author>
  </authors>
  <commentList>
    <comment ref="E23" authorId="0">
      <text>
        <r>
          <rPr>
            <b/>
            <sz val="10"/>
            <color indexed="18"/>
            <rFont val="Tahoma"/>
            <family val="2"/>
          </rPr>
          <t>Column E:</t>
        </r>
        <r>
          <rPr>
            <b/>
            <sz val="10"/>
            <color indexed="10"/>
            <rFont val="Tahoma"/>
            <family val="2"/>
          </rPr>
          <t xml:space="preserve">
This includes existing impervious areas that are considered maintenance or that qualify for a 3.3.A waiver.  It may also include impervious surfaces shown within the LOD that are part of the work area but are being left intact or are generally not considered to be a disturbance.  Examples of this include milling/resurfacing areas as well as taxiways, roads, or parking lots being traversed for access or used for staging.  Any area included in this column must also be included in Columns B and C.  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10"/>
            <color indexed="18"/>
            <rFont val="Tahoma"/>
            <family val="2"/>
          </rPr>
          <t>Column E:</t>
        </r>
        <r>
          <rPr>
            <b/>
            <sz val="10"/>
            <color indexed="10"/>
            <rFont val="Tahoma"/>
            <family val="2"/>
          </rPr>
          <t xml:space="preserve">
This includes existing impervious areas that are considered maintenance or that qualify for a 3.3.A waiver.  It may also include impervious surfaces shown within the LOD that are part of the work area but are being left intact or are generally not considered to be a disturbance.  Examples of this include milling/resurfacing areas as well as taxiways, roads, or parking lots being traversed for access or used for staging.  Any area included in this column must also be included in Columns B and C.  </t>
        </r>
        <r>
          <rPr>
            <b/>
            <sz val="9"/>
            <color indexed="10"/>
            <rFont val="Tahoma"/>
            <family val="2"/>
          </rPr>
          <t xml:space="preserve">
</t>
        </r>
      </text>
    </comment>
    <comment ref="S27" authorId="0">
      <text>
        <r>
          <rPr>
            <b/>
            <sz val="9"/>
            <color indexed="18"/>
            <rFont val="Tahoma"/>
            <family val="2"/>
          </rPr>
          <t>Column S</t>
        </r>
        <r>
          <rPr>
            <b/>
            <sz val="9"/>
            <color indexed="10"/>
            <rFont val="Tahoma"/>
            <family val="2"/>
          </rPr>
          <t xml:space="preserve"> is intentionally blank.  This spreadsheet is only interested total IART and total area treated. </t>
        </r>
      </text>
    </comment>
  </commentList>
</comments>
</file>

<file path=xl/sharedStrings.xml><?xml version="1.0" encoding="utf-8"?>
<sst xmlns="http://schemas.openxmlformats.org/spreadsheetml/2006/main" count="257" uniqueCount="253">
  <si>
    <t>A</t>
  </si>
  <si>
    <t>B</t>
  </si>
  <si>
    <t>C</t>
  </si>
  <si>
    <t>Water Quality Required</t>
  </si>
  <si>
    <t>Water Quality Provided</t>
  </si>
  <si>
    <t>L</t>
  </si>
  <si>
    <t>N</t>
  </si>
  <si>
    <t>Date:</t>
  </si>
  <si>
    <t>Date</t>
  </si>
  <si>
    <t>POI</t>
  </si>
  <si>
    <t>D</t>
  </si>
  <si>
    <t>M</t>
  </si>
  <si>
    <t>O</t>
  </si>
  <si>
    <t>Type of Treatment</t>
  </si>
  <si>
    <t>Net Increase in Impervious        (acres)</t>
  </si>
  <si>
    <t>Effective Impervious Area Treated     (acres)</t>
  </si>
  <si>
    <t>WQ Summary excess/deficit                               (acres)</t>
  </si>
  <si>
    <t xml:space="preserve">MDE Number </t>
  </si>
  <si>
    <t>Banking Fee (acres)</t>
  </si>
  <si>
    <t>Net Debit/Credit to WQ Bank (acres)</t>
  </si>
  <si>
    <t>Project Description</t>
  </si>
  <si>
    <r>
      <t>P</t>
    </r>
    <r>
      <rPr>
        <b/>
        <vertAlign val="subscript"/>
        <sz val="10"/>
        <rFont val="Arial"/>
        <family val="2"/>
      </rPr>
      <t xml:space="preserve">E </t>
    </r>
    <r>
      <rPr>
        <b/>
        <sz val="10"/>
        <rFont val="Arial"/>
        <family val="2"/>
      </rPr>
      <t>Treated by Practice         (inches)</t>
    </r>
  </si>
  <si>
    <t>IART from Redevelopment  (acres)</t>
  </si>
  <si>
    <t>IART from New Development  (acres)</t>
  </si>
  <si>
    <t>Contract No.</t>
  </si>
  <si>
    <t>P</t>
  </si>
  <si>
    <t>Existing Impervious Area      within LOD        (acres)</t>
  </si>
  <si>
    <t>Proposed Impervious Area       within LOD      (acres)</t>
  </si>
  <si>
    <t>Treated Imp. Area on-site or inside ROW         (acres)</t>
  </si>
  <si>
    <t>Treated Imp. Area off-site or outside ROW       (acres)</t>
  </si>
  <si>
    <t>E</t>
  </si>
  <si>
    <t>Loss of        Existing    Water Quality (acres)</t>
  </si>
  <si>
    <t>Approved by Applicant's Bank Keeper</t>
  </si>
  <si>
    <t>Approved by Chief, MDE Sediment and Stormwater Plan Review Division</t>
  </si>
  <si>
    <t>Q</t>
  </si>
  <si>
    <t>TOTAL        IART       (acres)</t>
  </si>
  <si>
    <t>F</t>
  </si>
  <si>
    <t>G</t>
  </si>
  <si>
    <t>H = C-B</t>
  </si>
  <si>
    <t>I=0.5(B-E-G) or 0 *</t>
  </si>
  <si>
    <t>K = I+J+F</t>
  </si>
  <si>
    <t>Area within LOD for which WQ is Not Req'd (acres)</t>
  </si>
  <si>
    <t>Treatment Already Provided by Existing BMP  (acres)</t>
  </si>
  <si>
    <t>R</t>
  </si>
  <si>
    <t>BMP Tracking Number              or Practice ID</t>
  </si>
  <si>
    <t>Final Design</t>
  </si>
  <si>
    <t>Concept Design</t>
  </si>
  <si>
    <r>
      <t>A</t>
    </r>
    <r>
      <rPr>
        <b/>
        <vertAlign val="subscript"/>
        <sz val="10"/>
        <rFont val="Arial"/>
        <family val="2"/>
      </rPr>
      <t>Ei</t>
    </r>
  </si>
  <si>
    <t>H</t>
  </si>
  <si>
    <t>I</t>
  </si>
  <si>
    <t xml:space="preserve">K </t>
  </si>
  <si>
    <t>J</t>
  </si>
  <si>
    <t>S</t>
  </si>
  <si>
    <t>%I</t>
  </si>
  <si>
    <r>
      <t>A</t>
    </r>
    <r>
      <rPr>
        <b/>
        <vertAlign val="subscript"/>
        <sz val="10"/>
        <rFont val="Arial"/>
        <family val="2"/>
      </rPr>
      <t>Pi</t>
    </r>
  </si>
  <si>
    <r>
      <t>A</t>
    </r>
    <r>
      <rPr>
        <b/>
        <vertAlign val="subscript"/>
        <sz val="10"/>
        <rFont val="Arial"/>
        <family val="2"/>
      </rPr>
      <t>Mi</t>
    </r>
  </si>
  <si>
    <r>
      <t>A</t>
    </r>
    <r>
      <rPr>
        <b/>
        <vertAlign val="subscript"/>
        <sz val="10"/>
        <rFont val="Arial"/>
        <family val="2"/>
      </rPr>
      <t>Li</t>
    </r>
  </si>
  <si>
    <r>
      <t>A</t>
    </r>
    <r>
      <rPr>
        <b/>
        <vertAlign val="subscript"/>
        <sz val="10"/>
        <rFont val="Arial"/>
        <family val="2"/>
      </rPr>
      <t>RECi</t>
    </r>
  </si>
  <si>
    <r>
      <t>∆</t>
    </r>
    <r>
      <rPr>
        <sz val="10"/>
        <rFont val="Arial"/>
        <family val="2"/>
      </rPr>
      <t>Ai</t>
    </r>
  </si>
  <si>
    <r>
      <t>IART</t>
    </r>
    <r>
      <rPr>
        <b/>
        <vertAlign val="subscript"/>
        <sz val="10"/>
        <rFont val="Arial"/>
        <family val="2"/>
      </rPr>
      <t>RE-DEV'L</t>
    </r>
  </si>
  <si>
    <r>
      <t>IART</t>
    </r>
    <r>
      <rPr>
        <b/>
        <vertAlign val="subscript"/>
        <sz val="10"/>
        <rFont val="Arial"/>
        <family val="2"/>
      </rPr>
      <t>NEW</t>
    </r>
  </si>
  <si>
    <t>IART</t>
  </si>
  <si>
    <t>IAT</t>
  </si>
  <si>
    <r>
      <t>Existing</t>
    </r>
    <r>
      <rPr>
        <b/>
        <sz val="8"/>
        <rFont val="Arial"/>
        <family val="2"/>
      </rPr>
      <t xml:space="preserve"> Imperviousness </t>
    </r>
    <r>
      <rPr>
        <b/>
        <sz val="10"/>
        <rFont val="Arial"/>
        <family val="2"/>
      </rPr>
      <t>within SWM Study Area               (0 to 100)</t>
    </r>
  </si>
  <si>
    <r>
      <rPr>
        <b/>
        <sz val="9"/>
        <rFont val="Arial"/>
        <family val="2"/>
      </rPr>
      <t>Reconstructed</t>
    </r>
    <r>
      <rPr>
        <b/>
        <sz val="10"/>
        <rFont val="Arial"/>
        <family val="2"/>
      </rPr>
      <t xml:space="preserve"> Impervious Area Already Treated   (acres)</t>
    </r>
  </si>
  <si>
    <t>J = H or C-E-G *</t>
  </si>
  <si>
    <t>*If Impervious &gt;40% (redev'l) then I=0.5(B-E-G) and J=H</t>
  </si>
  <si>
    <t>Not included in IAT</t>
  </si>
  <si>
    <t xml:space="preserve"> If Impervious ≤40% (new dev'l) then I=0 and J=C-E-G</t>
  </si>
  <si>
    <t>RESULT</t>
  </si>
  <si>
    <t>WATER QUALITY BANK (only for applicants with bank)</t>
  </si>
  <si>
    <t>MDE Reviewer's Signature for Correctness</t>
  </si>
  <si>
    <t xml:space="preserve">A-1. Green Roofs </t>
  </si>
  <si>
    <t xml:space="preserve">A-2. Permeable Pavements </t>
  </si>
  <si>
    <t>A-3. Reinforced Turf</t>
  </si>
  <si>
    <t>N-1. Disconnection of Rooftop Runoff</t>
  </si>
  <si>
    <t>N-2. Disconnection of Non-Rooftop Runoff</t>
  </si>
  <si>
    <t>M-1. Rainwater Harvesting</t>
  </si>
  <si>
    <t>M-2. Submerged Gravel Wetlands</t>
  </si>
  <si>
    <t>M-3. Landscape Infiltration</t>
  </si>
  <si>
    <t>M-4. Infiltration Berms</t>
  </si>
  <si>
    <t>M-5. Dry Wells</t>
  </si>
  <si>
    <t>M-6. Micro-Bioretention</t>
  </si>
  <si>
    <t>M-7. Rain Gardens</t>
  </si>
  <si>
    <t>M-8 Grass Swales</t>
  </si>
  <si>
    <t>M-9. Enhanced Filters</t>
  </si>
  <si>
    <t>P-2 Wet Pond (Figure 3.2)</t>
  </si>
  <si>
    <t>P-3 Wet Extended Detention Pond (Figure 3.3)</t>
  </si>
  <si>
    <t>P-4 Multiple Pond System (Figure 3.4)</t>
  </si>
  <si>
    <t>P-5 Pocket Pond (Figure 3.5)</t>
  </si>
  <si>
    <t>I-1 Infiltration Trench (Figure 3.10)</t>
  </si>
  <si>
    <t>I-2 Infiltration Basin (Figure 3.11)</t>
  </si>
  <si>
    <t>F-1 Surface Sand Filter (Figure 3.12)</t>
  </si>
  <si>
    <t>F-2 Underground Sand Filter (Figure 3.13)</t>
  </si>
  <si>
    <t>F-3 Perimeter Sand Filter (Figure 3.14)</t>
  </si>
  <si>
    <t>F-4 Organic Filter (Figure 3.15)</t>
  </si>
  <si>
    <t>F-5 Pocket Sand Filter (Figure 3.16)</t>
  </si>
  <si>
    <t>F-6 Bioretention (Figure 3.17)</t>
  </si>
  <si>
    <t>O-1 Dry Swale (Figure 3.18)</t>
  </si>
  <si>
    <t>O-2 Wet Swale (Figure 3.19)</t>
  </si>
  <si>
    <t>OD Other devices as approved by MDE</t>
  </si>
  <si>
    <t>TOTALS</t>
  </si>
  <si>
    <t>02050301 - Conewago Creek</t>
  </si>
  <si>
    <t>02120201 - Lower Susquehanna River</t>
  </si>
  <si>
    <t>02120202 - Deer Creek</t>
  </si>
  <si>
    <t>02120203 - Octoraro Creek</t>
  </si>
  <si>
    <t>02120204 - Conowingo Dam Susquehanna River</t>
  </si>
  <si>
    <t>02120205 - Broad Creek</t>
  </si>
  <si>
    <t>02130201 - Pocomoke Sound</t>
  </si>
  <si>
    <t>02130202 - Lower Pocomoke River</t>
  </si>
  <si>
    <t>02130203 - Upper Pocomoke River</t>
  </si>
  <si>
    <t>02130204 - Dividing Creek</t>
  </si>
  <si>
    <t>02130205 - Nassawango Creek</t>
  </si>
  <si>
    <t>02130206 - Tangier Sound</t>
  </si>
  <si>
    <t>02130207 - Big Annemessex River</t>
  </si>
  <si>
    <t>02130302 - Monie Bay</t>
  </si>
  <si>
    <t>02130303 - Wicomico Creek</t>
  </si>
  <si>
    <t>02130304 - Wicomico River Headwaters</t>
  </si>
  <si>
    <t>02130305 - Nanticoke River</t>
  </si>
  <si>
    <t>02130306 - Marshyhope Creek</t>
  </si>
  <si>
    <t>02130307 - Fishing Bay</t>
  </si>
  <si>
    <t>02130308 - Transquaking River</t>
  </si>
  <si>
    <t>02130401 - Honga River</t>
  </si>
  <si>
    <t>02130402 - Little Choptank</t>
  </si>
  <si>
    <t>02130403 - Lower Choptank</t>
  </si>
  <si>
    <t>02130404 - Upper Choptank</t>
  </si>
  <si>
    <t>02130405 - Tuckahoe Creek</t>
  </si>
  <si>
    <t>02130501 - Eastern Bay</t>
  </si>
  <si>
    <t>02130502 - Miles River</t>
  </si>
  <si>
    <t>02130503 - Wye River</t>
  </si>
  <si>
    <t>02130504 - Kent Narrows</t>
  </si>
  <si>
    <t>02130505 - Lower Chester River</t>
  </si>
  <si>
    <t>02130506 - Langford Creek</t>
  </si>
  <si>
    <t>02130507 - Corsica River</t>
  </si>
  <si>
    <t>02130508 - Southeast Creek</t>
  </si>
  <si>
    <t>02130509 - Middle Chester River</t>
  </si>
  <si>
    <t>02130510 - Upper Chester River</t>
  </si>
  <si>
    <t>02130511 - Kent Island Bay</t>
  </si>
  <si>
    <t>02130601 - Lower Elk River</t>
  </si>
  <si>
    <t>02130602 - Bohemia River</t>
  </si>
  <si>
    <t>02130603 - Upper Elk River</t>
  </si>
  <si>
    <t>02130604 - Back Creek</t>
  </si>
  <si>
    <t>02130605 - Little Elk Creek</t>
  </si>
  <si>
    <t>02130606 - Big Elk Creek</t>
  </si>
  <si>
    <t>02130608 - Northeast River</t>
  </si>
  <si>
    <t>02130609 - Furnace Bay</t>
  </si>
  <si>
    <t>02130610 - Sassafras River</t>
  </si>
  <si>
    <t>02130611 - Stillpond-Fairlee</t>
  </si>
  <si>
    <t>02130701 - Bush River</t>
  </si>
  <si>
    <t>02130702 - Lower Winters Run</t>
  </si>
  <si>
    <t>02130703 - Atkisson Reservoir</t>
  </si>
  <si>
    <t>02130704 - Bynum Run</t>
  </si>
  <si>
    <t>02130705 - Aberdeen Proving Ground</t>
  </si>
  <si>
    <t>02130706 - Swan Creek</t>
  </si>
  <si>
    <t>02130801 - Gunpowder River</t>
  </si>
  <si>
    <t>02130802 - Lower Gunpowder Falls</t>
  </si>
  <si>
    <t>02130803 - Bird River</t>
  </si>
  <si>
    <t>02130804 - Little Gunpowder Falls</t>
  </si>
  <si>
    <t>02130805 - Loch Raven Reservoir</t>
  </si>
  <si>
    <t>02130806 - Prettyboy Reservoir</t>
  </si>
  <si>
    <t>02130807 - Middle River - Browns Creek</t>
  </si>
  <si>
    <t>02130901 - Back River</t>
  </si>
  <si>
    <t>02130902 - Bodkin Creek</t>
  </si>
  <si>
    <t>02130903 - Baltimore Harbor</t>
  </si>
  <si>
    <t>02130904 - Jones Falls</t>
  </si>
  <si>
    <t>02130905 - Gwynns Falls</t>
  </si>
  <si>
    <t>02130906 - Patapsco River Lower North Branch</t>
  </si>
  <si>
    <t>02130907 - Liberty Reservoir</t>
  </si>
  <si>
    <t>02130908 - South Branch Patapsco</t>
  </si>
  <si>
    <t>02131001 - Magothy River</t>
  </si>
  <si>
    <t>02131002 - Severn River</t>
  </si>
  <si>
    <t>02131003 - South River</t>
  </si>
  <si>
    <t>02131004 - West River</t>
  </si>
  <si>
    <t>02131005 - West Chesapeake Bay</t>
  </si>
  <si>
    <t>02131101 - Patuxent River lower</t>
  </si>
  <si>
    <t>02131102 - Patuxent River middle</t>
  </si>
  <si>
    <t>02131103 - Western Branch</t>
  </si>
  <si>
    <t>02131104 - Patuxent River upper</t>
  </si>
  <si>
    <t>02131105 - Little Patuxent River</t>
  </si>
  <si>
    <t>02131106 - Middle Patuxent River</t>
  </si>
  <si>
    <t>02131107 - Rocky Gorge Dam</t>
  </si>
  <si>
    <t>02131108 - Brighton Dam</t>
  </si>
  <si>
    <t>02139998 - Lower Chesapeake Bay</t>
  </si>
  <si>
    <t>02140101 - Potomac River Lower tidal</t>
  </si>
  <si>
    <t>02140102 - Potomac River Middle tidal</t>
  </si>
  <si>
    <t>02140103 - St. Mary's River</t>
  </si>
  <si>
    <t>02140104 - Breton Bay</t>
  </si>
  <si>
    <t>02140105 - St. Clements Bay</t>
  </si>
  <si>
    <t>02140106 - Wicomico River</t>
  </si>
  <si>
    <t>02140107 - Gilbert Swamp</t>
  </si>
  <si>
    <t>02140108 - Zekiah Swamp</t>
  </si>
  <si>
    <t>02140109 - Port Tobacco River</t>
  </si>
  <si>
    <t>02140110 - Nanjemoy Creek</t>
  </si>
  <si>
    <t>02140111 - Mattawoman Creek</t>
  </si>
  <si>
    <t>02140201 - Potomac River Upper tidal</t>
  </si>
  <si>
    <t>02140202 - Potomac River Montgomery County</t>
  </si>
  <si>
    <t>02140203 - Piscataway Creek</t>
  </si>
  <si>
    <t>02140204 - Oxon Creek</t>
  </si>
  <si>
    <t>02140205 - Anacostia River</t>
  </si>
  <si>
    <t>02140206 - Rock Creek</t>
  </si>
  <si>
    <t>02140207 - Cabin John Creek</t>
  </si>
  <si>
    <t>02140208 - Seneca Creek</t>
  </si>
  <si>
    <t>02140301 - Potomac River Frederick County</t>
  </si>
  <si>
    <t>02140302 - Lower Monocacy River</t>
  </si>
  <si>
    <t>02140303 - Upper Monocacy River</t>
  </si>
  <si>
    <t>02140304 - Double Pipe Creek</t>
  </si>
  <si>
    <t>02140305 - Catoctin Creek</t>
  </si>
  <si>
    <t>02140501 - Potomac River Washington County</t>
  </si>
  <si>
    <t>02140502 - Antietam Creek</t>
  </si>
  <si>
    <t>02140503 - Marsh Run</t>
  </si>
  <si>
    <t>02140504 - Conococheague Creek</t>
  </si>
  <si>
    <t>02140505 - Little Conococheague</t>
  </si>
  <si>
    <t>02140506 - Licking Creek</t>
  </si>
  <si>
    <t>02140507 - Tonoloway Creek</t>
  </si>
  <si>
    <t>02140508 - Potomac River Allegany County</t>
  </si>
  <si>
    <t>02140509 - Little Tonoloway Creek</t>
  </si>
  <si>
    <t>02140510 - Sideling Hill Creek</t>
  </si>
  <si>
    <t>02140511 - Fifteen Mile Creek</t>
  </si>
  <si>
    <t>02140512 - Town Creek</t>
  </si>
  <si>
    <t>02141001 - Potomac River Lower North Branch</t>
  </si>
  <si>
    <t>02141002 - Evitts Creek</t>
  </si>
  <si>
    <t>02141003 - Wills Creek</t>
  </si>
  <si>
    <t>02141004 - Georges Creek</t>
  </si>
  <si>
    <t>02141005 - Potomac River Upper North Branch</t>
  </si>
  <si>
    <t>02141006 - Savage River</t>
  </si>
  <si>
    <t>FOR MS4 TRACKING PURPOSES:</t>
  </si>
  <si>
    <t>(acres)</t>
  </si>
  <si>
    <t>Reconstructed Impervious Area Treated =</t>
  </si>
  <si>
    <t>Net Reduction in Impervious Area =</t>
  </si>
  <si>
    <r>
      <t>S=</t>
    </r>
    <r>
      <rPr>
        <sz val="12"/>
        <rFont val="Calibri"/>
        <family val="2"/>
      </rPr>
      <t>Σ</t>
    </r>
    <r>
      <rPr>
        <b/>
        <sz val="10"/>
        <rFont val="Arial"/>
        <family val="2"/>
      </rPr>
      <t>R-</t>
    </r>
    <r>
      <rPr>
        <sz val="12"/>
        <rFont val="Calibri"/>
        <family val="2"/>
      </rPr>
      <t>Σ</t>
    </r>
    <r>
      <rPr>
        <b/>
        <sz val="10"/>
        <rFont val="Arial"/>
        <family val="2"/>
      </rPr>
      <t>K</t>
    </r>
  </si>
  <si>
    <t>M-8 Bio- Swales</t>
  </si>
  <si>
    <t>M-8 Wet Swales</t>
  </si>
  <si>
    <t>020503 - Conewago Creek</t>
  </si>
  <si>
    <t>021202 - Lower Susquehanna River</t>
  </si>
  <si>
    <t>021301 - Coastal Area</t>
  </si>
  <si>
    <t>021302 - Pocomoke River</t>
  </si>
  <si>
    <t>021303 - Nanticoke River</t>
  </si>
  <si>
    <t>021304 - Choptank River</t>
  </si>
  <si>
    <t>021305 - Chester River</t>
  </si>
  <si>
    <t>021306 - Elk River</t>
  </si>
  <si>
    <t>021307 - Bush River</t>
  </si>
  <si>
    <t>021308 - Gunpowder River</t>
  </si>
  <si>
    <t>021309 - Patapsco River</t>
  </si>
  <si>
    <t>021310 - West Chesapeake Bay</t>
  </si>
  <si>
    <t>021311 - Patuxent River</t>
  </si>
  <si>
    <t>021401 - Lower Potomac River</t>
  </si>
  <si>
    <t>021402 - Washington Metropolitan</t>
  </si>
  <si>
    <t>021403 - Middle Potomac River</t>
  </si>
  <si>
    <t>021405 - Upper Potomac River</t>
  </si>
  <si>
    <t>021410 - North Branch Potomac River</t>
  </si>
  <si>
    <t>050202 - Youghiogheny River</t>
  </si>
  <si>
    <t>Water Quality Summary Sheet -  June 2019</t>
  </si>
  <si>
    <t>6-Digit Watershed Number or Bank Watershed: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</si>
</sst>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0000000;###00000000"/>
    <numFmt numFmtId="166" formatCode="[$-409]dddd\,\ mmmm\ dd\,\ yyyy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8"/>
      <name val="Tahoma"/>
      <family val="2"/>
    </font>
    <font>
      <b/>
      <sz val="9"/>
      <color indexed="1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8"/>
      <color indexed="8"/>
      <name val="Arial"/>
      <family val="2"/>
    </font>
    <font>
      <b/>
      <sz val="12"/>
      <color indexed="5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FF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/>
      <top style="thin">
        <color indexed="18"/>
      </top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n"/>
      <bottom/>
    </border>
    <border>
      <left style="thin">
        <color indexed="18"/>
      </left>
      <right style="thin">
        <color indexed="18"/>
      </right>
      <top/>
      <bottom/>
    </border>
    <border>
      <left/>
      <right/>
      <top/>
      <bottom style="thin">
        <color indexed="18"/>
      </bottom>
    </border>
    <border>
      <left style="thick"/>
      <right style="thin">
        <color indexed="18"/>
      </right>
      <top style="thin">
        <color indexed="18"/>
      </top>
      <bottom/>
    </border>
    <border>
      <left/>
      <right style="thick"/>
      <top style="thick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rgb="FF000080"/>
      </top>
      <bottom style="medium">
        <color rgb="FF000080"/>
      </bottom>
    </border>
    <border>
      <left style="thin">
        <color indexed="18"/>
      </left>
      <right/>
      <top style="medium">
        <color rgb="FF000080"/>
      </top>
      <bottom style="medium">
        <color rgb="FF000080"/>
      </bottom>
    </border>
    <border>
      <left/>
      <right/>
      <top style="medium">
        <color indexed="18"/>
      </top>
      <bottom style="medium">
        <color rgb="FF000080"/>
      </bottom>
    </border>
    <border>
      <left/>
      <right style="thin">
        <color indexed="18"/>
      </right>
      <top style="medium">
        <color rgb="FF000080"/>
      </top>
      <bottom style="medium">
        <color rgb="FF000080"/>
      </bottom>
    </border>
    <border>
      <left/>
      <right style="thin">
        <color indexed="18"/>
      </right>
      <top/>
      <bottom/>
    </border>
    <border>
      <left style="medium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medium">
        <color indexed="18"/>
      </right>
      <top/>
      <bottom style="thin">
        <color indexed="18"/>
      </bottom>
    </border>
    <border>
      <left style="medium">
        <color indexed="18"/>
      </left>
      <right style="thin">
        <color indexed="18"/>
      </right>
      <top/>
      <bottom/>
    </border>
    <border>
      <left style="thin">
        <color indexed="18"/>
      </left>
      <right style="medium">
        <color indexed="18"/>
      </right>
      <top/>
      <bottom/>
    </border>
    <border>
      <left style="thick"/>
      <right style="thin">
        <color indexed="18"/>
      </right>
      <top/>
      <bottom/>
    </border>
    <border>
      <left style="medium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medium">
        <color indexed="18"/>
      </right>
      <top style="thin">
        <color indexed="18"/>
      </top>
      <bottom/>
    </border>
    <border>
      <left/>
      <right style="thick"/>
      <top style="medium">
        <color indexed="18"/>
      </top>
      <bottom style="medium">
        <color rgb="FF000080"/>
      </bottom>
    </border>
    <border>
      <left/>
      <right style="thick"/>
      <top style="medium">
        <color rgb="FF000080"/>
      </top>
      <bottom style="medium">
        <color rgb="FF000080"/>
      </bottom>
    </border>
    <border>
      <left/>
      <right style="thick"/>
      <top/>
      <bottom style="thin">
        <color indexed="18"/>
      </bottom>
    </border>
    <border>
      <left/>
      <right style="medium">
        <color indexed="18"/>
      </right>
      <top style="medium">
        <color indexed="18"/>
      </top>
      <bottom style="medium">
        <color rgb="FF000080"/>
      </bottom>
    </border>
    <border>
      <left style="thin">
        <color indexed="18"/>
      </left>
      <right style="medium">
        <color indexed="18"/>
      </right>
      <top style="medium">
        <color rgb="FF000080"/>
      </top>
      <bottom style="medium">
        <color rgb="FF000080"/>
      </bottom>
    </border>
    <border>
      <left/>
      <right style="thin">
        <color indexed="18"/>
      </right>
      <top/>
      <bottom style="thin">
        <color indexed="18"/>
      </bottom>
    </border>
    <border>
      <left style="thick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rgb="FF000080"/>
      </top>
      <bottom style="medium">
        <color rgb="FF000080"/>
      </bottom>
    </border>
    <border>
      <left style="thick"/>
      <right style="thin">
        <color indexed="18"/>
      </right>
      <top style="medium">
        <color rgb="FF000080"/>
      </top>
      <bottom style="medium">
        <color rgb="FF000080"/>
      </bottom>
    </border>
    <border>
      <left style="thick"/>
      <right style="thick"/>
      <top/>
      <bottom/>
    </border>
    <border>
      <left style="thick"/>
      <right/>
      <top style="thin">
        <color indexed="1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>
        <color rgb="FF000080"/>
      </right>
      <top style="medium">
        <color rgb="FF000080"/>
      </top>
      <bottom style="medium">
        <color rgb="FF000080"/>
      </bottom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 style="medium">
        <color rgb="FF000080"/>
      </left>
      <right style="medium">
        <color indexed="18"/>
      </right>
      <top style="medium">
        <color rgb="FF000080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ck"/>
      <right/>
      <top/>
      <bottom style="medium">
        <color rgb="FF000080"/>
      </bottom>
    </border>
    <border>
      <left/>
      <right style="thick"/>
      <top style="medium">
        <color rgb="FF000080"/>
      </top>
      <bottom>
        <color indexed="63"/>
      </bottom>
    </border>
    <border>
      <left style="thick"/>
      <right style="thick"/>
      <top style="thick"/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/>
      <right style="thin">
        <color indexed="18"/>
      </right>
      <top/>
      <bottom style="medium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8"/>
      </left>
      <right/>
      <top/>
      <bottom/>
    </border>
    <border>
      <left/>
      <right style="thick"/>
      <top style="thin">
        <color indexed="18"/>
      </top>
      <bottom/>
    </border>
    <border>
      <left style="medium">
        <color indexed="18"/>
      </left>
      <right/>
      <top style="medium">
        <color indexed="18"/>
      </top>
      <bottom style="medium">
        <color rgb="FF000080"/>
      </bottom>
    </border>
    <border>
      <left/>
      <right/>
      <top/>
      <bottom style="thin">
        <color rgb="FF000080"/>
      </bottom>
    </border>
    <border>
      <left/>
      <right/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3" fillId="0" borderId="13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 quotePrefix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5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0" fillId="0" borderId="14" xfId="0" applyFont="1" applyFill="1" applyBorder="1" applyAlignment="1">
      <alignment vertical="center"/>
    </xf>
    <xf numFmtId="0" fontId="5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14" fontId="3" fillId="32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/>
    </xf>
    <xf numFmtId="0" fontId="5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2" fontId="3" fillId="32" borderId="10" xfId="0" applyNumberFormat="1" applyFont="1" applyFill="1" applyBorder="1" applyAlignment="1" applyProtection="1">
      <alignment horizontal="center" vertical="center"/>
      <protection locked="0"/>
    </xf>
    <xf numFmtId="164" fontId="3" fillId="32" borderId="10" xfId="0" applyNumberFormat="1" applyFont="1" applyFill="1" applyBorder="1" applyAlignment="1" applyProtection="1">
      <alignment horizontal="center" vertical="center"/>
      <protection locked="0"/>
    </xf>
    <xf numFmtId="2" fontId="3" fillId="32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33" borderId="33" xfId="0" applyNumberFormat="1" applyFont="1" applyFill="1" applyBorder="1" applyAlignment="1">
      <alignment horizontal="center" vertical="center"/>
    </xf>
    <xf numFmtId="2" fontId="8" fillId="32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45" xfId="0" applyFont="1" applyFill="1" applyBorder="1" applyAlignment="1" applyProtection="1">
      <alignment horizontal="center" vertical="center"/>
      <protection locked="0"/>
    </xf>
    <xf numFmtId="2" fontId="3" fillId="32" borderId="46" xfId="0" applyNumberFormat="1" applyFont="1" applyFill="1" applyBorder="1" applyAlignment="1" applyProtection="1">
      <alignment horizontal="center" vertical="center"/>
      <protection locked="0"/>
    </xf>
    <xf numFmtId="164" fontId="3" fillId="32" borderId="47" xfId="0" applyNumberFormat="1" applyFont="1" applyFill="1" applyBorder="1" applyAlignment="1" applyProtection="1">
      <alignment horizontal="center" vertical="center"/>
      <protection locked="0"/>
    </xf>
    <xf numFmtId="2" fontId="3" fillId="32" borderId="47" xfId="0" applyNumberFormat="1" applyFont="1" applyFill="1" applyBorder="1" applyAlignment="1" applyProtection="1">
      <alignment horizontal="center" vertical="center"/>
      <protection locked="0"/>
    </xf>
    <xf numFmtId="2" fontId="3" fillId="0" borderId="48" xfId="0" applyNumberFormat="1" applyFont="1" applyFill="1" applyBorder="1" applyAlignment="1" applyProtection="1">
      <alignment horizontal="center" vertical="center"/>
      <protection/>
    </xf>
    <xf numFmtId="2" fontId="8" fillId="32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46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right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8" fillId="0" borderId="5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left"/>
    </xf>
    <xf numFmtId="0" fontId="56" fillId="0" borderId="54" xfId="0" applyFont="1" applyFill="1" applyBorder="1" applyAlignment="1">
      <alignment/>
    </xf>
    <xf numFmtId="0" fontId="8" fillId="0" borderId="54" xfId="0" applyFont="1" applyFill="1" applyBorder="1" applyAlignment="1">
      <alignment horizontal="left"/>
    </xf>
    <xf numFmtId="0" fontId="0" fillId="0" borderId="54" xfId="0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57" fillId="0" borderId="56" xfId="0" applyFont="1" applyFill="1" applyBorder="1" applyAlignment="1">
      <alignment horizontal="right"/>
    </xf>
    <xf numFmtId="2" fontId="0" fillId="0" borderId="56" xfId="0" applyNumberFormat="1" applyFill="1" applyBorder="1" applyAlignment="1">
      <alignment horizontal="center"/>
    </xf>
    <xf numFmtId="0" fontId="8" fillId="0" borderId="56" xfId="0" applyFont="1" applyFill="1" applyBorder="1" applyAlignment="1">
      <alignment horizontal="left" vertical="center"/>
    </xf>
    <xf numFmtId="0" fontId="0" fillId="0" borderId="56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left"/>
    </xf>
    <xf numFmtId="0" fontId="3" fillId="34" borderId="59" xfId="0" applyFont="1" applyFill="1" applyBorder="1" applyAlignment="1">
      <alignment horizontal="center"/>
    </xf>
    <xf numFmtId="0" fontId="8" fillId="34" borderId="60" xfId="0" applyFont="1" applyFill="1" applyBorder="1" applyAlignment="1" applyProtection="1">
      <alignment horizontal="center" vertical="center"/>
      <protection/>
    </xf>
    <xf numFmtId="2" fontId="8" fillId="34" borderId="61" xfId="0" applyNumberFormat="1" applyFont="1" applyFill="1" applyBorder="1" applyAlignment="1">
      <alignment horizontal="center" vertical="center"/>
    </xf>
    <xf numFmtId="2" fontId="8" fillId="34" borderId="62" xfId="0" applyNumberFormat="1" applyFont="1" applyFill="1" applyBorder="1" applyAlignment="1">
      <alignment horizontal="center" vertical="center"/>
    </xf>
    <xf numFmtId="0" fontId="8" fillId="35" borderId="6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/>
    </xf>
    <xf numFmtId="0" fontId="3" fillId="0" borderId="63" xfId="0" applyFont="1" applyFill="1" applyBorder="1" applyAlignment="1" applyProtection="1">
      <alignment horizontal="left" vertical="top"/>
      <protection locked="0"/>
    </xf>
    <xf numFmtId="0" fontId="0" fillId="0" borderId="63" xfId="0" applyBorder="1" applyAlignment="1">
      <alignment/>
    </xf>
    <xf numFmtId="0" fontId="56" fillId="0" borderId="0" xfId="0" applyFont="1" applyAlignment="1">
      <alignment horizontal="right" vertical="top"/>
    </xf>
    <xf numFmtId="0" fontId="56" fillId="0" borderId="63" xfId="0" applyFont="1" applyBorder="1" applyAlignment="1">
      <alignment horizontal="right" vertical="top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4" borderId="58" xfId="0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36" borderId="64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2" fontId="8" fillId="34" borderId="66" xfId="0" applyNumberFormat="1" applyFont="1" applyFill="1" applyBorder="1" applyAlignment="1">
      <alignment horizontal="center"/>
    </xf>
    <xf numFmtId="0" fontId="3" fillId="37" borderId="67" xfId="0" applyFont="1" applyFill="1" applyBorder="1" applyAlignment="1" applyProtection="1">
      <alignment horizontal="center"/>
      <protection/>
    </xf>
    <xf numFmtId="0" fontId="3" fillId="37" borderId="68" xfId="0" applyFont="1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3" fillId="37" borderId="69" xfId="0" applyFont="1" applyFill="1" applyBorder="1" applyAlignment="1" applyProtection="1">
      <alignment horizontal="center"/>
      <protection/>
    </xf>
    <xf numFmtId="0" fontId="3" fillId="0" borderId="70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right"/>
    </xf>
    <xf numFmtId="2" fontId="8" fillId="0" borderId="71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right" vertical="top"/>
    </xf>
    <xf numFmtId="0" fontId="3" fillId="0" borderId="73" xfId="0" applyFont="1" applyBorder="1" applyAlignment="1">
      <alignment horizontal="center"/>
    </xf>
    <xf numFmtId="2" fontId="3" fillId="33" borderId="26" xfId="0" applyNumberFormat="1" applyFont="1" applyFill="1" applyBorder="1" applyAlignment="1" applyProtection="1">
      <alignment horizontal="center" vertical="center"/>
      <protection/>
    </xf>
    <xf numFmtId="2" fontId="8" fillId="36" borderId="74" xfId="0" applyNumberFormat="1" applyFont="1" applyFill="1" applyBorder="1" applyAlignment="1">
      <alignment horizontal="center" vertical="center"/>
    </xf>
    <xf numFmtId="2" fontId="3" fillId="33" borderId="52" xfId="0" applyNumberFormat="1" applyFont="1" applyFill="1" applyBorder="1" applyAlignment="1">
      <alignment horizontal="center" vertical="center"/>
    </xf>
    <xf numFmtId="2" fontId="3" fillId="33" borderId="75" xfId="0" applyNumberFormat="1" applyFont="1" applyFill="1" applyBorder="1" applyAlignment="1">
      <alignment horizontal="center" vertical="center"/>
    </xf>
    <xf numFmtId="0" fontId="8" fillId="38" borderId="76" xfId="0" applyFont="1" applyFill="1" applyBorder="1" applyAlignment="1" applyProtection="1">
      <alignment horizontal="center"/>
      <protection/>
    </xf>
    <xf numFmtId="14" fontId="3" fillId="0" borderId="65" xfId="0" applyNumberFormat="1" applyFont="1" applyBorder="1" applyAlignment="1">
      <alignment horizontal="center"/>
    </xf>
    <xf numFmtId="0" fontId="39" fillId="0" borderId="0" xfId="55" applyFont="1" applyProtection="1">
      <alignment/>
      <protection locked="0"/>
    </xf>
    <xf numFmtId="14" fontId="0" fillId="0" borderId="0" xfId="0" applyNumberFormat="1" applyAlignment="1">
      <alignment/>
    </xf>
    <xf numFmtId="0" fontId="8" fillId="38" borderId="77" xfId="0" applyFont="1" applyFill="1" applyBorder="1" applyAlignment="1">
      <alignment horizontal="left"/>
    </xf>
    <xf numFmtId="0" fontId="0" fillId="38" borderId="11" xfId="0" applyFill="1" applyBorder="1" applyAlignment="1">
      <alignment/>
    </xf>
    <xf numFmtId="0" fontId="0" fillId="38" borderId="78" xfId="0" applyFill="1" applyBorder="1" applyAlignment="1">
      <alignment/>
    </xf>
    <xf numFmtId="0" fontId="8" fillId="38" borderId="79" xfId="0" applyFont="1" applyFill="1" applyBorder="1" applyAlignment="1">
      <alignment horizontal="left" vertical="center"/>
    </xf>
    <xf numFmtId="0" fontId="0" fillId="38" borderId="80" xfId="0" applyFill="1" applyBorder="1" applyAlignment="1">
      <alignment/>
    </xf>
    <xf numFmtId="0" fontId="0" fillId="38" borderId="81" xfId="0" applyFill="1" applyBorder="1" applyAlignment="1">
      <alignment/>
    </xf>
    <xf numFmtId="0" fontId="8" fillId="37" borderId="82" xfId="0" applyFont="1" applyFill="1" applyBorder="1" applyAlignment="1" applyProtection="1">
      <alignment horizontal="right" vertical="top" wrapText="1"/>
      <protection/>
    </xf>
    <xf numFmtId="0" fontId="56" fillId="37" borderId="0" xfId="0" applyFont="1" applyFill="1" applyBorder="1" applyAlignment="1" applyProtection="1">
      <alignment horizontal="right" vertical="top" wrapText="1"/>
      <protection/>
    </xf>
    <xf numFmtId="0" fontId="56" fillId="37" borderId="83" xfId="0" applyFont="1" applyFill="1" applyBorder="1" applyAlignment="1" applyProtection="1">
      <alignment horizontal="right" vertical="top" wrapText="1"/>
      <protection/>
    </xf>
    <xf numFmtId="0" fontId="56" fillId="37" borderId="67" xfId="0" applyFont="1" applyFill="1" applyBorder="1" applyAlignment="1" applyProtection="1">
      <alignment horizontal="right" vertical="top" wrapText="1"/>
      <protection/>
    </xf>
    <xf numFmtId="0" fontId="3" fillId="37" borderId="0" xfId="0" applyFont="1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/>
      <protection/>
    </xf>
    <xf numFmtId="0" fontId="3" fillId="37" borderId="67" xfId="0" applyFont="1" applyFill="1" applyBorder="1" applyAlignment="1" applyProtection="1">
      <alignment horizontal="left" vertical="top"/>
      <protection/>
    </xf>
    <xf numFmtId="0" fontId="0" fillId="37" borderId="67" xfId="0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7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49" fontId="3" fillId="32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8" fillId="0" borderId="70" xfId="0" applyFont="1" applyFill="1" applyBorder="1" applyAlignment="1">
      <alignment horizontal="right"/>
    </xf>
    <xf numFmtId="0" fontId="0" fillId="0" borderId="70" xfId="0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34" borderId="58" xfId="0" applyFont="1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right" vertical="center" wrapText="1"/>
    </xf>
    <xf numFmtId="0" fontId="59" fillId="0" borderId="7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wrapText="1"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86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6" fillId="32" borderId="87" xfId="0" applyFont="1" applyFill="1" applyBorder="1" applyAlignment="1" applyProtection="1">
      <alignment horizontal="left"/>
      <protection locked="0"/>
    </xf>
    <xf numFmtId="0" fontId="0" fillId="0" borderId="87" xfId="0" applyBorder="1" applyAlignment="1" applyProtection="1">
      <alignment horizontal="left"/>
      <protection locked="0"/>
    </xf>
    <xf numFmtId="0" fontId="6" fillId="32" borderId="88" xfId="0" applyFont="1" applyFill="1" applyBorder="1" applyAlignment="1" applyProtection="1">
      <alignment horizontal="left"/>
      <protection locked="0"/>
    </xf>
    <xf numFmtId="0" fontId="0" fillId="0" borderId="88" xfId="0" applyBorder="1" applyAlignment="1" applyProtection="1">
      <alignment/>
      <protection locked="0"/>
    </xf>
    <xf numFmtId="0" fontId="0" fillId="32" borderId="88" xfId="0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38100</xdr:rowOff>
    </xdr:from>
    <xdr:to>
      <xdr:col>5</xdr:col>
      <xdr:colOff>733425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81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438150</xdr:colOff>
      <xdr:row>4</xdr:row>
      <xdr:rowOff>38100</xdr:rowOff>
    </xdr:from>
    <xdr:ext cx="1371600" cy="523875"/>
    <xdr:sp macro="[0]!Macro1">
      <xdr:nvSpPr>
        <xdr:cNvPr id="2" name="AutoShape 27"/>
        <xdr:cNvSpPr>
          <a:spLocks noChangeAspect="1"/>
        </xdr:cNvSpPr>
      </xdr:nvSpPr>
      <xdr:spPr>
        <a:xfrm>
          <a:off x="5067300" y="876300"/>
          <a:ext cx="1371600" cy="523875"/>
        </a:xfrm>
        <a:prstGeom prst="bevel">
          <a:avLst/>
        </a:prstGeom>
        <a:gradFill rotWithShape="1">
          <a:gsLst>
            <a:gs pos="0">
              <a:srgbClr val="ECCBCA"/>
            </a:gs>
            <a:gs pos="17000">
              <a:srgbClr val="E3B0AF"/>
            </a:gs>
            <a:gs pos="25999">
              <a:srgbClr val="E3B0AF"/>
            </a:gs>
            <a:gs pos="100000">
              <a:srgbClr val="FCF6F6"/>
            </a:gs>
          </a:gsLst>
          <a:path path="rect">
            <a:fillToRect l="50000" t="50000" r="50000" b="50000"/>
          </a:path>
        </a:gra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333300"/>
              </a:solidFill>
            </a:rPr>
            <a:t>Clear Input Cells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P125"/>
  <sheetViews>
    <sheetView tabSelected="1" zoomScaleSheetLayoutView="100" zoomScalePageLayoutView="75" workbookViewId="0" topLeftCell="A1">
      <pane xSplit="1" topLeftCell="B1" activePane="topRight" state="frozen"/>
      <selection pane="topLeft" activeCell="A21" sqref="A21"/>
      <selection pane="topRight" activeCell="C5" sqref="C5"/>
    </sheetView>
  </sheetViews>
  <sheetFormatPr defaultColWidth="2.7109375" defaultRowHeight="12.75" outlineLevelRow="1"/>
  <cols>
    <col min="1" max="1" width="9.00390625" style="3" customWidth="1"/>
    <col min="2" max="3" width="12.140625" style="3" customWidth="1"/>
    <col min="4" max="5" width="12.57421875" style="3" customWidth="1"/>
    <col min="6" max="6" width="11.00390625" style="3" customWidth="1"/>
    <col min="7" max="7" width="13.00390625" style="3" customWidth="1"/>
    <col min="8" max="8" width="12.7109375" style="3" customWidth="1"/>
    <col min="9" max="9" width="17.8515625" style="3" customWidth="1"/>
    <col min="10" max="10" width="15.8515625" style="3" customWidth="1"/>
    <col min="11" max="11" width="10.7109375" style="3" customWidth="1"/>
    <col min="12" max="12" width="18.57421875" style="3" customWidth="1"/>
    <col min="13" max="13" width="12.421875" style="3" customWidth="1"/>
    <col min="14" max="14" width="13.421875" style="3" customWidth="1"/>
    <col min="15" max="16" width="12.57421875" style="3" customWidth="1"/>
    <col min="17" max="17" width="12.00390625" style="3" customWidth="1"/>
    <col min="18" max="18" width="11.00390625" style="3" customWidth="1"/>
    <col min="19" max="19" width="13.7109375" style="3" customWidth="1"/>
    <col min="20" max="20" width="11.57421875" style="3" customWidth="1"/>
    <col min="21" max="21" width="10.8515625" style="3" customWidth="1"/>
    <col min="22" max="22" width="15.7109375" style="3" customWidth="1"/>
    <col min="23" max="24" width="14.8515625" style="3" customWidth="1"/>
    <col min="25" max="25" width="14.7109375" style="3" customWidth="1"/>
    <col min="26" max="26" width="13.421875" style="3" customWidth="1"/>
    <col min="27" max="27" width="4.7109375" style="3" bestFit="1" customWidth="1"/>
    <col min="28" max="234" width="2.7109375" style="0" customWidth="1"/>
    <col min="235" max="235" width="25.8515625" style="0" customWidth="1"/>
    <col min="236" max="240" width="2.7109375" style="0" customWidth="1"/>
    <col min="241" max="241" width="30.00390625" style="0" customWidth="1"/>
  </cols>
  <sheetData>
    <row r="1" spans="1:243" ht="13.5" customHeight="1" thickTop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HK1" t="s">
        <v>232</v>
      </c>
      <c r="IA1" t="s">
        <v>102</v>
      </c>
      <c r="IG1" t="s">
        <v>72</v>
      </c>
      <c r="IH1" s="153"/>
      <c r="II1" s="153"/>
    </row>
    <row r="2" spans="1:241" ht="25.5">
      <c r="A2" s="176"/>
      <c r="B2" s="177"/>
      <c r="C2" s="177"/>
      <c r="D2" s="177"/>
      <c r="E2" s="177"/>
      <c r="F2" s="177"/>
      <c r="G2" s="218" t="s">
        <v>251</v>
      </c>
      <c r="H2" s="219"/>
      <c r="I2" s="219"/>
      <c r="J2" s="219"/>
      <c r="K2" s="219"/>
      <c r="L2" s="219"/>
      <c r="M2" s="219"/>
      <c r="N2" s="177"/>
      <c r="O2" s="177"/>
      <c r="P2" s="177"/>
      <c r="Q2" s="177"/>
      <c r="R2" s="177"/>
      <c r="S2" s="178"/>
      <c r="HK2" t="s">
        <v>233</v>
      </c>
      <c r="IA2" t="s">
        <v>103</v>
      </c>
      <c r="IG2" t="s">
        <v>73</v>
      </c>
    </row>
    <row r="3" spans="1:241" ht="13.5" thickBo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1"/>
      <c r="HK3" t="s">
        <v>234</v>
      </c>
      <c r="IA3" t="s">
        <v>104</v>
      </c>
      <c r="IG3" t="s">
        <v>74</v>
      </c>
    </row>
    <row r="4" spans="1:241" ht="13.5" thickTop="1">
      <c r="A4" s="1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61"/>
      <c r="HK4" t="s">
        <v>235</v>
      </c>
      <c r="IA4" t="s">
        <v>105</v>
      </c>
      <c r="IG4" t="s">
        <v>75</v>
      </c>
    </row>
    <row r="5" spans="1:241" ht="12.75">
      <c r="A5" s="240"/>
      <c r="B5" s="241"/>
      <c r="C5" s="25"/>
      <c r="D5" s="25"/>
      <c r="E5" s="25"/>
      <c r="F5" s="25"/>
      <c r="G5" s="25"/>
      <c r="H5" s="4"/>
      <c r="I5" s="4"/>
      <c r="J5" s="4"/>
      <c r="K5" s="4"/>
      <c r="L5" s="4"/>
      <c r="M5" s="15"/>
      <c r="N5" s="15"/>
      <c r="O5" s="25" t="s">
        <v>252</v>
      </c>
      <c r="P5" s="220"/>
      <c r="Q5" s="221"/>
      <c r="R5" s="221"/>
      <c r="S5" s="62"/>
      <c r="HK5" t="s">
        <v>236</v>
      </c>
      <c r="IA5" t="s">
        <v>106</v>
      </c>
      <c r="IG5" t="s">
        <v>76</v>
      </c>
    </row>
    <row r="6" spans="1:241" ht="12.75">
      <c r="A6" s="20"/>
      <c r="B6" s="25" t="s">
        <v>20</v>
      </c>
      <c r="C6" s="246"/>
      <c r="D6" s="247"/>
      <c r="E6" s="247"/>
      <c r="F6" s="49"/>
      <c r="G6" s="49"/>
      <c r="H6" s="50"/>
      <c r="I6" s="50"/>
      <c r="J6" s="8"/>
      <c r="K6" s="15"/>
      <c r="L6" s="15"/>
      <c r="M6" s="15"/>
      <c r="N6" s="15"/>
      <c r="O6" s="25"/>
      <c r="P6" s="220"/>
      <c r="Q6" s="221"/>
      <c r="R6" s="221"/>
      <c r="S6" s="62"/>
      <c r="W6" s="25"/>
      <c r="X6" s="25"/>
      <c r="Y6" s="217"/>
      <c r="Z6" s="217"/>
      <c r="AA6" s="4"/>
      <c r="AB6" s="35"/>
      <c r="HK6" t="s">
        <v>237</v>
      </c>
      <c r="IA6" t="s">
        <v>107</v>
      </c>
      <c r="IG6" t="s">
        <v>77</v>
      </c>
    </row>
    <row r="7" spans="1:241" ht="12.75">
      <c r="A7" s="20"/>
      <c r="B7" s="25" t="s">
        <v>24</v>
      </c>
      <c r="C7" s="248"/>
      <c r="D7" s="248"/>
      <c r="E7" s="249"/>
      <c r="F7" s="46"/>
      <c r="G7" s="46"/>
      <c r="H7" s="8"/>
      <c r="I7" s="8"/>
      <c r="J7" s="8"/>
      <c r="K7" s="15"/>
      <c r="L7" s="15"/>
      <c r="M7" s="15"/>
      <c r="N7" s="15"/>
      <c r="O7" s="25" t="s">
        <v>7</v>
      </c>
      <c r="P7" s="53"/>
      <c r="Q7" s="10"/>
      <c r="R7" s="63" t="s">
        <v>46</v>
      </c>
      <c r="S7" s="125"/>
      <c r="W7" s="25"/>
      <c r="X7" s="25"/>
      <c r="Y7" s="217"/>
      <c r="Z7" s="217"/>
      <c r="AA7" s="4"/>
      <c r="AB7" s="35"/>
      <c r="HK7" t="s">
        <v>238</v>
      </c>
      <c r="IA7" t="s">
        <v>108</v>
      </c>
      <c r="IG7" t="s">
        <v>78</v>
      </c>
    </row>
    <row r="8" spans="1:241" ht="12.75">
      <c r="A8" s="20"/>
      <c r="B8" s="25" t="s">
        <v>17</v>
      </c>
      <c r="C8" s="248"/>
      <c r="D8" s="248"/>
      <c r="E8" s="250"/>
      <c r="F8" s="46"/>
      <c r="G8" s="46"/>
      <c r="H8" s="8"/>
      <c r="I8" s="8"/>
      <c r="J8" s="8"/>
      <c r="K8" s="15"/>
      <c r="L8" s="15"/>
      <c r="M8" s="15"/>
      <c r="N8" s="15"/>
      <c r="O8" s="25"/>
      <c r="P8" s="14"/>
      <c r="Q8" s="65"/>
      <c r="R8" s="144" t="s">
        <v>45</v>
      </c>
      <c r="S8" s="18"/>
      <c r="W8" s="25"/>
      <c r="X8" s="25"/>
      <c r="Y8" s="217"/>
      <c r="Z8" s="217"/>
      <c r="AA8" s="4"/>
      <c r="AB8" s="35"/>
      <c r="HK8" t="s">
        <v>239</v>
      </c>
      <c r="IA8" t="s">
        <v>109</v>
      </c>
      <c r="IG8" t="s">
        <v>79</v>
      </c>
    </row>
    <row r="9" spans="1:241" ht="13.5" thickBot="1">
      <c r="A9" s="1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44"/>
      <c r="O9" s="15"/>
      <c r="P9" s="15"/>
      <c r="Q9" s="15"/>
      <c r="R9" s="15"/>
      <c r="S9" s="64"/>
      <c r="T9" s="54"/>
      <c r="U9" s="54"/>
      <c r="V9" s="54"/>
      <c r="W9" s="54"/>
      <c r="X9" s="54"/>
      <c r="Y9" s="54"/>
      <c r="Z9" s="54"/>
      <c r="AA9" s="54"/>
      <c r="HK9" t="s">
        <v>240</v>
      </c>
      <c r="IA9" t="s">
        <v>110</v>
      </c>
      <c r="IG9" t="s">
        <v>80</v>
      </c>
    </row>
    <row r="10" spans="1:241" ht="13.5" thickBot="1">
      <c r="A10" s="19"/>
      <c r="B10" s="145"/>
      <c r="C10" s="146"/>
      <c r="D10" s="146"/>
      <c r="E10" s="146"/>
      <c r="F10" s="146"/>
      <c r="G10" s="146"/>
      <c r="H10" s="226" t="s">
        <v>70</v>
      </c>
      <c r="I10" s="227"/>
      <c r="J10" s="227"/>
      <c r="K10" s="227"/>
      <c r="L10" s="169"/>
      <c r="M10" s="146"/>
      <c r="N10" s="147"/>
      <c r="O10" s="146"/>
      <c r="P10" s="146"/>
      <c r="Q10" s="146"/>
      <c r="R10" s="148"/>
      <c r="S10" s="64"/>
      <c r="T10" s="54"/>
      <c r="U10" s="54"/>
      <c r="V10" s="54"/>
      <c r="W10" s="54"/>
      <c r="X10" s="54"/>
      <c r="Y10" s="54"/>
      <c r="Z10" s="54"/>
      <c r="AA10" s="54"/>
      <c r="HK10" t="s">
        <v>241</v>
      </c>
      <c r="IA10" t="s">
        <v>111</v>
      </c>
      <c r="IG10" t="s">
        <v>81</v>
      </c>
    </row>
    <row r="11" spans="1:241" ht="13.5" thickBot="1">
      <c r="A11" s="19"/>
      <c r="B11" s="71"/>
      <c r="C11" s="44"/>
      <c r="D11" s="44"/>
      <c r="E11" s="44"/>
      <c r="F11" s="44"/>
      <c r="G11" s="44"/>
      <c r="H11" s="44"/>
      <c r="I11" s="44"/>
      <c r="J11" s="44"/>
      <c r="K11" s="44"/>
      <c r="L11" s="187"/>
      <c r="M11" s="188"/>
      <c r="N11" s="188"/>
      <c r="O11" s="189"/>
      <c r="P11" s="222" t="s">
        <v>18</v>
      </c>
      <c r="Q11" s="223"/>
      <c r="R11" s="190">
        <f>IF(AND(S26&gt;0,K26&gt;0),(0.15*S26),IF(AND(S26&gt;0,K26&lt;=0),(0.15*R26),0))</f>
        <v>0</v>
      </c>
      <c r="S11" s="64"/>
      <c r="T11" s="54"/>
      <c r="U11" s="54"/>
      <c r="V11" s="54"/>
      <c r="W11" s="54"/>
      <c r="X11" s="54"/>
      <c r="Y11" s="54"/>
      <c r="Z11" s="54"/>
      <c r="AA11" s="54"/>
      <c r="HK11" t="s">
        <v>242</v>
      </c>
      <c r="IA11" t="s">
        <v>112</v>
      </c>
      <c r="IG11" t="s">
        <v>82</v>
      </c>
    </row>
    <row r="12" spans="1:241" ht="13.5" thickBot="1">
      <c r="A12" s="19"/>
      <c r="B12" s="7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24" t="s">
        <v>19</v>
      </c>
      <c r="O12" s="224"/>
      <c r="P12" s="224"/>
      <c r="Q12" s="225"/>
      <c r="R12" s="182">
        <f>S26-R11</f>
        <v>0</v>
      </c>
      <c r="S12" s="64"/>
      <c r="T12" s="54"/>
      <c r="U12" s="54"/>
      <c r="V12" s="54"/>
      <c r="W12" s="54"/>
      <c r="X12" s="54"/>
      <c r="Y12" s="54"/>
      <c r="Z12" s="54"/>
      <c r="AA12" s="54"/>
      <c r="HK12" t="s">
        <v>243</v>
      </c>
      <c r="IA12" t="s">
        <v>113</v>
      </c>
      <c r="IG12" t="s">
        <v>83</v>
      </c>
    </row>
    <row r="13" spans="1:241" ht="12.75">
      <c r="A13" s="19"/>
      <c r="B13" s="71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2"/>
      <c r="P13" s="42"/>
      <c r="Q13" s="42"/>
      <c r="R13" s="67"/>
      <c r="S13" s="64"/>
      <c r="T13" s="54"/>
      <c r="U13" s="54"/>
      <c r="V13" s="54"/>
      <c r="W13" s="54"/>
      <c r="X13" s="54"/>
      <c r="Y13" s="54"/>
      <c r="Z13" s="54"/>
      <c r="AA13" s="54"/>
      <c r="HK13" t="s">
        <v>244</v>
      </c>
      <c r="IA13" t="s">
        <v>114</v>
      </c>
      <c r="IG13" t="s">
        <v>84</v>
      </c>
    </row>
    <row r="14" spans="1:250" ht="15">
      <c r="A14" s="23"/>
      <c r="B14" s="72"/>
      <c r="C14" s="9"/>
      <c r="D14" s="9"/>
      <c r="E14" s="9"/>
      <c r="F14" s="9"/>
      <c r="G14" s="9"/>
      <c r="H14" s="9"/>
      <c r="I14" s="48"/>
      <c r="J14" s="48"/>
      <c r="K14" s="9"/>
      <c r="L14" s="9"/>
      <c r="M14" s="9"/>
      <c r="N14" s="9"/>
      <c r="O14" s="9"/>
      <c r="P14" s="9"/>
      <c r="Q14" s="9"/>
      <c r="R14" s="73"/>
      <c r="S14" s="17"/>
      <c r="T14" s="54"/>
      <c r="U14" s="54"/>
      <c r="V14" s="54"/>
      <c r="W14" s="54"/>
      <c r="X14" s="54"/>
      <c r="Y14" s="54"/>
      <c r="Z14" s="54"/>
      <c r="AA14" s="54"/>
      <c r="HK14" t="s">
        <v>245</v>
      </c>
      <c r="IA14" t="s">
        <v>115</v>
      </c>
      <c r="IG14" s="201" t="s">
        <v>230</v>
      </c>
      <c r="IP14" s="201" t="s">
        <v>84</v>
      </c>
    </row>
    <row r="15" spans="1:241" ht="15">
      <c r="A15" s="22"/>
      <c r="B15" s="74" t="s">
        <v>32</v>
      </c>
      <c r="C15" s="75"/>
      <c r="D15" s="76"/>
      <c r="E15" s="76"/>
      <c r="F15" s="76" t="s">
        <v>8</v>
      </c>
      <c r="G15" s="77"/>
      <c r="H15" s="40" t="s">
        <v>33</v>
      </c>
      <c r="I15" s="78"/>
      <c r="J15" s="78"/>
      <c r="K15" s="79"/>
      <c r="L15" s="76" t="s">
        <v>8</v>
      </c>
      <c r="M15" s="42"/>
      <c r="N15" s="80" t="s">
        <v>71</v>
      </c>
      <c r="O15" s="79"/>
      <c r="P15" s="79"/>
      <c r="Q15" s="76"/>
      <c r="R15" s="81" t="s">
        <v>8</v>
      </c>
      <c r="S15" s="18"/>
      <c r="T15" s="54"/>
      <c r="U15" s="54"/>
      <c r="V15" s="54"/>
      <c r="W15" s="54"/>
      <c r="X15" s="54"/>
      <c r="Y15" s="54"/>
      <c r="Z15" s="54"/>
      <c r="AA15" s="54"/>
      <c r="HK15" t="s">
        <v>246</v>
      </c>
      <c r="IA15" t="s">
        <v>116</v>
      </c>
      <c r="IG15" s="201" t="s">
        <v>231</v>
      </c>
    </row>
    <row r="16" spans="1:241" ht="13.5" thickBot="1">
      <c r="A16" s="19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91"/>
      <c r="S16" s="64"/>
      <c r="T16" s="54"/>
      <c r="U16" s="54"/>
      <c r="V16" s="54"/>
      <c r="W16" s="54"/>
      <c r="X16" s="54"/>
      <c r="Y16" s="54"/>
      <c r="Z16" s="54"/>
      <c r="AA16" s="54"/>
      <c r="HK16" t="s">
        <v>247</v>
      </c>
      <c r="IA16" t="s">
        <v>117</v>
      </c>
      <c r="IG16" t="s">
        <v>85</v>
      </c>
    </row>
    <row r="17" spans="1:241" ht="12.75" customHeight="1">
      <c r="A17" s="1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209" t="s">
        <v>225</v>
      </c>
      <c r="M17" s="210"/>
      <c r="N17" s="213" t="s">
        <v>228</v>
      </c>
      <c r="O17" s="214"/>
      <c r="P17" s="214"/>
      <c r="Q17" s="185" t="str">
        <f>IF(H26&lt;0,-H26,"N/A")</f>
        <v>N/A</v>
      </c>
      <c r="R17" s="186" t="s">
        <v>226</v>
      </c>
      <c r="S17" s="64"/>
      <c r="T17" s="54"/>
      <c r="U17" s="54"/>
      <c r="V17" s="54"/>
      <c r="W17" s="54"/>
      <c r="X17" s="54"/>
      <c r="Y17" s="54"/>
      <c r="Z17" s="54"/>
      <c r="AA17" s="54"/>
      <c r="HK17" t="s">
        <v>248</v>
      </c>
      <c r="IA17" t="s">
        <v>118</v>
      </c>
      <c r="IG17" t="s">
        <v>86</v>
      </c>
    </row>
    <row r="18" spans="1:241" ht="12.75">
      <c r="A18" s="192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211"/>
      <c r="M18" s="212"/>
      <c r="N18" s="215" t="s">
        <v>227</v>
      </c>
      <c r="O18" s="216"/>
      <c r="P18" s="216"/>
      <c r="Q18" s="183">
        <f>IF(H26&gt;0,(R26-H26),R26)</f>
        <v>0</v>
      </c>
      <c r="R18" s="184" t="s">
        <v>226</v>
      </c>
      <c r="S18" s="64"/>
      <c r="T18" s="54"/>
      <c r="U18" s="54"/>
      <c r="V18" s="54"/>
      <c r="W18" s="54"/>
      <c r="X18" s="54"/>
      <c r="Y18" s="54"/>
      <c r="Z18" s="54"/>
      <c r="AA18" s="54"/>
      <c r="HK18" t="s">
        <v>249</v>
      </c>
      <c r="IA18" t="s">
        <v>119</v>
      </c>
      <c r="IG18" t="s">
        <v>87</v>
      </c>
    </row>
    <row r="19" spans="1:241" ht="12.75">
      <c r="A19" s="19"/>
      <c r="B19" s="15"/>
      <c r="C19" s="15"/>
      <c r="D19" s="15"/>
      <c r="E19" s="15"/>
      <c r="F19" s="15"/>
      <c r="G19" s="15"/>
      <c r="H19" s="203" t="s">
        <v>66</v>
      </c>
      <c r="I19" s="204"/>
      <c r="J19" s="204"/>
      <c r="K19" s="205"/>
      <c r="L19" s="15"/>
      <c r="M19" s="15"/>
      <c r="N19" s="15"/>
      <c r="O19" s="15"/>
      <c r="P19" s="15"/>
      <c r="Q19" s="15"/>
      <c r="R19" s="15"/>
      <c r="S19" s="64"/>
      <c r="T19" s="54"/>
      <c r="U19" s="54"/>
      <c r="V19" s="54"/>
      <c r="W19" s="54"/>
      <c r="X19" s="54"/>
      <c r="Y19" s="54"/>
      <c r="Z19" s="54"/>
      <c r="AA19" s="54"/>
      <c r="HK19" s="202" t="s">
        <v>250</v>
      </c>
      <c r="IA19" s="7" t="s">
        <v>120</v>
      </c>
      <c r="IG19" t="s">
        <v>88</v>
      </c>
    </row>
    <row r="20" spans="1:241" ht="13.5" thickBot="1">
      <c r="A20" s="193"/>
      <c r="B20" s="161"/>
      <c r="C20" s="156"/>
      <c r="D20" s="158"/>
      <c r="E20" s="158"/>
      <c r="F20" s="15"/>
      <c r="G20" s="15"/>
      <c r="H20" s="206" t="s">
        <v>68</v>
      </c>
      <c r="I20" s="207"/>
      <c r="J20" s="207"/>
      <c r="K20" s="208"/>
      <c r="L20" s="15"/>
      <c r="M20" s="15"/>
      <c r="N20" s="15"/>
      <c r="O20" s="15"/>
      <c r="P20" s="15"/>
      <c r="Q20" s="15"/>
      <c r="R20" s="15"/>
      <c r="S20" s="64"/>
      <c r="U20" s="60"/>
      <c r="V20" s="60"/>
      <c r="W20" s="60"/>
      <c r="X20" s="60"/>
      <c r="Y20" s="60"/>
      <c r="IA20" s="7" t="s">
        <v>121</v>
      </c>
      <c r="IG20" t="s">
        <v>89</v>
      </c>
    </row>
    <row r="21" spans="1:241" s="7" customFormat="1" ht="24.75" customHeight="1" thickBot="1">
      <c r="A21" s="194"/>
      <c r="B21" s="162"/>
      <c r="C21" s="159"/>
      <c r="D21" s="160"/>
      <c r="E21" s="160"/>
      <c r="F21" s="9"/>
      <c r="G21" s="157"/>
      <c r="H21" s="242" t="s">
        <v>3</v>
      </c>
      <c r="I21" s="243"/>
      <c r="J21" s="243"/>
      <c r="K21" s="244"/>
      <c r="L21" s="245" t="s">
        <v>4</v>
      </c>
      <c r="M21" s="245"/>
      <c r="N21" s="245"/>
      <c r="O21" s="245"/>
      <c r="P21" s="245"/>
      <c r="Q21" s="88"/>
      <c r="R21" s="103"/>
      <c r="S21" s="100" t="s">
        <v>69</v>
      </c>
      <c r="T21" s="6"/>
      <c r="U21" s="6"/>
      <c r="V21" s="6"/>
      <c r="W21" s="32"/>
      <c r="X21" s="32"/>
      <c r="Y21" s="32"/>
      <c r="Z21" s="32"/>
      <c r="AA21" s="5"/>
      <c r="IA21" s="1" t="s">
        <v>122</v>
      </c>
      <c r="IG21" s="7" t="s">
        <v>90</v>
      </c>
    </row>
    <row r="22" spans="1:241" s="7" customFormat="1" ht="24.75" customHeight="1" thickBot="1">
      <c r="A22" s="124" t="s">
        <v>0</v>
      </c>
      <c r="B22" s="86" t="s">
        <v>1</v>
      </c>
      <c r="C22" s="86" t="s">
        <v>2</v>
      </c>
      <c r="D22" s="87" t="s">
        <v>10</v>
      </c>
      <c r="E22" s="87" t="s">
        <v>30</v>
      </c>
      <c r="F22" s="86" t="s">
        <v>36</v>
      </c>
      <c r="G22" s="87" t="s">
        <v>37</v>
      </c>
      <c r="H22" s="121" t="s">
        <v>48</v>
      </c>
      <c r="I22" s="122" t="s">
        <v>49</v>
      </c>
      <c r="J22" s="122" t="s">
        <v>51</v>
      </c>
      <c r="K22" s="123" t="s">
        <v>50</v>
      </c>
      <c r="L22" s="89" t="s">
        <v>5</v>
      </c>
      <c r="M22" s="86" t="s">
        <v>11</v>
      </c>
      <c r="N22" s="86" t="s">
        <v>6</v>
      </c>
      <c r="O22" s="86" t="s">
        <v>12</v>
      </c>
      <c r="P22" s="86" t="s">
        <v>25</v>
      </c>
      <c r="Q22" s="86" t="s">
        <v>34</v>
      </c>
      <c r="R22" s="104" t="s">
        <v>43</v>
      </c>
      <c r="S22" s="101" t="s">
        <v>52</v>
      </c>
      <c r="T22" s="6"/>
      <c r="U22" s="6"/>
      <c r="V22" s="6"/>
      <c r="W22" s="32"/>
      <c r="X22" s="32"/>
      <c r="Y22" s="32"/>
      <c r="Z22" s="32"/>
      <c r="AA22" s="5"/>
      <c r="IA22" s="1" t="s">
        <v>123</v>
      </c>
      <c r="IG22" s="7" t="s">
        <v>91</v>
      </c>
    </row>
    <row r="23" spans="1:241" s="1" customFormat="1" ht="81" customHeight="1">
      <c r="A23" s="84" t="s">
        <v>9</v>
      </c>
      <c r="B23" s="13" t="s">
        <v>26</v>
      </c>
      <c r="C23" s="13" t="s">
        <v>27</v>
      </c>
      <c r="D23" s="85" t="s">
        <v>63</v>
      </c>
      <c r="E23" s="85" t="s">
        <v>41</v>
      </c>
      <c r="F23" s="13" t="s">
        <v>31</v>
      </c>
      <c r="G23" s="85" t="s">
        <v>64</v>
      </c>
      <c r="H23" s="91" t="s">
        <v>14</v>
      </c>
      <c r="I23" s="13" t="s">
        <v>22</v>
      </c>
      <c r="J23" s="13" t="s">
        <v>23</v>
      </c>
      <c r="K23" s="92" t="s">
        <v>35</v>
      </c>
      <c r="L23" s="90" t="s">
        <v>13</v>
      </c>
      <c r="M23" s="52" t="s">
        <v>44</v>
      </c>
      <c r="N23" s="29" t="s">
        <v>42</v>
      </c>
      <c r="O23" s="52" t="s">
        <v>28</v>
      </c>
      <c r="P23" s="52" t="s">
        <v>29</v>
      </c>
      <c r="Q23" s="52" t="s">
        <v>21</v>
      </c>
      <c r="R23" s="92" t="s">
        <v>15</v>
      </c>
      <c r="S23" s="102" t="s">
        <v>16</v>
      </c>
      <c r="T23" s="28"/>
      <c r="U23" s="28"/>
      <c r="V23" s="28"/>
      <c r="W23" s="28"/>
      <c r="X23" s="163"/>
      <c r="Y23" s="32"/>
      <c r="Z23" s="34"/>
      <c r="AA23" s="2"/>
      <c r="IA23" t="s">
        <v>124</v>
      </c>
      <c r="IG23" s="1" t="s">
        <v>92</v>
      </c>
    </row>
    <row r="24" spans="1:241" s="1" customFormat="1" ht="16.5" customHeight="1">
      <c r="A24" s="59"/>
      <c r="B24" s="228" t="s">
        <v>47</v>
      </c>
      <c r="C24" s="228" t="s">
        <v>54</v>
      </c>
      <c r="D24" s="228" t="s">
        <v>53</v>
      </c>
      <c r="E24" s="228" t="s">
        <v>55</v>
      </c>
      <c r="F24" s="228" t="s">
        <v>56</v>
      </c>
      <c r="G24" s="230" t="s">
        <v>57</v>
      </c>
      <c r="H24" s="93" t="s">
        <v>58</v>
      </c>
      <c r="I24" s="52" t="s">
        <v>59</v>
      </c>
      <c r="J24" s="52" t="s">
        <v>60</v>
      </c>
      <c r="K24" s="94" t="s">
        <v>61</v>
      </c>
      <c r="L24" s="90"/>
      <c r="M24" s="52"/>
      <c r="N24" s="233" t="s">
        <v>67</v>
      </c>
      <c r="O24" s="52"/>
      <c r="P24" s="52"/>
      <c r="Q24" s="52"/>
      <c r="R24" s="235" t="s">
        <v>62</v>
      </c>
      <c r="S24" s="237" t="s">
        <v>229</v>
      </c>
      <c r="T24" s="28"/>
      <c r="U24" s="28"/>
      <c r="V24" s="28"/>
      <c r="W24" s="28"/>
      <c r="X24" s="163"/>
      <c r="Y24" s="32"/>
      <c r="Z24" s="34"/>
      <c r="AA24" s="2"/>
      <c r="IA24" t="s">
        <v>125</v>
      </c>
      <c r="IG24" s="1" t="s">
        <v>93</v>
      </c>
    </row>
    <row r="25" spans="1:241" ht="13.5" thickBot="1">
      <c r="A25" s="95"/>
      <c r="B25" s="239"/>
      <c r="C25" s="229"/>
      <c r="D25" s="229"/>
      <c r="E25" s="229"/>
      <c r="F25" s="229"/>
      <c r="G25" s="231"/>
      <c r="H25" s="96" t="s">
        <v>38</v>
      </c>
      <c r="I25" s="199" t="s">
        <v>39</v>
      </c>
      <c r="J25" s="199" t="s">
        <v>65</v>
      </c>
      <c r="K25" s="97" t="s">
        <v>40</v>
      </c>
      <c r="L25" s="98"/>
      <c r="M25" s="99"/>
      <c r="N25" s="234"/>
      <c r="O25" s="99"/>
      <c r="P25" s="99"/>
      <c r="Q25" s="99"/>
      <c r="R25" s="236"/>
      <c r="S25" s="238"/>
      <c r="T25" s="33"/>
      <c r="U25" s="33"/>
      <c r="V25" s="164"/>
      <c r="W25" s="164"/>
      <c r="X25" s="164"/>
      <c r="Y25" s="34"/>
      <c r="Z25" s="34"/>
      <c r="IA25" t="s">
        <v>126</v>
      </c>
      <c r="IG25" t="s">
        <v>94</v>
      </c>
    </row>
    <row r="26" spans="1:241" ht="20.25" customHeight="1" thickBot="1">
      <c r="A26" s="149" t="s">
        <v>101</v>
      </c>
      <c r="B26" s="150">
        <f>SUM(B27:B110)</f>
        <v>0</v>
      </c>
      <c r="C26" s="150">
        <f>SUM(C27:C110)</f>
        <v>0</v>
      </c>
      <c r="D26" s="152"/>
      <c r="E26" s="150">
        <f aca="true" t="shared" si="0" ref="E26:K26">SUM(E27:E110)</f>
        <v>0</v>
      </c>
      <c r="F26" s="150">
        <f t="shared" si="0"/>
        <v>0</v>
      </c>
      <c r="G26" s="150">
        <f t="shared" si="0"/>
        <v>0</v>
      </c>
      <c r="H26" s="150">
        <f t="shared" si="0"/>
        <v>0</v>
      </c>
      <c r="I26" s="150">
        <f t="shared" si="0"/>
        <v>0</v>
      </c>
      <c r="J26" s="150">
        <f t="shared" si="0"/>
        <v>0</v>
      </c>
      <c r="K26" s="150">
        <f t="shared" si="0"/>
        <v>0</v>
      </c>
      <c r="L26" s="152"/>
      <c r="M26" s="152"/>
      <c r="N26" s="150">
        <f>SUM(N27:N110)</f>
        <v>0</v>
      </c>
      <c r="O26" s="150">
        <f>SUM(O27:O110)</f>
        <v>0</v>
      </c>
      <c r="P26" s="150">
        <f>SUM(P27:P110)</f>
        <v>0</v>
      </c>
      <c r="Q26" s="152"/>
      <c r="R26" s="151">
        <f>SUM(R27:R110)</f>
        <v>0</v>
      </c>
      <c r="S26" s="196">
        <f>R26-K26</f>
        <v>0</v>
      </c>
      <c r="T26" s="33"/>
      <c r="U26" s="33"/>
      <c r="V26" s="164"/>
      <c r="W26" s="164"/>
      <c r="X26" s="164"/>
      <c r="Y26" s="34"/>
      <c r="Z26" s="34"/>
      <c r="AA26" s="51"/>
      <c r="IA26" t="s">
        <v>127</v>
      </c>
      <c r="IG26" t="s">
        <v>95</v>
      </c>
    </row>
    <row r="27" spans="1:241" ht="13.5" thickTop="1">
      <c r="A27" s="105"/>
      <c r="B27" s="106"/>
      <c r="C27" s="106"/>
      <c r="D27" s="107"/>
      <c r="E27" s="106"/>
      <c r="F27" s="106"/>
      <c r="G27" s="108"/>
      <c r="H27" s="117">
        <f>IF(OR(B27="",C27="",D27=""),"",C27-B27)</f>
      </c>
      <c r="I27" s="109">
        <f>IF(OR(B27="",C27="",D27=""),"",IF(D27&gt;40,(0.5*(B27-E27-G27)),(0)))</f>
      </c>
      <c r="J27" s="109">
        <f>IF(OR(B27="",C27="",D27=""),"",IF(D27&gt;40,(C27-B27),(C27-E27-G27)))</f>
      </c>
      <c r="K27" s="110">
        <f>IF(OR(B27="",C27="",D27=""),"",I27+J27+F27)</f>
      </c>
      <c r="L27" s="111"/>
      <c r="M27" s="112"/>
      <c r="N27" s="106"/>
      <c r="O27" s="106"/>
      <c r="P27" s="106"/>
      <c r="Q27" s="106"/>
      <c r="R27" s="195">
        <f>IF(Q27="","",IF(Q27&gt;1,(O27+0.5*P27),((Q27*(O27+0.5*P27))/1)))</f>
      </c>
      <c r="S27" s="198"/>
      <c r="T27" s="30"/>
      <c r="U27" s="30"/>
      <c r="V27" s="30"/>
      <c r="W27" s="30"/>
      <c r="X27" s="30"/>
      <c r="Y27" s="24"/>
      <c r="Z27" s="24"/>
      <c r="IA27" t="s">
        <v>128</v>
      </c>
      <c r="IG27" t="s">
        <v>96</v>
      </c>
    </row>
    <row r="28" spans="1:241" ht="12.75">
      <c r="A28" s="113"/>
      <c r="B28" s="114"/>
      <c r="C28" s="114"/>
      <c r="D28" s="115"/>
      <c r="E28" s="116"/>
      <c r="F28" s="114"/>
      <c r="G28" s="116"/>
      <c r="H28" s="117">
        <f aca="true" t="shared" si="1" ref="H28:H91">IF(OR(B28="",C28="",D28=""),"",C28-B28)</f>
      </c>
      <c r="I28" s="109">
        <f aca="true" t="shared" si="2" ref="I28:I91">IF(OR(B28="",C28="",D28=""),"",IF(D28&gt;40,(0.5*(B28-E28-G28)),(0)))</f>
      </c>
      <c r="J28" s="109">
        <f aca="true" t="shared" si="3" ref="J28:J91">IF(OR(B28="",C28="",D28=""),"",IF(D28&gt;40,(C28-B28),(C28-E28-G28)))</f>
      </c>
      <c r="K28" s="110">
        <f aca="true" t="shared" si="4" ref="K28:K91">IF(OR(B28="",C28="",D28=""),"",I28+J28+F28)</f>
      </c>
      <c r="L28" s="111"/>
      <c r="M28" s="112"/>
      <c r="N28" s="106"/>
      <c r="O28" s="106"/>
      <c r="P28" s="114"/>
      <c r="Q28" s="106"/>
      <c r="R28" s="195">
        <f aca="true" t="shared" si="5" ref="R28:R91">IF(Q28="","",IF(Q28&gt;1,(O28+0.5*P28),((Q28*(O28+0.5*P28))/1)))</f>
      </c>
      <c r="S28" s="197"/>
      <c r="T28" s="30"/>
      <c r="U28" s="30"/>
      <c r="V28" s="30"/>
      <c r="W28" s="30"/>
      <c r="X28" s="30"/>
      <c r="Y28" s="24"/>
      <c r="Z28" s="24"/>
      <c r="IA28" t="s">
        <v>129</v>
      </c>
      <c r="IG28" t="s">
        <v>97</v>
      </c>
    </row>
    <row r="29" spans="1:241" ht="12.75">
      <c r="A29" s="113"/>
      <c r="B29" s="114"/>
      <c r="C29" s="114"/>
      <c r="D29" s="115"/>
      <c r="E29" s="116"/>
      <c r="F29" s="114"/>
      <c r="G29" s="116"/>
      <c r="H29" s="117">
        <f t="shared" si="1"/>
      </c>
      <c r="I29" s="109">
        <f t="shared" si="2"/>
      </c>
      <c r="J29" s="109">
        <f t="shared" si="3"/>
      </c>
      <c r="K29" s="110">
        <f t="shared" si="4"/>
      </c>
      <c r="L29" s="118"/>
      <c r="M29" s="119"/>
      <c r="N29" s="114"/>
      <c r="O29" s="114"/>
      <c r="P29" s="114"/>
      <c r="Q29" s="114"/>
      <c r="R29" s="195">
        <f t="shared" si="5"/>
      </c>
      <c r="S29" s="197"/>
      <c r="T29" s="30"/>
      <c r="U29" s="30"/>
      <c r="V29" s="30"/>
      <c r="W29" s="30"/>
      <c r="X29" s="30"/>
      <c r="Y29" s="24"/>
      <c r="Z29" s="24"/>
      <c r="IA29" t="s">
        <v>130</v>
      </c>
      <c r="IG29" t="s">
        <v>98</v>
      </c>
    </row>
    <row r="30" spans="1:241" ht="12.75">
      <c r="A30" s="113"/>
      <c r="B30" s="114"/>
      <c r="C30" s="114"/>
      <c r="D30" s="115"/>
      <c r="E30" s="116"/>
      <c r="F30" s="114"/>
      <c r="G30" s="116"/>
      <c r="H30" s="117">
        <f t="shared" si="1"/>
      </c>
      <c r="I30" s="109">
        <f t="shared" si="2"/>
      </c>
      <c r="J30" s="109">
        <f t="shared" si="3"/>
      </c>
      <c r="K30" s="110">
        <f t="shared" si="4"/>
      </c>
      <c r="L30" s="118"/>
      <c r="M30" s="119"/>
      <c r="N30" s="114"/>
      <c r="O30" s="114"/>
      <c r="P30" s="114"/>
      <c r="Q30" s="114"/>
      <c r="R30" s="195">
        <f t="shared" si="5"/>
      </c>
      <c r="S30" s="197"/>
      <c r="T30" s="30"/>
      <c r="U30" s="30"/>
      <c r="V30" s="30"/>
      <c r="W30" s="30"/>
      <c r="X30" s="30"/>
      <c r="Y30" s="24"/>
      <c r="Z30" s="24"/>
      <c r="IA30" t="s">
        <v>131</v>
      </c>
      <c r="IG30" t="s">
        <v>99</v>
      </c>
    </row>
    <row r="31" spans="1:241" ht="12.75" hidden="1" outlineLevel="1">
      <c r="A31" s="113"/>
      <c r="B31" s="114"/>
      <c r="C31" s="114"/>
      <c r="D31" s="115"/>
      <c r="E31" s="116"/>
      <c r="F31" s="114"/>
      <c r="G31" s="116"/>
      <c r="H31" s="117">
        <f t="shared" si="1"/>
      </c>
      <c r="I31" s="109">
        <f t="shared" si="2"/>
      </c>
      <c r="J31" s="109">
        <f t="shared" si="3"/>
      </c>
      <c r="K31" s="110">
        <f t="shared" si="4"/>
      </c>
      <c r="L31" s="118"/>
      <c r="M31" s="119"/>
      <c r="N31" s="114"/>
      <c r="O31" s="114"/>
      <c r="P31" s="114"/>
      <c r="Q31" s="114"/>
      <c r="R31" s="195">
        <f t="shared" si="5"/>
      </c>
      <c r="S31" s="197"/>
      <c r="T31" s="30"/>
      <c r="U31" s="30"/>
      <c r="V31" s="30"/>
      <c r="W31" s="30"/>
      <c r="X31" s="30"/>
      <c r="Y31" s="24"/>
      <c r="Z31" s="24"/>
      <c r="IA31" t="s">
        <v>132</v>
      </c>
      <c r="IG31" t="s">
        <v>100</v>
      </c>
    </row>
    <row r="32" spans="1:235" ht="12.75" hidden="1" outlineLevel="1">
      <c r="A32" s="113"/>
      <c r="B32" s="114"/>
      <c r="C32" s="114"/>
      <c r="D32" s="115"/>
      <c r="E32" s="116"/>
      <c r="F32" s="114"/>
      <c r="G32" s="116"/>
      <c r="H32" s="117">
        <f t="shared" si="1"/>
      </c>
      <c r="I32" s="109">
        <f t="shared" si="2"/>
      </c>
      <c r="J32" s="109">
        <f t="shared" si="3"/>
      </c>
      <c r="K32" s="110">
        <f t="shared" si="4"/>
      </c>
      <c r="L32" s="118"/>
      <c r="M32" s="119"/>
      <c r="N32" s="114"/>
      <c r="O32" s="114"/>
      <c r="P32" s="114"/>
      <c r="Q32" s="114"/>
      <c r="R32" s="195">
        <f t="shared" si="5"/>
      </c>
      <c r="S32" s="197"/>
      <c r="T32" s="30"/>
      <c r="U32" s="30"/>
      <c r="V32" s="30"/>
      <c r="W32" s="30"/>
      <c r="X32" s="30"/>
      <c r="Y32" s="24"/>
      <c r="Z32" s="24"/>
      <c r="IA32" t="s">
        <v>133</v>
      </c>
    </row>
    <row r="33" spans="1:235" ht="12.75" hidden="1" outlineLevel="1">
      <c r="A33" s="113"/>
      <c r="B33" s="114"/>
      <c r="C33" s="114"/>
      <c r="D33" s="115"/>
      <c r="E33" s="116"/>
      <c r="F33" s="114"/>
      <c r="G33" s="116"/>
      <c r="H33" s="117">
        <f t="shared" si="1"/>
      </c>
      <c r="I33" s="109">
        <f t="shared" si="2"/>
      </c>
      <c r="J33" s="109">
        <f t="shared" si="3"/>
      </c>
      <c r="K33" s="110">
        <f t="shared" si="4"/>
      </c>
      <c r="L33" s="118"/>
      <c r="M33" s="119"/>
      <c r="N33" s="114"/>
      <c r="O33" s="114"/>
      <c r="P33" s="114"/>
      <c r="Q33" s="114"/>
      <c r="R33" s="195">
        <f t="shared" si="5"/>
      </c>
      <c r="S33" s="197"/>
      <c r="T33" s="30"/>
      <c r="U33" s="30"/>
      <c r="V33" s="30"/>
      <c r="W33" s="30"/>
      <c r="X33" s="30"/>
      <c r="Y33" s="24"/>
      <c r="Z33" s="24"/>
      <c r="IA33" t="s">
        <v>134</v>
      </c>
    </row>
    <row r="34" spans="1:235" ht="12.75" hidden="1" outlineLevel="1">
      <c r="A34" s="113"/>
      <c r="B34" s="114"/>
      <c r="C34" s="114"/>
      <c r="D34" s="115"/>
      <c r="E34" s="116"/>
      <c r="F34" s="114"/>
      <c r="G34" s="116"/>
      <c r="H34" s="117">
        <f t="shared" si="1"/>
      </c>
      <c r="I34" s="109">
        <f t="shared" si="2"/>
      </c>
      <c r="J34" s="109">
        <f t="shared" si="3"/>
      </c>
      <c r="K34" s="110">
        <f t="shared" si="4"/>
      </c>
      <c r="L34" s="118"/>
      <c r="M34" s="119"/>
      <c r="N34" s="114"/>
      <c r="O34" s="114"/>
      <c r="P34" s="114"/>
      <c r="Q34" s="114"/>
      <c r="R34" s="195">
        <f t="shared" si="5"/>
      </c>
      <c r="S34" s="197"/>
      <c r="T34" s="30"/>
      <c r="U34" s="30"/>
      <c r="V34" s="30"/>
      <c r="W34" s="30"/>
      <c r="X34" s="30"/>
      <c r="Y34" s="24"/>
      <c r="Z34" s="24"/>
      <c r="IA34" t="s">
        <v>135</v>
      </c>
    </row>
    <row r="35" spans="1:235" ht="12.75" collapsed="1">
      <c r="A35" s="113"/>
      <c r="B35" s="114"/>
      <c r="C35" s="114"/>
      <c r="D35" s="115"/>
      <c r="E35" s="116"/>
      <c r="F35" s="114"/>
      <c r="G35" s="116"/>
      <c r="H35" s="117">
        <f t="shared" si="1"/>
      </c>
      <c r="I35" s="109">
        <f t="shared" si="2"/>
      </c>
      <c r="J35" s="109">
        <f t="shared" si="3"/>
      </c>
      <c r="K35" s="110">
        <f t="shared" si="4"/>
      </c>
      <c r="L35" s="118"/>
      <c r="M35" s="119"/>
      <c r="N35" s="114"/>
      <c r="O35" s="114"/>
      <c r="P35" s="114"/>
      <c r="Q35" s="114"/>
      <c r="R35" s="195">
        <f t="shared" si="5"/>
      </c>
      <c r="S35" s="197"/>
      <c r="T35" s="30"/>
      <c r="U35" s="30"/>
      <c r="V35" s="30"/>
      <c r="W35" s="30"/>
      <c r="X35" s="30"/>
      <c r="Y35" s="24"/>
      <c r="Z35" s="24"/>
      <c r="IA35" t="s">
        <v>136</v>
      </c>
    </row>
    <row r="36" spans="1:235" ht="12.75" hidden="1" outlineLevel="1">
      <c r="A36" s="113"/>
      <c r="B36" s="114"/>
      <c r="C36" s="114"/>
      <c r="D36" s="115"/>
      <c r="E36" s="116"/>
      <c r="F36" s="106"/>
      <c r="G36" s="108"/>
      <c r="H36" s="117">
        <f t="shared" si="1"/>
      </c>
      <c r="I36" s="109">
        <f t="shared" si="2"/>
      </c>
      <c r="J36" s="109">
        <f t="shared" si="3"/>
      </c>
      <c r="K36" s="110">
        <f t="shared" si="4"/>
      </c>
      <c r="L36" s="118"/>
      <c r="M36" s="119"/>
      <c r="N36" s="114"/>
      <c r="O36" s="114"/>
      <c r="P36" s="114"/>
      <c r="Q36" s="114"/>
      <c r="R36" s="195">
        <f t="shared" si="5"/>
      </c>
      <c r="S36" s="197"/>
      <c r="T36" s="30"/>
      <c r="U36" s="30"/>
      <c r="V36" s="30"/>
      <c r="W36" s="30"/>
      <c r="X36" s="30"/>
      <c r="Y36" s="24"/>
      <c r="Z36" s="24"/>
      <c r="IA36" t="s">
        <v>137</v>
      </c>
    </row>
    <row r="37" spans="1:235" ht="12.75" hidden="1" outlineLevel="1">
      <c r="A37" s="113"/>
      <c r="B37" s="114"/>
      <c r="C37" s="114"/>
      <c r="D37" s="115"/>
      <c r="E37" s="116"/>
      <c r="F37" s="114"/>
      <c r="G37" s="116"/>
      <c r="H37" s="117">
        <f t="shared" si="1"/>
      </c>
      <c r="I37" s="109">
        <f t="shared" si="2"/>
      </c>
      <c r="J37" s="109">
        <f t="shared" si="3"/>
      </c>
      <c r="K37" s="110">
        <f t="shared" si="4"/>
      </c>
      <c r="L37" s="118"/>
      <c r="M37" s="119"/>
      <c r="N37" s="114"/>
      <c r="O37" s="114"/>
      <c r="P37" s="114"/>
      <c r="Q37" s="114"/>
      <c r="R37" s="195">
        <f t="shared" si="5"/>
      </c>
      <c r="S37" s="197"/>
      <c r="T37" s="30"/>
      <c r="U37" s="30"/>
      <c r="V37" s="30"/>
      <c r="W37" s="30"/>
      <c r="X37" s="30"/>
      <c r="Y37" s="24"/>
      <c r="Z37" s="24"/>
      <c r="IA37" t="s">
        <v>138</v>
      </c>
    </row>
    <row r="38" spans="1:235" ht="12.75" hidden="1" outlineLevel="1">
      <c r="A38" s="113"/>
      <c r="B38" s="114"/>
      <c r="C38" s="114"/>
      <c r="D38" s="115"/>
      <c r="E38" s="116"/>
      <c r="F38" s="114"/>
      <c r="G38" s="116"/>
      <c r="H38" s="117">
        <f t="shared" si="1"/>
      </c>
      <c r="I38" s="109">
        <f t="shared" si="2"/>
      </c>
      <c r="J38" s="109">
        <f t="shared" si="3"/>
      </c>
      <c r="K38" s="110">
        <f t="shared" si="4"/>
      </c>
      <c r="L38" s="118"/>
      <c r="M38" s="119"/>
      <c r="N38" s="114"/>
      <c r="O38" s="114"/>
      <c r="P38" s="114"/>
      <c r="Q38" s="114"/>
      <c r="R38" s="195">
        <f t="shared" si="5"/>
      </c>
      <c r="S38" s="197"/>
      <c r="T38" s="30"/>
      <c r="U38" s="30"/>
      <c r="V38" s="30"/>
      <c r="W38" s="30"/>
      <c r="X38" s="30"/>
      <c r="Y38" s="24"/>
      <c r="Z38" s="24"/>
      <c r="IA38" t="s">
        <v>139</v>
      </c>
    </row>
    <row r="39" spans="1:235" ht="12.75" hidden="1" outlineLevel="1">
      <c r="A39" s="113"/>
      <c r="B39" s="114"/>
      <c r="C39" s="114"/>
      <c r="D39" s="115"/>
      <c r="E39" s="116"/>
      <c r="F39" s="114"/>
      <c r="G39" s="116"/>
      <c r="H39" s="117">
        <f t="shared" si="1"/>
      </c>
      <c r="I39" s="109">
        <f t="shared" si="2"/>
      </c>
      <c r="J39" s="109">
        <f t="shared" si="3"/>
      </c>
      <c r="K39" s="110">
        <f t="shared" si="4"/>
      </c>
      <c r="L39" s="118"/>
      <c r="M39" s="119"/>
      <c r="N39" s="114"/>
      <c r="O39" s="114"/>
      <c r="P39" s="114"/>
      <c r="Q39" s="114"/>
      <c r="R39" s="195">
        <f t="shared" si="5"/>
      </c>
      <c r="S39" s="197"/>
      <c r="T39" s="30"/>
      <c r="U39" s="30"/>
      <c r="V39" s="30"/>
      <c r="W39" s="30"/>
      <c r="X39" s="30"/>
      <c r="Y39" s="24"/>
      <c r="Z39" s="24"/>
      <c r="IA39" t="s">
        <v>140</v>
      </c>
    </row>
    <row r="40" spans="1:235" ht="12.75" collapsed="1">
      <c r="A40" s="113"/>
      <c r="B40" s="114"/>
      <c r="C40" s="114"/>
      <c r="D40" s="115"/>
      <c r="E40" s="116"/>
      <c r="F40" s="114"/>
      <c r="G40" s="116"/>
      <c r="H40" s="117">
        <f t="shared" si="1"/>
      </c>
      <c r="I40" s="109">
        <f t="shared" si="2"/>
      </c>
      <c r="J40" s="109">
        <f t="shared" si="3"/>
      </c>
      <c r="K40" s="110">
        <f t="shared" si="4"/>
      </c>
      <c r="L40" s="118"/>
      <c r="M40" s="119"/>
      <c r="N40" s="114"/>
      <c r="O40" s="114"/>
      <c r="P40" s="114"/>
      <c r="Q40" s="114"/>
      <c r="R40" s="195">
        <f t="shared" si="5"/>
      </c>
      <c r="S40" s="197"/>
      <c r="T40" s="30"/>
      <c r="U40" s="30"/>
      <c r="V40" s="30"/>
      <c r="W40" s="30"/>
      <c r="X40" s="30"/>
      <c r="Y40" s="24"/>
      <c r="Z40" s="24"/>
      <c r="IA40" t="s">
        <v>141</v>
      </c>
    </row>
    <row r="41" spans="1:235" ht="12.75" hidden="1" outlineLevel="1">
      <c r="A41" s="113"/>
      <c r="B41" s="114"/>
      <c r="C41" s="114"/>
      <c r="D41" s="115"/>
      <c r="E41" s="116"/>
      <c r="F41" s="114"/>
      <c r="G41" s="116"/>
      <c r="H41" s="117">
        <f t="shared" si="1"/>
      </c>
      <c r="I41" s="109">
        <f t="shared" si="2"/>
      </c>
      <c r="J41" s="109">
        <f t="shared" si="3"/>
      </c>
      <c r="K41" s="110">
        <f t="shared" si="4"/>
      </c>
      <c r="L41" s="118"/>
      <c r="M41" s="119"/>
      <c r="N41" s="114"/>
      <c r="O41" s="114"/>
      <c r="P41" s="114"/>
      <c r="Q41" s="114"/>
      <c r="R41" s="195">
        <f t="shared" si="5"/>
      </c>
      <c r="S41" s="197"/>
      <c r="T41" s="30"/>
      <c r="U41" s="30"/>
      <c r="V41" s="30"/>
      <c r="W41" s="30"/>
      <c r="X41" s="30"/>
      <c r="Y41" s="24"/>
      <c r="Z41" s="24"/>
      <c r="IA41" t="s">
        <v>142</v>
      </c>
    </row>
    <row r="42" spans="1:235" ht="12.75" hidden="1" outlineLevel="1">
      <c r="A42" s="113"/>
      <c r="B42" s="114"/>
      <c r="C42" s="114"/>
      <c r="D42" s="115"/>
      <c r="E42" s="116"/>
      <c r="F42" s="114"/>
      <c r="G42" s="116"/>
      <c r="H42" s="117">
        <f t="shared" si="1"/>
      </c>
      <c r="I42" s="109">
        <f t="shared" si="2"/>
      </c>
      <c r="J42" s="109">
        <f t="shared" si="3"/>
      </c>
      <c r="K42" s="110">
        <f t="shared" si="4"/>
      </c>
      <c r="L42" s="118"/>
      <c r="M42" s="119"/>
      <c r="N42" s="114"/>
      <c r="O42" s="114"/>
      <c r="P42" s="114"/>
      <c r="Q42" s="114"/>
      <c r="R42" s="195">
        <f t="shared" si="5"/>
      </c>
      <c r="S42" s="197"/>
      <c r="T42" s="30"/>
      <c r="U42" s="30"/>
      <c r="V42" s="30"/>
      <c r="W42" s="30"/>
      <c r="X42" s="30"/>
      <c r="Y42" s="24"/>
      <c r="Z42" s="24"/>
      <c r="AA42" s="54"/>
      <c r="IA42" t="s">
        <v>143</v>
      </c>
    </row>
    <row r="43" spans="1:235" ht="12.75" hidden="1" outlineLevel="1">
      <c r="A43" s="113"/>
      <c r="B43" s="114"/>
      <c r="C43" s="114"/>
      <c r="D43" s="115"/>
      <c r="E43" s="116"/>
      <c r="F43" s="114"/>
      <c r="G43" s="116"/>
      <c r="H43" s="117">
        <f t="shared" si="1"/>
      </c>
      <c r="I43" s="109">
        <f t="shared" si="2"/>
      </c>
      <c r="J43" s="109">
        <f t="shared" si="3"/>
      </c>
      <c r="K43" s="110">
        <f t="shared" si="4"/>
      </c>
      <c r="L43" s="118"/>
      <c r="M43" s="119"/>
      <c r="N43" s="114"/>
      <c r="O43" s="114"/>
      <c r="P43" s="114"/>
      <c r="Q43" s="114"/>
      <c r="R43" s="195">
        <f t="shared" si="5"/>
      </c>
      <c r="S43" s="197"/>
      <c r="T43" s="30"/>
      <c r="U43" s="30"/>
      <c r="V43" s="30"/>
      <c r="W43" s="30"/>
      <c r="X43" s="30"/>
      <c r="Y43" s="24"/>
      <c r="Z43" s="24"/>
      <c r="AA43" s="54"/>
      <c r="IA43" t="s">
        <v>144</v>
      </c>
    </row>
    <row r="44" spans="1:235" ht="12.75" hidden="1" outlineLevel="1">
      <c r="A44" s="113"/>
      <c r="B44" s="114"/>
      <c r="C44" s="114"/>
      <c r="D44" s="115"/>
      <c r="E44" s="116"/>
      <c r="F44" s="114"/>
      <c r="G44" s="116"/>
      <c r="H44" s="117">
        <f t="shared" si="1"/>
      </c>
      <c r="I44" s="109">
        <f t="shared" si="2"/>
      </c>
      <c r="J44" s="109">
        <f t="shared" si="3"/>
      </c>
      <c r="K44" s="110">
        <f t="shared" si="4"/>
      </c>
      <c r="L44" s="118"/>
      <c r="M44" s="119"/>
      <c r="N44" s="114"/>
      <c r="O44" s="114"/>
      <c r="P44" s="114"/>
      <c r="Q44" s="114"/>
      <c r="R44" s="195">
        <f t="shared" si="5"/>
      </c>
      <c r="S44" s="197"/>
      <c r="T44" s="30"/>
      <c r="U44" s="30"/>
      <c r="V44" s="30"/>
      <c r="W44" s="30"/>
      <c r="X44" s="30"/>
      <c r="Y44" s="24"/>
      <c r="Z44" s="24"/>
      <c r="AA44" s="54"/>
      <c r="IA44" t="s">
        <v>145</v>
      </c>
    </row>
    <row r="45" spans="1:235" ht="12.75" collapsed="1">
      <c r="A45" s="113"/>
      <c r="B45" s="114"/>
      <c r="C45" s="114"/>
      <c r="D45" s="115"/>
      <c r="E45" s="116"/>
      <c r="F45" s="114"/>
      <c r="G45" s="116"/>
      <c r="H45" s="117">
        <f t="shared" si="1"/>
      </c>
      <c r="I45" s="109">
        <f t="shared" si="2"/>
      </c>
      <c r="J45" s="109">
        <f t="shared" si="3"/>
      </c>
      <c r="K45" s="110">
        <f t="shared" si="4"/>
      </c>
      <c r="L45" s="118"/>
      <c r="M45" s="119"/>
      <c r="N45" s="114"/>
      <c r="O45" s="114"/>
      <c r="P45" s="114"/>
      <c r="Q45" s="114"/>
      <c r="R45" s="195">
        <f t="shared" si="5"/>
      </c>
      <c r="S45" s="197"/>
      <c r="T45" s="30"/>
      <c r="U45" s="30"/>
      <c r="V45" s="30"/>
      <c r="W45" s="30"/>
      <c r="X45" s="30"/>
      <c r="Y45" s="24"/>
      <c r="Z45" s="24"/>
      <c r="AA45" s="54"/>
      <c r="IA45" t="s">
        <v>146</v>
      </c>
    </row>
    <row r="46" spans="1:235" ht="12.75" hidden="1" outlineLevel="1">
      <c r="A46" s="113"/>
      <c r="B46" s="114"/>
      <c r="C46" s="114"/>
      <c r="D46" s="115"/>
      <c r="E46" s="116"/>
      <c r="F46" s="114"/>
      <c r="G46" s="116"/>
      <c r="H46" s="117">
        <f t="shared" si="1"/>
      </c>
      <c r="I46" s="109">
        <f t="shared" si="2"/>
      </c>
      <c r="J46" s="109">
        <f t="shared" si="3"/>
      </c>
      <c r="K46" s="110">
        <f t="shared" si="4"/>
      </c>
      <c r="L46" s="118"/>
      <c r="M46" s="119"/>
      <c r="N46" s="114"/>
      <c r="O46" s="114"/>
      <c r="P46" s="114"/>
      <c r="Q46" s="114"/>
      <c r="R46" s="195">
        <f t="shared" si="5"/>
      </c>
      <c r="S46" s="197"/>
      <c r="T46" s="30"/>
      <c r="U46" s="30"/>
      <c r="V46" s="30"/>
      <c r="W46" s="30"/>
      <c r="X46" s="30"/>
      <c r="Y46" s="24"/>
      <c r="Z46" s="24"/>
      <c r="AA46" s="54"/>
      <c r="IA46" t="s">
        <v>147</v>
      </c>
    </row>
    <row r="47" spans="1:235" ht="12.75" hidden="1" outlineLevel="1">
      <c r="A47" s="113"/>
      <c r="B47" s="114"/>
      <c r="C47" s="114"/>
      <c r="D47" s="115"/>
      <c r="E47" s="116"/>
      <c r="F47" s="114"/>
      <c r="G47" s="116"/>
      <c r="H47" s="117">
        <f t="shared" si="1"/>
      </c>
      <c r="I47" s="109">
        <f t="shared" si="2"/>
      </c>
      <c r="J47" s="109">
        <f t="shared" si="3"/>
      </c>
      <c r="K47" s="110">
        <f t="shared" si="4"/>
      </c>
      <c r="L47" s="118"/>
      <c r="M47" s="119"/>
      <c r="N47" s="114"/>
      <c r="O47" s="114"/>
      <c r="P47" s="114"/>
      <c r="Q47" s="114"/>
      <c r="R47" s="195">
        <f t="shared" si="5"/>
      </c>
      <c r="S47" s="197"/>
      <c r="T47" s="30"/>
      <c r="U47" s="30"/>
      <c r="V47" s="30"/>
      <c r="W47" s="30"/>
      <c r="X47" s="30"/>
      <c r="Y47" s="24"/>
      <c r="Z47" s="24"/>
      <c r="AA47" s="54"/>
      <c r="IA47" t="s">
        <v>148</v>
      </c>
    </row>
    <row r="48" spans="1:235" ht="12.75" hidden="1" outlineLevel="1">
      <c r="A48" s="113"/>
      <c r="B48" s="114"/>
      <c r="C48" s="114"/>
      <c r="D48" s="115"/>
      <c r="E48" s="116"/>
      <c r="F48" s="114"/>
      <c r="G48" s="116"/>
      <c r="H48" s="117">
        <f t="shared" si="1"/>
      </c>
      <c r="I48" s="109">
        <f t="shared" si="2"/>
      </c>
      <c r="J48" s="109">
        <f t="shared" si="3"/>
      </c>
      <c r="K48" s="110">
        <f t="shared" si="4"/>
      </c>
      <c r="L48" s="118"/>
      <c r="M48" s="119"/>
      <c r="N48" s="114"/>
      <c r="O48" s="114"/>
      <c r="P48" s="114"/>
      <c r="Q48" s="114"/>
      <c r="R48" s="195">
        <f t="shared" si="5"/>
      </c>
      <c r="S48" s="197"/>
      <c r="T48" s="30"/>
      <c r="U48" s="30"/>
      <c r="V48" s="30"/>
      <c r="W48" s="30"/>
      <c r="X48" s="30"/>
      <c r="Y48" s="24"/>
      <c r="Z48" s="24"/>
      <c r="AA48" s="54"/>
      <c r="IA48" t="s">
        <v>149</v>
      </c>
    </row>
    <row r="49" spans="1:235" ht="12.75" hidden="1" outlineLevel="1">
      <c r="A49" s="113"/>
      <c r="B49" s="114"/>
      <c r="C49" s="114"/>
      <c r="D49" s="115"/>
      <c r="E49" s="116"/>
      <c r="F49" s="114"/>
      <c r="G49" s="116"/>
      <c r="H49" s="117">
        <f t="shared" si="1"/>
      </c>
      <c r="I49" s="109">
        <f t="shared" si="2"/>
      </c>
      <c r="J49" s="109">
        <f t="shared" si="3"/>
      </c>
      <c r="K49" s="110">
        <f t="shared" si="4"/>
      </c>
      <c r="L49" s="118"/>
      <c r="M49" s="119"/>
      <c r="N49" s="114"/>
      <c r="O49" s="114"/>
      <c r="P49" s="114"/>
      <c r="Q49" s="114"/>
      <c r="R49" s="195">
        <f t="shared" si="5"/>
      </c>
      <c r="S49" s="197"/>
      <c r="T49" s="30"/>
      <c r="U49" s="30"/>
      <c r="V49" s="30"/>
      <c r="W49" s="30"/>
      <c r="X49" s="30"/>
      <c r="Y49" s="24"/>
      <c r="Z49" s="24"/>
      <c r="AA49" s="54"/>
      <c r="IA49" t="s">
        <v>150</v>
      </c>
    </row>
    <row r="50" spans="1:235" ht="12.75" collapsed="1">
      <c r="A50" s="113"/>
      <c r="B50" s="114"/>
      <c r="C50" s="114"/>
      <c r="D50" s="115"/>
      <c r="E50" s="116"/>
      <c r="F50" s="114"/>
      <c r="G50" s="116"/>
      <c r="H50" s="117">
        <f t="shared" si="1"/>
      </c>
      <c r="I50" s="109">
        <f t="shared" si="2"/>
      </c>
      <c r="J50" s="109">
        <f t="shared" si="3"/>
      </c>
      <c r="K50" s="110">
        <f t="shared" si="4"/>
      </c>
      <c r="L50" s="118"/>
      <c r="M50" s="119"/>
      <c r="N50" s="114"/>
      <c r="O50" s="114"/>
      <c r="P50" s="114"/>
      <c r="Q50" s="114"/>
      <c r="R50" s="195">
        <f t="shared" si="5"/>
      </c>
      <c r="S50" s="197"/>
      <c r="T50" s="30"/>
      <c r="U50" s="30"/>
      <c r="V50" s="30"/>
      <c r="W50" s="30"/>
      <c r="X50" s="30"/>
      <c r="Y50" s="24"/>
      <c r="Z50" s="24"/>
      <c r="AA50" s="54"/>
      <c r="IA50" t="s">
        <v>151</v>
      </c>
    </row>
    <row r="51" spans="1:235" ht="12.75" hidden="1" outlineLevel="1">
      <c r="A51" s="113"/>
      <c r="B51" s="114"/>
      <c r="C51" s="114"/>
      <c r="D51" s="115"/>
      <c r="E51" s="116"/>
      <c r="F51" s="114"/>
      <c r="G51" s="116"/>
      <c r="H51" s="117">
        <f t="shared" si="1"/>
      </c>
      <c r="I51" s="109">
        <f t="shared" si="2"/>
      </c>
      <c r="J51" s="109">
        <f t="shared" si="3"/>
      </c>
      <c r="K51" s="110">
        <f t="shared" si="4"/>
      </c>
      <c r="L51" s="118"/>
      <c r="M51" s="119"/>
      <c r="N51" s="114"/>
      <c r="O51" s="114"/>
      <c r="P51" s="114"/>
      <c r="Q51" s="114"/>
      <c r="R51" s="195">
        <f t="shared" si="5"/>
      </c>
      <c r="S51" s="197"/>
      <c r="T51" s="30"/>
      <c r="U51" s="30"/>
      <c r="V51" s="30"/>
      <c r="W51" s="30"/>
      <c r="X51" s="30"/>
      <c r="Y51" s="24"/>
      <c r="Z51" s="24"/>
      <c r="AA51" s="54"/>
      <c r="IA51" t="s">
        <v>152</v>
      </c>
    </row>
    <row r="52" spans="1:235" ht="12.75" hidden="1" outlineLevel="1">
      <c r="A52" s="113"/>
      <c r="B52" s="114"/>
      <c r="C52" s="114"/>
      <c r="D52" s="115"/>
      <c r="E52" s="116"/>
      <c r="F52" s="114"/>
      <c r="G52" s="116"/>
      <c r="H52" s="117">
        <f t="shared" si="1"/>
      </c>
      <c r="I52" s="109">
        <f t="shared" si="2"/>
      </c>
      <c r="J52" s="109">
        <f t="shared" si="3"/>
      </c>
      <c r="K52" s="110">
        <f t="shared" si="4"/>
      </c>
      <c r="L52" s="118"/>
      <c r="M52" s="119"/>
      <c r="N52" s="114"/>
      <c r="O52" s="114"/>
      <c r="P52" s="114"/>
      <c r="Q52" s="114"/>
      <c r="R52" s="195">
        <f t="shared" si="5"/>
      </c>
      <c r="S52" s="197"/>
      <c r="T52" s="30"/>
      <c r="U52" s="30"/>
      <c r="V52" s="30"/>
      <c r="W52" s="30"/>
      <c r="X52" s="30"/>
      <c r="Y52" s="24"/>
      <c r="Z52" s="24"/>
      <c r="AA52" s="54"/>
      <c r="IA52" t="s">
        <v>153</v>
      </c>
    </row>
    <row r="53" spans="1:235" ht="12.75" hidden="1" outlineLevel="1">
      <c r="A53" s="113"/>
      <c r="B53" s="114"/>
      <c r="C53" s="114"/>
      <c r="D53" s="115"/>
      <c r="E53" s="116"/>
      <c r="F53" s="114"/>
      <c r="G53" s="116"/>
      <c r="H53" s="117">
        <f t="shared" si="1"/>
      </c>
      <c r="I53" s="109">
        <f t="shared" si="2"/>
      </c>
      <c r="J53" s="109">
        <f t="shared" si="3"/>
      </c>
      <c r="K53" s="110">
        <f t="shared" si="4"/>
      </c>
      <c r="L53" s="118"/>
      <c r="M53" s="119"/>
      <c r="N53" s="114"/>
      <c r="O53" s="114"/>
      <c r="P53" s="114"/>
      <c r="Q53" s="114"/>
      <c r="R53" s="195">
        <f t="shared" si="5"/>
      </c>
      <c r="S53" s="197"/>
      <c r="T53" s="30"/>
      <c r="U53" s="30"/>
      <c r="V53" s="30"/>
      <c r="W53" s="30"/>
      <c r="X53" s="30"/>
      <c r="Y53" s="24"/>
      <c r="Z53" s="24"/>
      <c r="AA53" s="54"/>
      <c r="IA53" t="s">
        <v>154</v>
      </c>
    </row>
    <row r="54" spans="1:235" ht="12.75" hidden="1" outlineLevel="1">
      <c r="A54" s="113"/>
      <c r="B54" s="114"/>
      <c r="C54" s="114"/>
      <c r="D54" s="115"/>
      <c r="E54" s="116"/>
      <c r="F54" s="114"/>
      <c r="G54" s="116"/>
      <c r="H54" s="117">
        <f t="shared" si="1"/>
      </c>
      <c r="I54" s="109">
        <f t="shared" si="2"/>
      </c>
      <c r="J54" s="109">
        <f t="shared" si="3"/>
      </c>
      <c r="K54" s="110">
        <f t="shared" si="4"/>
      </c>
      <c r="L54" s="118"/>
      <c r="M54" s="119"/>
      <c r="N54" s="114"/>
      <c r="O54" s="114"/>
      <c r="P54" s="114"/>
      <c r="Q54" s="114"/>
      <c r="R54" s="195">
        <f t="shared" si="5"/>
      </c>
      <c r="S54" s="197"/>
      <c r="T54" s="30"/>
      <c r="U54" s="30"/>
      <c r="V54" s="30"/>
      <c r="W54" s="30"/>
      <c r="X54" s="30"/>
      <c r="Y54" s="24"/>
      <c r="Z54" s="24"/>
      <c r="AA54" s="54"/>
      <c r="IA54" t="s">
        <v>155</v>
      </c>
    </row>
    <row r="55" spans="1:235" ht="12.75" collapsed="1">
      <c r="A55" s="113"/>
      <c r="B55" s="114"/>
      <c r="C55" s="114"/>
      <c r="D55" s="115"/>
      <c r="E55" s="116"/>
      <c r="F55" s="114"/>
      <c r="G55" s="116"/>
      <c r="H55" s="117">
        <f t="shared" si="1"/>
      </c>
      <c r="I55" s="109">
        <f t="shared" si="2"/>
      </c>
      <c r="J55" s="109">
        <f t="shared" si="3"/>
      </c>
      <c r="K55" s="110">
        <f t="shared" si="4"/>
      </c>
      <c r="L55" s="118"/>
      <c r="M55" s="119"/>
      <c r="N55" s="114"/>
      <c r="O55" s="114"/>
      <c r="P55" s="114"/>
      <c r="Q55" s="114"/>
      <c r="R55" s="195">
        <f t="shared" si="5"/>
      </c>
      <c r="S55" s="197"/>
      <c r="T55" s="30"/>
      <c r="U55" s="30"/>
      <c r="V55" s="30"/>
      <c r="W55" s="30"/>
      <c r="X55" s="30"/>
      <c r="Y55" s="24"/>
      <c r="Z55" s="24"/>
      <c r="AA55" s="54"/>
      <c r="IA55" t="s">
        <v>156</v>
      </c>
    </row>
    <row r="56" spans="1:235" ht="12.75" hidden="1" outlineLevel="1">
      <c r="A56" s="113"/>
      <c r="B56" s="114"/>
      <c r="C56" s="114"/>
      <c r="D56" s="115"/>
      <c r="E56" s="116"/>
      <c r="F56" s="114"/>
      <c r="G56" s="116"/>
      <c r="H56" s="117">
        <f t="shared" si="1"/>
      </c>
      <c r="I56" s="109">
        <f t="shared" si="2"/>
      </c>
      <c r="J56" s="109">
        <f t="shared" si="3"/>
      </c>
      <c r="K56" s="110">
        <f t="shared" si="4"/>
      </c>
      <c r="L56" s="118"/>
      <c r="M56" s="119"/>
      <c r="N56" s="114"/>
      <c r="O56" s="114"/>
      <c r="P56" s="114"/>
      <c r="Q56" s="114"/>
      <c r="R56" s="195">
        <f t="shared" si="5"/>
      </c>
      <c r="S56" s="197"/>
      <c r="T56" s="30"/>
      <c r="U56" s="30"/>
      <c r="V56" s="30"/>
      <c r="W56" s="30"/>
      <c r="X56" s="30"/>
      <c r="Y56" s="24"/>
      <c r="Z56" s="24"/>
      <c r="AA56" s="54"/>
      <c r="IA56" t="s">
        <v>157</v>
      </c>
    </row>
    <row r="57" spans="1:235" ht="12.75" hidden="1" outlineLevel="1">
      <c r="A57" s="113"/>
      <c r="B57" s="114"/>
      <c r="C57" s="114"/>
      <c r="D57" s="115"/>
      <c r="E57" s="116"/>
      <c r="F57" s="114"/>
      <c r="G57" s="116"/>
      <c r="H57" s="117">
        <f t="shared" si="1"/>
      </c>
      <c r="I57" s="109">
        <f t="shared" si="2"/>
      </c>
      <c r="J57" s="109">
        <f t="shared" si="3"/>
      </c>
      <c r="K57" s="110">
        <f t="shared" si="4"/>
      </c>
      <c r="L57" s="118"/>
      <c r="M57" s="119"/>
      <c r="N57" s="114"/>
      <c r="O57" s="114"/>
      <c r="P57" s="114"/>
      <c r="Q57" s="114"/>
      <c r="R57" s="195">
        <f t="shared" si="5"/>
      </c>
      <c r="S57" s="197"/>
      <c r="T57" s="30"/>
      <c r="U57" s="30"/>
      <c r="V57" s="30"/>
      <c r="W57" s="30"/>
      <c r="X57" s="30"/>
      <c r="Y57" s="24"/>
      <c r="Z57" s="24"/>
      <c r="AA57" s="54"/>
      <c r="IA57" t="s">
        <v>158</v>
      </c>
    </row>
    <row r="58" spans="1:235" ht="12.75" hidden="1" outlineLevel="1">
      <c r="A58" s="113"/>
      <c r="B58" s="114"/>
      <c r="C58" s="114"/>
      <c r="D58" s="115"/>
      <c r="E58" s="116"/>
      <c r="F58" s="114"/>
      <c r="G58" s="116"/>
      <c r="H58" s="117">
        <f t="shared" si="1"/>
      </c>
      <c r="I58" s="109">
        <f t="shared" si="2"/>
      </c>
      <c r="J58" s="109">
        <f t="shared" si="3"/>
      </c>
      <c r="K58" s="110">
        <f t="shared" si="4"/>
      </c>
      <c r="L58" s="118"/>
      <c r="M58" s="119"/>
      <c r="N58" s="114"/>
      <c r="O58" s="114"/>
      <c r="P58" s="114"/>
      <c r="Q58" s="114"/>
      <c r="R58" s="195">
        <f t="shared" si="5"/>
      </c>
      <c r="S58" s="197"/>
      <c r="T58" s="30"/>
      <c r="U58" s="30"/>
      <c r="V58" s="30"/>
      <c r="W58" s="30"/>
      <c r="X58" s="30"/>
      <c r="Y58" s="24"/>
      <c r="Z58" s="24"/>
      <c r="AA58" s="54"/>
      <c r="IA58" t="s">
        <v>159</v>
      </c>
    </row>
    <row r="59" spans="1:235" ht="12.75" hidden="1" outlineLevel="1">
      <c r="A59" s="113"/>
      <c r="B59" s="114"/>
      <c r="C59" s="114"/>
      <c r="D59" s="115"/>
      <c r="E59" s="116"/>
      <c r="F59" s="114"/>
      <c r="G59" s="116"/>
      <c r="H59" s="117">
        <f t="shared" si="1"/>
      </c>
      <c r="I59" s="109">
        <f t="shared" si="2"/>
      </c>
      <c r="J59" s="109">
        <f t="shared" si="3"/>
      </c>
      <c r="K59" s="110">
        <f t="shared" si="4"/>
      </c>
      <c r="L59" s="118"/>
      <c r="M59" s="119"/>
      <c r="N59" s="114"/>
      <c r="O59" s="114"/>
      <c r="P59" s="114"/>
      <c r="Q59" s="114"/>
      <c r="R59" s="195">
        <f t="shared" si="5"/>
      </c>
      <c r="S59" s="197"/>
      <c r="T59" s="30"/>
      <c r="U59" s="30"/>
      <c r="V59" s="30"/>
      <c r="W59" s="30"/>
      <c r="X59" s="30"/>
      <c r="Y59" s="24"/>
      <c r="Z59" s="24"/>
      <c r="AA59" s="54"/>
      <c r="IA59" t="s">
        <v>160</v>
      </c>
    </row>
    <row r="60" spans="1:235" ht="12.75" collapsed="1">
      <c r="A60" s="113"/>
      <c r="B60" s="114"/>
      <c r="C60" s="114"/>
      <c r="D60" s="115"/>
      <c r="E60" s="116"/>
      <c r="F60" s="114"/>
      <c r="G60" s="116"/>
      <c r="H60" s="117">
        <f t="shared" si="1"/>
      </c>
      <c r="I60" s="109">
        <f t="shared" si="2"/>
      </c>
      <c r="J60" s="109">
        <f t="shared" si="3"/>
      </c>
      <c r="K60" s="110">
        <f t="shared" si="4"/>
      </c>
      <c r="L60" s="118"/>
      <c r="M60" s="119"/>
      <c r="N60" s="114"/>
      <c r="O60" s="114"/>
      <c r="P60" s="114"/>
      <c r="Q60" s="114"/>
      <c r="R60" s="195">
        <f t="shared" si="5"/>
      </c>
      <c r="S60" s="197"/>
      <c r="T60" s="30"/>
      <c r="U60" s="30"/>
      <c r="V60" s="30"/>
      <c r="W60" s="30"/>
      <c r="X60" s="30"/>
      <c r="Y60" s="24"/>
      <c r="Z60" s="24"/>
      <c r="AA60" s="54"/>
      <c r="IA60" t="s">
        <v>161</v>
      </c>
    </row>
    <row r="61" spans="1:235" ht="12.75" hidden="1" outlineLevel="1">
      <c r="A61" s="113"/>
      <c r="B61" s="114"/>
      <c r="C61" s="114"/>
      <c r="D61" s="115"/>
      <c r="E61" s="116"/>
      <c r="F61" s="114"/>
      <c r="G61" s="116"/>
      <c r="H61" s="117">
        <f t="shared" si="1"/>
      </c>
      <c r="I61" s="109">
        <f t="shared" si="2"/>
      </c>
      <c r="J61" s="109">
        <f t="shared" si="3"/>
      </c>
      <c r="K61" s="110">
        <f t="shared" si="4"/>
      </c>
      <c r="L61" s="118"/>
      <c r="M61" s="119"/>
      <c r="N61" s="114"/>
      <c r="O61" s="114"/>
      <c r="P61" s="114"/>
      <c r="Q61" s="114"/>
      <c r="R61" s="195">
        <f t="shared" si="5"/>
      </c>
      <c r="S61" s="197"/>
      <c r="T61" s="30"/>
      <c r="U61" s="30"/>
      <c r="V61" s="30"/>
      <c r="W61" s="30"/>
      <c r="X61" s="30"/>
      <c r="Y61" s="24"/>
      <c r="Z61" s="24"/>
      <c r="AA61" s="54"/>
      <c r="IA61" t="s">
        <v>162</v>
      </c>
    </row>
    <row r="62" spans="1:235" ht="12.75" hidden="1" outlineLevel="1">
      <c r="A62" s="113"/>
      <c r="B62" s="114"/>
      <c r="C62" s="114"/>
      <c r="D62" s="115"/>
      <c r="E62" s="116"/>
      <c r="F62" s="114"/>
      <c r="G62" s="116"/>
      <c r="H62" s="117">
        <f t="shared" si="1"/>
      </c>
      <c r="I62" s="109">
        <f t="shared" si="2"/>
      </c>
      <c r="J62" s="109">
        <f t="shared" si="3"/>
      </c>
      <c r="K62" s="110">
        <f t="shared" si="4"/>
      </c>
      <c r="L62" s="118"/>
      <c r="M62" s="119"/>
      <c r="N62" s="114"/>
      <c r="O62" s="114"/>
      <c r="P62" s="114"/>
      <c r="Q62" s="114"/>
      <c r="R62" s="195">
        <f t="shared" si="5"/>
      </c>
      <c r="S62" s="197"/>
      <c r="T62" s="30"/>
      <c r="U62" s="30"/>
      <c r="V62" s="30"/>
      <c r="W62" s="30"/>
      <c r="X62" s="30"/>
      <c r="Y62" s="24"/>
      <c r="Z62" s="24"/>
      <c r="AA62" s="54"/>
      <c r="IA62" t="s">
        <v>163</v>
      </c>
    </row>
    <row r="63" spans="1:235" ht="12.75" hidden="1" outlineLevel="1">
      <c r="A63" s="113"/>
      <c r="B63" s="114"/>
      <c r="C63" s="114"/>
      <c r="D63" s="115"/>
      <c r="E63" s="116"/>
      <c r="F63" s="114"/>
      <c r="G63" s="116"/>
      <c r="H63" s="117">
        <f t="shared" si="1"/>
      </c>
      <c r="I63" s="109">
        <f t="shared" si="2"/>
      </c>
      <c r="J63" s="109">
        <f t="shared" si="3"/>
      </c>
      <c r="K63" s="110">
        <f t="shared" si="4"/>
      </c>
      <c r="L63" s="118"/>
      <c r="M63" s="119"/>
      <c r="N63" s="114"/>
      <c r="O63" s="114"/>
      <c r="P63" s="114"/>
      <c r="Q63" s="114"/>
      <c r="R63" s="195">
        <f t="shared" si="5"/>
      </c>
      <c r="S63" s="197"/>
      <c r="T63" s="30"/>
      <c r="U63" s="30"/>
      <c r="V63" s="30"/>
      <c r="W63" s="30"/>
      <c r="X63" s="30"/>
      <c r="Y63" s="24"/>
      <c r="Z63" s="24"/>
      <c r="AA63" s="54"/>
      <c r="IA63" t="s">
        <v>164</v>
      </c>
    </row>
    <row r="64" spans="1:235" ht="12.75" hidden="1" outlineLevel="1">
      <c r="A64" s="113"/>
      <c r="B64" s="114"/>
      <c r="C64" s="114"/>
      <c r="D64" s="115"/>
      <c r="E64" s="116"/>
      <c r="F64" s="114"/>
      <c r="G64" s="116"/>
      <c r="H64" s="117">
        <f t="shared" si="1"/>
      </c>
      <c r="I64" s="109">
        <f t="shared" si="2"/>
      </c>
      <c r="J64" s="109">
        <f t="shared" si="3"/>
      </c>
      <c r="K64" s="110">
        <f t="shared" si="4"/>
      </c>
      <c r="L64" s="118"/>
      <c r="M64" s="119"/>
      <c r="N64" s="114"/>
      <c r="O64" s="114"/>
      <c r="P64" s="114"/>
      <c r="Q64" s="114"/>
      <c r="R64" s="195">
        <f t="shared" si="5"/>
      </c>
      <c r="S64" s="197"/>
      <c r="T64" s="30"/>
      <c r="U64" s="30"/>
      <c r="V64" s="30"/>
      <c r="W64" s="30"/>
      <c r="X64" s="30"/>
      <c r="Y64" s="24"/>
      <c r="Z64" s="24"/>
      <c r="AA64" s="54"/>
      <c r="IA64" t="s">
        <v>165</v>
      </c>
    </row>
    <row r="65" spans="1:235" ht="12.75" collapsed="1">
      <c r="A65" s="113"/>
      <c r="B65" s="114"/>
      <c r="C65" s="114"/>
      <c r="D65" s="115"/>
      <c r="E65" s="116"/>
      <c r="F65" s="114"/>
      <c r="G65" s="116"/>
      <c r="H65" s="117">
        <f t="shared" si="1"/>
      </c>
      <c r="I65" s="109">
        <f t="shared" si="2"/>
      </c>
      <c r="J65" s="109">
        <f t="shared" si="3"/>
      </c>
      <c r="K65" s="110">
        <f t="shared" si="4"/>
      </c>
      <c r="L65" s="118"/>
      <c r="M65" s="119"/>
      <c r="N65" s="114"/>
      <c r="O65" s="114"/>
      <c r="P65" s="114"/>
      <c r="Q65" s="114"/>
      <c r="R65" s="195">
        <f t="shared" si="5"/>
      </c>
      <c r="S65" s="197"/>
      <c r="T65" s="30"/>
      <c r="U65" s="30"/>
      <c r="V65" s="30"/>
      <c r="W65" s="30"/>
      <c r="X65" s="30"/>
      <c r="Y65" s="24"/>
      <c r="Z65" s="24"/>
      <c r="AA65" s="54"/>
      <c r="IA65" t="s">
        <v>166</v>
      </c>
    </row>
    <row r="66" spans="1:235" ht="12.75" hidden="1" outlineLevel="1">
      <c r="A66" s="113"/>
      <c r="B66" s="114"/>
      <c r="C66" s="114"/>
      <c r="D66" s="115"/>
      <c r="E66" s="116"/>
      <c r="F66" s="114"/>
      <c r="G66" s="116"/>
      <c r="H66" s="117">
        <f t="shared" si="1"/>
      </c>
      <c r="I66" s="109">
        <f t="shared" si="2"/>
      </c>
      <c r="J66" s="109">
        <f t="shared" si="3"/>
      </c>
      <c r="K66" s="110">
        <f t="shared" si="4"/>
      </c>
      <c r="L66" s="118"/>
      <c r="M66" s="119"/>
      <c r="N66" s="114"/>
      <c r="O66" s="114"/>
      <c r="P66" s="114"/>
      <c r="Q66" s="114"/>
      <c r="R66" s="195">
        <f t="shared" si="5"/>
      </c>
      <c r="S66" s="197"/>
      <c r="T66" s="30"/>
      <c r="U66" s="30"/>
      <c r="V66" s="30"/>
      <c r="W66" s="30"/>
      <c r="X66" s="30"/>
      <c r="Y66" s="24"/>
      <c r="Z66" s="24"/>
      <c r="AA66" s="54"/>
      <c r="IA66" t="s">
        <v>167</v>
      </c>
    </row>
    <row r="67" spans="1:235" ht="12.75" hidden="1" outlineLevel="1">
      <c r="A67" s="113"/>
      <c r="B67" s="114"/>
      <c r="C67" s="114"/>
      <c r="D67" s="115"/>
      <c r="E67" s="116"/>
      <c r="F67" s="114"/>
      <c r="G67" s="116"/>
      <c r="H67" s="117">
        <f t="shared" si="1"/>
      </c>
      <c r="I67" s="109">
        <f t="shared" si="2"/>
      </c>
      <c r="J67" s="109">
        <f t="shared" si="3"/>
      </c>
      <c r="K67" s="110">
        <f t="shared" si="4"/>
      </c>
      <c r="L67" s="118"/>
      <c r="M67" s="119"/>
      <c r="N67" s="114"/>
      <c r="O67" s="114"/>
      <c r="P67" s="114"/>
      <c r="Q67" s="114"/>
      <c r="R67" s="195">
        <f t="shared" si="5"/>
      </c>
      <c r="S67" s="197"/>
      <c r="T67" s="30"/>
      <c r="U67" s="30"/>
      <c r="V67" s="30"/>
      <c r="W67" s="30"/>
      <c r="X67" s="30"/>
      <c r="Y67" s="24"/>
      <c r="Z67" s="24"/>
      <c r="AA67" s="54"/>
      <c r="IA67" t="s">
        <v>168</v>
      </c>
    </row>
    <row r="68" spans="1:235" ht="12.75" hidden="1" outlineLevel="1">
      <c r="A68" s="113"/>
      <c r="B68" s="114"/>
      <c r="C68" s="114"/>
      <c r="D68" s="115"/>
      <c r="E68" s="116"/>
      <c r="F68" s="114"/>
      <c r="G68" s="116"/>
      <c r="H68" s="117">
        <f t="shared" si="1"/>
      </c>
      <c r="I68" s="109">
        <f t="shared" si="2"/>
      </c>
      <c r="J68" s="109">
        <f t="shared" si="3"/>
      </c>
      <c r="K68" s="110">
        <f t="shared" si="4"/>
      </c>
      <c r="L68" s="118"/>
      <c r="M68" s="119"/>
      <c r="N68" s="114"/>
      <c r="O68" s="114"/>
      <c r="P68" s="114"/>
      <c r="Q68" s="114"/>
      <c r="R68" s="195">
        <f t="shared" si="5"/>
      </c>
      <c r="S68" s="197"/>
      <c r="T68" s="30"/>
      <c r="U68" s="30"/>
      <c r="V68" s="30"/>
      <c r="W68" s="30"/>
      <c r="X68" s="30"/>
      <c r="Y68" s="24"/>
      <c r="Z68" s="24"/>
      <c r="AA68" s="54"/>
      <c r="IA68" t="s">
        <v>169</v>
      </c>
    </row>
    <row r="69" spans="1:235" ht="12.75" hidden="1" outlineLevel="1">
      <c r="A69" s="113"/>
      <c r="B69" s="114"/>
      <c r="C69" s="114"/>
      <c r="D69" s="115"/>
      <c r="E69" s="116"/>
      <c r="F69" s="114"/>
      <c r="G69" s="116"/>
      <c r="H69" s="117">
        <f t="shared" si="1"/>
      </c>
      <c r="I69" s="109">
        <f t="shared" si="2"/>
      </c>
      <c r="J69" s="109">
        <f t="shared" si="3"/>
      </c>
      <c r="K69" s="110">
        <f t="shared" si="4"/>
      </c>
      <c r="L69" s="118"/>
      <c r="M69" s="119"/>
      <c r="N69" s="114"/>
      <c r="O69" s="114"/>
      <c r="P69" s="114"/>
      <c r="Q69" s="114"/>
      <c r="R69" s="195">
        <f t="shared" si="5"/>
      </c>
      <c r="S69" s="197"/>
      <c r="T69" s="30"/>
      <c r="U69" s="30"/>
      <c r="V69" s="30"/>
      <c r="W69" s="30"/>
      <c r="X69" s="30"/>
      <c r="Y69" s="24"/>
      <c r="Z69" s="24"/>
      <c r="AA69" s="54"/>
      <c r="IA69" t="s">
        <v>170</v>
      </c>
    </row>
    <row r="70" spans="1:235" ht="12.75" collapsed="1">
      <c r="A70" s="113"/>
      <c r="B70" s="114"/>
      <c r="C70" s="114"/>
      <c r="D70" s="115"/>
      <c r="E70" s="116"/>
      <c r="F70" s="114"/>
      <c r="G70" s="116"/>
      <c r="H70" s="117">
        <f t="shared" si="1"/>
      </c>
      <c r="I70" s="109">
        <f t="shared" si="2"/>
      </c>
      <c r="J70" s="109">
        <f t="shared" si="3"/>
      </c>
      <c r="K70" s="110">
        <f t="shared" si="4"/>
      </c>
      <c r="L70" s="118"/>
      <c r="M70" s="119"/>
      <c r="N70" s="114"/>
      <c r="O70" s="114"/>
      <c r="P70" s="114"/>
      <c r="Q70" s="114"/>
      <c r="R70" s="195">
        <f t="shared" si="5"/>
      </c>
      <c r="S70" s="197"/>
      <c r="T70" s="30"/>
      <c r="U70" s="30"/>
      <c r="V70" s="30"/>
      <c r="W70" s="30"/>
      <c r="X70" s="30"/>
      <c r="Y70" s="24"/>
      <c r="Z70" s="24"/>
      <c r="AA70" s="54"/>
      <c r="IA70" t="s">
        <v>171</v>
      </c>
    </row>
    <row r="71" spans="1:235" ht="12.75" hidden="1" outlineLevel="1">
      <c r="A71" s="113"/>
      <c r="B71" s="114"/>
      <c r="C71" s="114"/>
      <c r="D71" s="115"/>
      <c r="E71" s="116"/>
      <c r="F71" s="114"/>
      <c r="G71" s="116"/>
      <c r="H71" s="117">
        <f t="shared" si="1"/>
      </c>
      <c r="I71" s="109">
        <f t="shared" si="2"/>
      </c>
      <c r="J71" s="109">
        <f t="shared" si="3"/>
      </c>
      <c r="K71" s="110">
        <f t="shared" si="4"/>
      </c>
      <c r="L71" s="118"/>
      <c r="M71" s="119"/>
      <c r="N71" s="114"/>
      <c r="O71" s="114"/>
      <c r="P71" s="114"/>
      <c r="Q71" s="114"/>
      <c r="R71" s="195">
        <f t="shared" si="5"/>
      </c>
      <c r="S71" s="197"/>
      <c r="T71" s="30"/>
      <c r="U71" s="30"/>
      <c r="V71" s="30"/>
      <c r="W71" s="30"/>
      <c r="X71" s="30"/>
      <c r="Y71" s="24"/>
      <c r="Z71" s="24"/>
      <c r="AA71" s="54"/>
      <c r="IA71" t="s">
        <v>172</v>
      </c>
    </row>
    <row r="72" spans="1:235" ht="12.75" hidden="1" outlineLevel="1">
      <c r="A72" s="113"/>
      <c r="B72" s="114"/>
      <c r="C72" s="114"/>
      <c r="D72" s="115"/>
      <c r="E72" s="116"/>
      <c r="F72" s="114"/>
      <c r="G72" s="116"/>
      <c r="H72" s="117">
        <f t="shared" si="1"/>
      </c>
      <c r="I72" s="109">
        <f t="shared" si="2"/>
      </c>
      <c r="J72" s="109">
        <f t="shared" si="3"/>
      </c>
      <c r="K72" s="110">
        <f t="shared" si="4"/>
      </c>
      <c r="L72" s="118"/>
      <c r="M72" s="119"/>
      <c r="N72" s="114"/>
      <c r="O72" s="114"/>
      <c r="P72" s="114"/>
      <c r="Q72" s="114"/>
      <c r="R72" s="195">
        <f t="shared" si="5"/>
      </c>
      <c r="S72" s="197"/>
      <c r="T72" s="30"/>
      <c r="U72" s="30"/>
      <c r="V72" s="30"/>
      <c r="W72" s="30"/>
      <c r="X72" s="30"/>
      <c r="Y72" s="24"/>
      <c r="Z72" s="24"/>
      <c r="AA72" s="54"/>
      <c r="IA72" t="s">
        <v>173</v>
      </c>
    </row>
    <row r="73" spans="1:235" ht="12.75" hidden="1" outlineLevel="1">
      <c r="A73" s="113"/>
      <c r="B73" s="114"/>
      <c r="C73" s="114"/>
      <c r="D73" s="115"/>
      <c r="E73" s="116"/>
      <c r="F73" s="114"/>
      <c r="G73" s="116"/>
      <c r="H73" s="117">
        <f t="shared" si="1"/>
      </c>
      <c r="I73" s="109">
        <f t="shared" si="2"/>
      </c>
      <c r="J73" s="109">
        <f t="shared" si="3"/>
      </c>
      <c r="K73" s="110">
        <f t="shared" si="4"/>
      </c>
      <c r="L73" s="118"/>
      <c r="M73" s="119"/>
      <c r="N73" s="114"/>
      <c r="O73" s="114"/>
      <c r="P73" s="114"/>
      <c r="Q73" s="114"/>
      <c r="R73" s="195">
        <f t="shared" si="5"/>
      </c>
      <c r="S73" s="197"/>
      <c r="T73" s="30"/>
      <c r="U73" s="30"/>
      <c r="V73" s="30"/>
      <c r="W73" s="30"/>
      <c r="X73" s="30"/>
      <c r="Y73" s="24"/>
      <c r="Z73" s="24"/>
      <c r="AA73" s="54"/>
      <c r="IA73" t="s">
        <v>174</v>
      </c>
    </row>
    <row r="74" spans="1:235" ht="12.75" hidden="1" outlineLevel="1">
      <c r="A74" s="113"/>
      <c r="B74" s="114"/>
      <c r="C74" s="114"/>
      <c r="D74" s="115"/>
      <c r="E74" s="116"/>
      <c r="F74" s="114"/>
      <c r="G74" s="116"/>
      <c r="H74" s="117">
        <f t="shared" si="1"/>
      </c>
      <c r="I74" s="109">
        <f t="shared" si="2"/>
      </c>
      <c r="J74" s="109">
        <f t="shared" si="3"/>
      </c>
      <c r="K74" s="110">
        <f t="shared" si="4"/>
      </c>
      <c r="L74" s="118"/>
      <c r="M74" s="119"/>
      <c r="N74" s="114"/>
      <c r="O74" s="114"/>
      <c r="P74" s="114"/>
      <c r="Q74" s="114"/>
      <c r="R74" s="195">
        <f t="shared" si="5"/>
      </c>
      <c r="S74" s="197"/>
      <c r="T74" s="30"/>
      <c r="U74" s="30"/>
      <c r="V74" s="30"/>
      <c r="W74" s="30"/>
      <c r="X74" s="30"/>
      <c r="Y74" s="24"/>
      <c r="Z74" s="24"/>
      <c r="AA74" s="54"/>
      <c r="IA74" t="s">
        <v>175</v>
      </c>
    </row>
    <row r="75" spans="1:235" ht="12.75" collapsed="1">
      <c r="A75" s="113"/>
      <c r="B75" s="114"/>
      <c r="C75" s="114"/>
      <c r="D75" s="115"/>
      <c r="E75" s="116"/>
      <c r="F75" s="114"/>
      <c r="G75" s="116"/>
      <c r="H75" s="117">
        <f t="shared" si="1"/>
      </c>
      <c r="I75" s="109">
        <f t="shared" si="2"/>
      </c>
      <c r="J75" s="109">
        <f t="shared" si="3"/>
      </c>
      <c r="K75" s="110">
        <f t="shared" si="4"/>
      </c>
      <c r="L75" s="118"/>
      <c r="M75" s="119"/>
      <c r="N75" s="114"/>
      <c r="O75" s="114"/>
      <c r="P75" s="114"/>
      <c r="Q75" s="114"/>
      <c r="R75" s="195">
        <f t="shared" si="5"/>
      </c>
      <c r="S75" s="197"/>
      <c r="T75" s="30"/>
      <c r="U75" s="30"/>
      <c r="V75" s="30"/>
      <c r="W75" s="30"/>
      <c r="X75" s="30"/>
      <c r="Y75" s="24"/>
      <c r="Z75" s="24"/>
      <c r="AA75" s="54"/>
      <c r="IA75" t="s">
        <v>176</v>
      </c>
    </row>
    <row r="76" spans="1:235" ht="12.75" hidden="1" outlineLevel="1">
      <c r="A76" s="113"/>
      <c r="B76" s="114"/>
      <c r="C76" s="114"/>
      <c r="D76" s="115"/>
      <c r="E76" s="116"/>
      <c r="F76" s="114"/>
      <c r="G76" s="116"/>
      <c r="H76" s="117">
        <f t="shared" si="1"/>
      </c>
      <c r="I76" s="109">
        <f t="shared" si="2"/>
      </c>
      <c r="J76" s="109">
        <f t="shared" si="3"/>
      </c>
      <c r="K76" s="110">
        <f t="shared" si="4"/>
      </c>
      <c r="L76" s="118"/>
      <c r="M76" s="119"/>
      <c r="N76" s="114"/>
      <c r="O76" s="114"/>
      <c r="P76" s="114"/>
      <c r="Q76" s="114"/>
      <c r="R76" s="195">
        <f t="shared" si="5"/>
      </c>
      <c r="S76" s="197"/>
      <c r="T76" s="30"/>
      <c r="U76" s="30"/>
      <c r="V76" s="30"/>
      <c r="W76" s="30"/>
      <c r="X76" s="30"/>
      <c r="Y76" s="24"/>
      <c r="Z76" s="24"/>
      <c r="AA76" s="54"/>
      <c r="IA76" t="s">
        <v>177</v>
      </c>
    </row>
    <row r="77" spans="1:235" ht="12.75" hidden="1" outlineLevel="1">
      <c r="A77" s="113"/>
      <c r="B77" s="114"/>
      <c r="C77" s="114"/>
      <c r="D77" s="115"/>
      <c r="E77" s="116"/>
      <c r="F77" s="114"/>
      <c r="G77" s="116"/>
      <c r="H77" s="117">
        <f t="shared" si="1"/>
      </c>
      <c r="I77" s="109">
        <f t="shared" si="2"/>
      </c>
      <c r="J77" s="109">
        <f t="shared" si="3"/>
      </c>
      <c r="K77" s="110">
        <f t="shared" si="4"/>
      </c>
      <c r="L77" s="118"/>
      <c r="M77" s="119"/>
      <c r="N77" s="114"/>
      <c r="O77" s="114"/>
      <c r="P77" s="114"/>
      <c r="Q77" s="114"/>
      <c r="R77" s="195">
        <f t="shared" si="5"/>
      </c>
      <c r="S77" s="197"/>
      <c r="T77" s="30"/>
      <c r="U77" s="30"/>
      <c r="V77" s="30"/>
      <c r="W77" s="30"/>
      <c r="X77" s="30"/>
      <c r="Y77" s="24"/>
      <c r="Z77" s="24"/>
      <c r="AA77" s="54"/>
      <c r="IA77" t="s">
        <v>178</v>
      </c>
    </row>
    <row r="78" spans="1:235" ht="12.75" hidden="1" outlineLevel="1">
      <c r="A78" s="113"/>
      <c r="B78" s="114"/>
      <c r="C78" s="114"/>
      <c r="D78" s="115"/>
      <c r="E78" s="116"/>
      <c r="F78" s="114"/>
      <c r="G78" s="116"/>
      <c r="H78" s="117">
        <f t="shared" si="1"/>
      </c>
      <c r="I78" s="109">
        <f t="shared" si="2"/>
      </c>
      <c r="J78" s="109">
        <f t="shared" si="3"/>
      </c>
      <c r="K78" s="110">
        <f t="shared" si="4"/>
      </c>
      <c r="L78" s="118"/>
      <c r="M78" s="119"/>
      <c r="N78" s="114"/>
      <c r="O78" s="114"/>
      <c r="P78" s="114"/>
      <c r="Q78" s="114"/>
      <c r="R78" s="195">
        <f t="shared" si="5"/>
      </c>
      <c r="S78" s="197"/>
      <c r="T78" s="30"/>
      <c r="U78" s="30"/>
      <c r="V78" s="30"/>
      <c r="W78" s="30"/>
      <c r="X78" s="30"/>
      <c r="Y78" s="24"/>
      <c r="Z78" s="24"/>
      <c r="AA78" s="54"/>
      <c r="IA78" t="s">
        <v>179</v>
      </c>
    </row>
    <row r="79" spans="1:235" ht="12.75" hidden="1" outlineLevel="1">
      <c r="A79" s="113"/>
      <c r="B79" s="114"/>
      <c r="C79" s="114"/>
      <c r="D79" s="115"/>
      <c r="E79" s="116"/>
      <c r="F79" s="114"/>
      <c r="G79" s="116"/>
      <c r="H79" s="117">
        <f t="shared" si="1"/>
      </c>
      <c r="I79" s="109">
        <f t="shared" si="2"/>
      </c>
      <c r="J79" s="109">
        <f t="shared" si="3"/>
      </c>
      <c r="K79" s="110">
        <f t="shared" si="4"/>
      </c>
      <c r="L79" s="118"/>
      <c r="M79" s="119"/>
      <c r="N79" s="114"/>
      <c r="O79" s="114"/>
      <c r="P79" s="114"/>
      <c r="Q79" s="114"/>
      <c r="R79" s="195">
        <f t="shared" si="5"/>
      </c>
      <c r="S79" s="197"/>
      <c r="T79" s="30"/>
      <c r="U79" s="30"/>
      <c r="V79" s="30"/>
      <c r="W79" s="30"/>
      <c r="X79" s="30"/>
      <c r="Y79" s="24"/>
      <c r="Z79" s="24"/>
      <c r="AA79" s="54"/>
      <c r="IA79" t="s">
        <v>180</v>
      </c>
    </row>
    <row r="80" spans="1:235" ht="12.75" collapsed="1">
      <c r="A80" s="113"/>
      <c r="B80" s="114"/>
      <c r="C80" s="114"/>
      <c r="D80" s="115"/>
      <c r="E80" s="116"/>
      <c r="F80" s="114"/>
      <c r="G80" s="116"/>
      <c r="H80" s="117">
        <f t="shared" si="1"/>
      </c>
      <c r="I80" s="109">
        <f t="shared" si="2"/>
      </c>
      <c r="J80" s="109">
        <f t="shared" si="3"/>
      </c>
      <c r="K80" s="110">
        <f t="shared" si="4"/>
      </c>
      <c r="L80" s="118"/>
      <c r="M80" s="119"/>
      <c r="N80" s="114"/>
      <c r="O80" s="114"/>
      <c r="P80" s="114"/>
      <c r="Q80" s="114"/>
      <c r="R80" s="195">
        <f t="shared" si="5"/>
      </c>
      <c r="S80" s="197"/>
      <c r="T80" s="30"/>
      <c r="U80" s="30"/>
      <c r="V80" s="30"/>
      <c r="W80" s="30"/>
      <c r="X80" s="30"/>
      <c r="Y80" s="24"/>
      <c r="Z80" s="24"/>
      <c r="AA80" s="54"/>
      <c r="IA80" t="s">
        <v>181</v>
      </c>
    </row>
    <row r="81" spans="1:235" ht="12.75" hidden="1" outlineLevel="1">
      <c r="A81" s="113"/>
      <c r="B81" s="114"/>
      <c r="C81" s="114"/>
      <c r="D81" s="115"/>
      <c r="E81" s="116"/>
      <c r="F81" s="114"/>
      <c r="G81" s="116"/>
      <c r="H81" s="117">
        <f t="shared" si="1"/>
      </c>
      <c r="I81" s="109">
        <f t="shared" si="2"/>
      </c>
      <c r="J81" s="109">
        <f t="shared" si="3"/>
      </c>
      <c r="K81" s="110">
        <f t="shared" si="4"/>
      </c>
      <c r="L81" s="118"/>
      <c r="M81" s="119"/>
      <c r="N81" s="114"/>
      <c r="O81" s="114"/>
      <c r="P81" s="114"/>
      <c r="Q81" s="114"/>
      <c r="R81" s="195">
        <f t="shared" si="5"/>
      </c>
      <c r="S81" s="197"/>
      <c r="T81" s="30"/>
      <c r="U81" s="30"/>
      <c r="V81" s="30"/>
      <c r="W81" s="30"/>
      <c r="X81" s="30"/>
      <c r="Y81" s="24"/>
      <c r="Z81" s="24"/>
      <c r="AA81" s="54"/>
      <c r="IA81" t="s">
        <v>182</v>
      </c>
    </row>
    <row r="82" spans="1:235" ht="12.75" hidden="1" outlineLevel="1">
      <c r="A82" s="113"/>
      <c r="B82" s="114"/>
      <c r="C82" s="114"/>
      <c r="D82" s="115"/>
      <c r="E82" s="116"/>
      <c r="F82" s="114"/>
      <c r="G82" s="116"/>
      <c r="H82" s="117">
        <f t="shared" si="1"/>
      </c>
      <c r="I82" s="109">
        <f t="shared" si="2"/>
      </c>
      <c r="J82" s="109">
        <f t="shared" si="3"/>
      </c>
      <c r="K82" s="110">
        <f t="shared" si="4"/>
      </c>
      <c r="L82" s="118"/>
      <c r="M82" s="119"/>
      <c r="N82" s="114"/>
      <c r="O82" s="114"/>
      <c r="P82" s="114"/>
      <c r="Q82" s="114"/>
      <c r="R82" s="195">
        <f t="shared" si="5"/>
      </c>
      <c r="S82" s="197"/>
      <c r="T82" s="30"/>
      <c r="U82" s="30"/>
      <c r="V82" s="30"/>
      <c r="W82" s="30"/>
      <c r="X82" s="30"/>
      <c r="Y82" s="24"/>
      <c r="Z82" s="24"/>
      <c r="AA82" s="54"/>
      <c r="IA82" t="s">
        <v>183</v>
      </c>
    </row>
    <row r="83" spans="1:235" ht="12.75" hidden="1" outlineLevel="1">
      <c r="A83" s="113"/>
      <c r="B83" s="114"/>
      <c r="C83" s="114"/>
      <c r="D83" s="115"/>
      <c r="E83" s="116"/>
      <c r="F83" s="114"/>
      <c r="G83" s="116"/>
      <c r="H83" s="117">
        <f t="shared" si="1"/>
      </c>
      <c r="I83" s="109">
        <f t="shared" si="2"/>
      </c>
      <c r="J83" s="109">
        <f t="shared" si="3"/>
      </c>
      <c r="K83" s="110">
        <f t="shared" si="4"/>
      </c>
      <c r="L83" s="118"/>
      <c r="M83" s="119"/>
      <c r="N83" s="114"/>
      <c r="O83" s="114"/>
      <c r="P83" s="114"/>
      <c r="Q83" s="114"/>
      <c r="R83" s="195">
        <f t="shared" si="5"/>
      </c>
      <c r="S83" s="197"/>
      <c r="T83" s="30"/>
      <c r="U83" s="30"/>
      <c r="V83" s="30"/>
      <c r="W83" s="30"/>
      <c r="X83" s="30"/>
      <c r="Y83" s="24"/>
      <c r="Z83" s="24"/>
      <c r="AA83" s="54"/>
      <c r="IA83" t="s">
        <v>184</v>
      </c>
    </row>
    <row r="84" spans="1:235" ht="12.75" hidden="1" outlineLevel="1">
      <c r="A84" s="113"/>
      <c r="B84" s="114"/>
      <c r="C84" s="114"/>
      <c r="D84" s="115"/>
      <c r="E84" s="116"/>
      <c r="F84" s="114"/>
      <c r="G84" s="116"/>
      <c r="H84" s="117">
        <f t="shared" si="1"/>
      </c>
      <c r="I84" s="109">
        <f t="shared" si="2"/>
      </c>
      <c r="J84" s="109">
        <f t="shared" si="3"/>
      </c>
      <c r="K84" s="110">
        <f t="shared" si="4"/>
      </c>
      <c r="L84" s="118"/>
      <c r="M84" s="119"/>
      <c r="N84" s="114"/>
      <c r="O84" s="114"/>
      <c r="P84" s="114"/>
      <c r="Q84" s="114"/>
      <c r="R84" s="195">
        <f t="shared" si="5"/>
      </c>
      <c r="S84" s="197"/>
      <c r="T84" s="30"/>
      <c r="U84" s="30"/>
      <c r="V84" s="30"/>
      <c r="W84" s="30"/>
      <c r="X84" s="30"/>
      <c r="Y84" s="24"/>
      <c r="Z84" s="24"/>
      <c r="AA84" s="54"/>
      <c r="IA84" t="s">
        <v>185</v>
      </c>
    </row>
    <row r="85" spans="1:235" ht="12.75" collapsed="1">
      <c r="A85" s="113"/>
      <c r="B85" s="114"/>
      <c r="C85" s="114"/>
      <c r="D85" s="115"/>
      <c r="E85" s="116"/>
      <c r="F85" s="114"/>
      <c r="G85" s="116"/>
      <c r="H85" s="117">
        <f t="shared" si="1"/>
      </c>
      <c r="I85" s="109">
        <f t="shared" si="2"/>
      </c>
      <c r="J85" s="109">
        <f t="shared" si="3"/>
      </c>
      <c r="K85" s="110">
        <f t="shared" si="4"/>
      </c>
      <c r="L85" s="118"/>
      <c r="M85" s="119"/>
      <c r="N85" s="114"/>
      <c r="O85" s="114"/>
      <c r="P85" s="114"/>
      <c r="Q85" s="114"/>
      <c r="R85" s="195">
        <f t="shared" si="5"/>
      </c>
      <c r="S85" s="197"/>
      <c r="T85" s="30"/>
      <c r="U85" s="30"/>
      <c r="V85" s="30"/>
      <c r="W85" s="30"/>
      <c r="X85" s="30"/>
      <c r="Y85" s="24"/>
      <c r="Z85" s="24"/>
      <c r="AA85" s="54"/>
      <c r="IA85" t="s">
        <v>186</v>
      </c>
    </row>
    <row r="86" spans="1:235" ht="12.75" hidden="1" outlineLevel="1">
      <c r="A86" s="113"/>
      <c r="B86" s="114"/>
      <c r="C86" s="114"/>
      <c r="D86" s="115"/>
      <c r="E86" s="116"/>
      <c r="F86" s="114"/>
      <c r="G86" s="116"/>
      <c r="H86" s="117">
        <f t="shared" si="1"/>
      </c>
      <c r="I86" s="109">
        <f t="shared" si="2"/>
      </c>
      <c r="J86" s="109">
        <f t="shared" si="3"/>
      </c>
      <c r="K86" s="110">
        <f t="shared" si="4"/>
      </c>
      <c r="L86" s="118"/>
      <c r="M86" s="119"/>
      <c r="N86" s="114"/>
      <c r="O86" s="114"/>
      <c r="P86" s="114"/>
      <c r="Q86" s="114"/>
      <c r="R86" s="195">
        <f t="shared" si="5"/>
      </c>
      <c r="S86" s="197"/>
      <c r="T86" s="30"/>
      <c r="U86" s="30"/>
      <c r="V86" s="30"/>
      <c r="W86" s="30"/>
      <c r="X86" s="30"/>
      <c r="Y86" s="24"/>
      <c r="Z86" s="24"/>
      <c r="AA86" s="54"/>
      <c r="IA86" t="s">
        <v>187</v>
      </c>
    </row>
    <row r="87" spans="1:235" ht="12.75" hidden="1" outlineLevel="1">
      <c r="A87" s="113"/>
      <c r="B87" s="114"/>
      <c r="C87" s="114"/>
      <c r="D87" s="115"/>
      <c r="E87" s="116"/>
      <c r="F87" s="114"/>
      <c r="G87" s="116"/>
      <c r="H87" s="117">
        <f t="shared" si="1"/>
      </c>
      <c r="I87" s="109">
        <f t="shared" si="2"/>
      </c>
      <c r="J87" s="109">
        <f t="shared" si="3"/>
      </c>
      <c r="K87" s="110">
        <f t="shared" si="4"/>
      </c>
      <c r="L87" s="118"/>
      <c r="M87" s="119"/>
      <c r="N87" s="114"/>
      <c r="O87" s="114"/>
      <c r="P87" s="114"/>
      <c r="Q87" s="114"/>
      <c r="R87" s="195">
        <f t="shared" si="5"/>
      </c>
      <c r="S87" s="197"/>
      <c r="T87" s="30"/>
      <c r="U87" s="30"/>
      <c r="V87" s="30"/>
      <c r="W87" s="30"/>
      <c r="X87" s="30"/>
      <c r="Y87" s="24"/>
      <c r="Z87" s="24"/>
      <c r="AA87" s="54"/>
      <c r="IA87" t="s">
        <v>188</v>
      </c>
    </row>
    <row r="88" spans="1:235" ht="12.75" hidden="1" outlineLevel="1">
      <c r="A88" s="113"/>
      <c r="B88" s="114"/>
      <c r="C88" s="114"/>
      <c r="D88" s="115"/>
      <c r="E88" s="116"/>
      <c r="F88" s="114"/>
      <c r="G88" s="116"/>
      <c r="H88" s="117">
        <f t="shared" si="1"/>
      </c>
      <c r="I88" s="109">
        <f t="shared" si="2"/>
      </c>
      <c r="J88" s="109">
        <f t="shared" si="3"/>
      </c>
      <c r="K88" s="110">
        <f t="shared" si="4"/>
      </c>
      <c r="L88" s="118"/>
      <c r="M88" s="119"/>
      <c r="N88" s="114"/>
      <c r="O88" s="114"/>
      <c r="P88" s="114"/>
      <c r="Q88" s="114"/>
      <c r="R88" s="195">
        <f t="shared" si="5"/>
      </c>
      <c r="S88" s="197"/>
      <c r="T88" s="30"/>
      <c r="U88" s="30"/>
      <c r="V88" s="30"/>
      <c r="W88" s="30"/>
      <c r="X88" s="30"/>
      <c r="Y88" s="24"/>
      <c r="Z88" s="24"/>
      <c r="AA88" s="54"/>
      <c r="IA88" t="s">
        <v>189</v>
      </c>
    </row>
    <row r="89" spans="1:235" ht="12.75" hidden="1" outlineLevel="1">
      <c r="A89" s="113"/>
      <c r="B89" s="114"/>
      <c r="C89" s="114"/>
      <c r="D89" s="115"/>
      <c r="E89" s="116"/>
      <c r="F89" s="114"/>
      <c r="G89" s="116"/>
      <c r="H89" s="117">
        <f t="shared" si="1"/>
      </c>
      <c r="I89" s="109">
        <f t="shared" si="2"/>
      </c>
      <c r="J89" s="109">
        <f t="shared" si="3"/>
      </c>
      <c r="K89" s="110">
        <f t="shared" si="4"/>
      </c>
      <c r="L89" s="118"/>
      <c r="M89" s="119"/>
      <c r="N89" s="114"/>
      <c r="O89" s="114"/>
      <c r="P89" s="114"/>
      <c r="Q89" s="114"/>
      <c r="R89" s="195">
        <f t="shared" si="5"/>
      </c>
      <c r="S89" s="197"/>
      <c r="T89" s="30"/>
      <c r="U89" s="30"/>
      <c r="V89" s="30"/>
      <c r="W89" s="30"/>
      <c r="X89" s="30"/>
      <c r="Y89" s="24"/>
      <c r="Z89" s="24"/>
      <c r="AA89" s="54"/>
      <c r="IA89" t="s">
        <v>190</v>
      </c>
    </row>
    <row r="90" spans="1:235" ht="12.75" collapsed="1">
      <c r="A90" s="113"/>
      <c r="B90" s="114"/>
      <c r="C90" s="114"/>
      <c r="D90" s="115"/>
      <c r="E90" s="116"/>
      <c r="F90" s="114"/>
      <c r="G90" s="116"/>
      <c r="H90" s="117">
        <f t="shared" si="1"/>
      </c>
      <c r="I90" s="109">
        <f t="shared" si="2"/>
      </c>
      <c r="J90" s="109">
        <f t="shared" si="3"/>
      </c>
      <c r="K90" s="110">
        <f t="shared" si="4"/>
      </c>
      <c r="L90" s="118"/>
      <c r="M90" s="119"/>
      <c r="N90" s="114"/>
      <c r="O90" s="114"/>
      <c r="P90" s="114"/>
      <c r="Q90" s="114"/>
      <c r="R90" s="195">
        <f t="shared" si="5"/>
      </c>
      <c r="S90" s="197"/>
      <c r="T90" s="30"/>
      <c r="U90" s="30"/>
      <c r="V90" s="30"/>
      <c r="W90" s="30"/>
      <c r="X90" s="30"/>
      <c r="Y90" s="24"/>
      <c r="Z90" s="24"/>
      <c r="AA90" s="54"/>
      <c r="IA90" t="s">
        <v>191</v>
      </c>
    </row>
    <row r="91" spans="1:235" ht="12.75" hidden="1" outlineLevel="1">
      <c r="A91" s="113"/>
      <c r="B91" s="114"/>
      <c r="C91" s="114"/>
      <c r="D91" s="115"/>
      <c r="E91" s="116"/>
      <c r="F91" s="114"/>
      <c r="G91" s="116"/>
      <c r="H91" s="117">
        <f t="shared" si="1"/>
      </c>
      <c r="I91" s="109">
        <f t="shared" si="2"/>
      </c>
      <c r="J91" s="109">
        <f t="shared" si="3"/>
      </c>
      <c r="K91" s="110">
        <f t="shared" si="4"/>
      </c>
      <c r="L91" s="118"/>
      <c r="M91" s="119"/>
      <c r="N91" s="114"/>
      <c r="O91" s="114"/>
      <c r="P91" s="114"/>
      <c r="Q91" s="114"/>
      <c r="R91" s="195">
        <f t="shared" si="5"/>
      </c>
      <c r="S91" s="197"/>
      <c r="T91" s="30"/>
      <c r="U91" s="30"/>
      <c r="V91" s="30"/>
      <c r="W91" s="30"/>
      <c r="X91" s="30"/>
      <c r="Y91" s="24"/>
      <c r="Z91" s="24"/>
      <c r="AA91" s="54"/>
      <c r="IA91" t="s">
        <v>192</v>
      </c>
    </row>
    <row r="92" spans="1:235" ht="12.75" hidden="1" outlineLevel="1">
      <c r="A92" s="113"/>
      <c r="B92" s="114"/>
      <c r="C92" s="114"/>
      <c r="D92" s="115"/>
      <c r="E92" s="116"/>
      <c r="F92" s="114"/>
      <c r="G92" s="116"/>
      <c r="H92" s="117">
        <f aca="true" t="shared" si="6" ref="H92:H110">IF(OR(B92="",C92="",D92=""),"",C92-B92)</f>
      </c>
      <c r="I92" s="109">
        <f aca="true" t="shared" si="7" ref="I92:I110">IF(OR(B92="",C92="",D92=""),"",IF(D92&gt;40,(0.5*(B92-E92-G92)),(0)))</f>
      </c>
      <c r="J92" s="109">
        <f aca="true" t="shared" si="8" ref="J92:J110">IF(OR(B92="",C92="",D92=""),"",IF(D92&gt;40,(C92-B92),(C92-E92-G92)))</f>
      </c>
      <c r="K92" s="110">
        <f aca="true" t="shared" si="9" ref="K92:K110">IF(OR(B92="",C92="",D92=""),"",I92+J92+F92)</f>
      </c>
      <c r="L92" s="118"/>
      <c r="M92" s="119"/>
      <c r="N92" s="114"/>
      <c r="O92" s="114"/>
      <c r="P92" s="114"/>
      <c r="Q92" s="114"/>
      <c r="R92" s="195">
        <f aca="true" t="shared" si="10" ref="R92:R110">IF(Q92="","",IF(Q92&gt;1,(O92+0.5*P92),((Q92*(O92+0.5*P92))/1)))</f>
      </c>
      <c r="S92" s="197"/>
      <c r="T92" s="30"/>
      <c r="U92" s="30"/>
      <c r="V92" s="30"/>
      <c r="W92" s="30"/>
      <c r="X92" s="30"/>
      <c r="Y92" s="24"/>
      <c r="Z92" s="24"/>
      <c r="AA92" s="54"/>
      <c r="IA92" t="s">
        <v>193</v>
      </c>
    </row>
    <row r="93" spans="1:235" ht="12.75" hidden="1" outlineLevel="1">
      <c r="A93" s="113"/>
      <c r="B93" s="114"/>
      <c r="C93" s="114"/>
      <c r="D93" s="115"/>
      <c r="E93" s="116"/>
      <c r="F93" s="114"/>
      <c r="G93" s="116"/>
      <c r="H93" s="117">
        <f t="shared" si="6"/>
      </c>
      <c r="I93" s="109">
        <f t="shared" si="7"/>
      </c>
      <c r="J93" s="109">
        <f t="shared" si="8"/>
      </c>
      <c r="K93" s="110">
        <f t="shared" si="9"/>
      </c>
      <c r="L93" s="118"/>
      <c r="M93" s="119"/>
      <c r="N93" s="114"/>
      <c r="O93" s="114"/>
      <c r="P93" s="114"/>
      <c r="Q93" s="114"/>
      <c r="R93" s="195">
        <f t="shared" si="10"/>
      </c>
      <c r="S93" s="197"/>
      <c r="T93" s="30"/>
      <c r="U93" s="30"/>
      <c r="V93" s="30"/>
      <c r="W93" s="30"/>
      <c r="X93" s="30"/>
      <c r="Y93" s="24"/>
      <c r="Z93" s="24"/>
      <c r="AA93" s="54"/>
      <c r="IA93" t="s">
        <v>194</v>
      </c>
    </row>
    <row r="94" spans="1:235" ht="12.75" hidden="1" outlineLevel="1">
      <c r="A94" s="113"/>
      <c r="B94" s="114"/>
      <c r="C94" s="114"/>
      <c r="D94" s="115"/>
      <c r="E94" s="116"/>
      <c r="F94" s="114"/>
      <c r="G94" s="116"/>
      <c r="H94" s="117">
        <f t="shared" si="6"/>
      </c>
      <c r="I94" s="109">
        <f t="shared" si="7"/>
      </c>
      <c r="J94" s="109">
        <f t="shared" si="8"/>
      </c>
      <c r="K94" s="110">
        <f t="shared" si="9"/>
      </c>
      <c r="L94" s="118"/>
      <c r="M94" s="119"/>
      <c r="N94" s="114"/>
      <c r="O94" s="114"/>
      <c r="P94" s="114"/>
      <c r="Q94" s="114"/>
      <c r="R94" s="195">
        <f t="shared" si="10"/>
      </c>
      <c r="S94" s="197"/>
      <c r="T94" s="30"/>
      <c r="U94" s="30"/>
      <c r="V94" s="30"/>
      <c r="W94" s="30"/>
      <c r="X94" s="30"/>
      <c r="Y94" s="24"/>
      <c r="Z94" s="24"/>
      <c r="AA94" s="54"/>
      <c r="IA94" t="s">
        <v>195</v>
      </c>
    </row>
    <row r="95" spans="1:235" ht="12.75" collapsed="1">
      <c r="A95" s="113"/>
      <c r="B95" s="114"/>
      <c r="C95" s="114"/>
      <c r="D95" s="115"/>
      <c r="E95" s="116"/>
      <c r="F95" s="114"/>
      <c r="G95" s="116"/>
      <c r="H95" s="117">
        <f t="shared" si="6"/>
      </c>
      <c r="I95" s="109">
        <f t="shared" si="7"/>
      </c>
      <c r="J95" s="109">
        <f t="shared" si="8"/>
      </c>
      <c r="K95" s="110">
        <f t="shared" si="9"/>
      </c>
      <c r="L95" s="118"/>
      <c r="M95" s="119"/>
      <c r="N95" s="114"/>
      <c r="O95" s="114"/>
      <c r="P95" s="114"/>
      <c r="Q95" s="114"/>
      <c r="R95" s="195">
        <f t="shared" si="10"/>
      </c>
      <c r="S95" s="197"/>
      <c r="T95" s="30"/>
      <c r="U95" s="30"/>
      <c r="V95" s="30"/>
      <c r="W95" s="30"/>
      <c r="X95" s="30"/>
      <c r="Y95" s="24"/>
      <c r="Z95" s="24"/>
      <c r="AA95" s="54"/>
      <c r="IA95" t="s">
        <v>196</v>
      </c>
    </row>
    <row r="96" spans="1:235" ht="12.75" hidden="1" outlineLevel="1">
      <c r="A96" s="113"/>
      <c r="B96" s="114"/>
      <c r="C96" s="114"/>
      <c r="D96" s="115"/>
      <c r="E96" s="116"/>
      <c r="F96" s="114"/>
      <c r="G96" s="116"/>
      <c r="H96" s="117">
        <f t="shared" si="6"/>
      </c>
      <c r="I96" s="109">
        <f t="shared" si="7"/>
      </c>
      <c r="J96" s="109">
        <f t="shared" si="8"/>
      </c>
      <c r="K96" s="110">
        <f t="shared" si="9"/>
      </c>
      <c r="L96" s="118"/>
      <c r="M96" s="119"/>
      <c r="N96" s="114"/>
      <c r="O96" s="114"/>
      <c r="P96" s="114"/>
      <c r="Q96" s="114"/>
      <c r="R96" s="195">
        <f t="shared" si="10"/>
      </c>
      <c r="S96" s="197"/>
      <c r="T96" s="30"/>
      <c r="U96" s="30"/>
      <c r="V96" s="30"/>
      <c r="W96" s="30"/>
      <c r="X96" s="30"/>
      <c r="Y96" s="24"/>
      <c r="Z96" s="24"/>
      <c r="AA96" s="54"/>
      <c r="IA96" t="s">
        <v>197</v>
      </c>
    </row>
    <row r="97" spans="1:235" ht="12.75" hidden="1" outlineLevel="1">
      <c r="A97" s="113"/>
      <c r="B97" s="114"/>
      <c r="C97" s="114"/>
      <c r="D97" s="115"/>
      <c r="E97" s="116"/>
      <c r="F97" s="114"/>
      <c r="G97" s="116"/>
      <c r="H97" s="117">
        <f t="shared" si="6"/>
      </c>
      <c r="I97" s="109">
        <f t="shared" si="7"/>
      </c>
      <c r="J97" s="109">
        <f t="shared" si="8"/>
      </c>
      <c r="K97" s="110">
        <f t="shared" si="9"/>
      </c>
      <c r="L97" s="118"/>
      <c r="M97" s="119"/>
      <c r="N97" s="114"/>
      <c r="O97" s="114"/>
      <c r="P97" s="114"/>
      <c r="Q97" s="114"/>
      <c r="R97" s="195">
        <f t="shared" si="10"/>
      </c>
      <c r="S97" s="197"/>
      <c r="T97" s="30"/>
      <c r="U97" s="30"/>
      <c r="V97" s="30"/>
      <c r="W97" s="30"/>
      <c r="X97" s="30"/>
      <c r="Y97" s="24"/>
      <c r="Z97" s="24"/>
      <c r="AA97" s="54"/>
      <c r="IA97" t="s">
        <v>198</v>
      </c>
    </row>
    <row r="98" spans="1:235" ht="12.75" hidden="1" outlineLevel="1">
      <c r="A98" s="113"/>
      <c r="B98" s="114"/>
      <c r="C98" s="114"/>
      <c r="D98" s="115"/>
      <c r="E98" s="116"/>
      <c r="F98" s="114"/>
      <c r="G98" s="116"/>
      <c r="H98" s="117">
        <f t="shared" si="6"/>
      </c>
      <c r="I98" s="109">
        <f t="shared" si="7"/>
      </c>
      <c r="J98" s="109">
        <f t="shared" si="8"/>
      </c>
      <c r="K98" s="110">
        <f t="shared" si="9"/>
      </c>
      <c r="L98" s="118"/>
      <c r="M98" s="119"/>
      <c r="N98" s="114"/>
      <c r="O98" s="114"/>
      <c r="P98" s="114"/>
      <c r="Q98" s="114"/>
      <c r="R98" s="195">
        <f t="shared" si="10"/>
      </c>
      <c r="S98" s="197"/>
      <c r="T98" s="30"/>
      <c r="U98" s="30"/>
      <c r="V98" s="30"/>
      <c r="W98" s="30"/>
      <c r="X98" s="30"/>
      <c r="Y98" s="24"/>
      <c r="Z98" s="24"/>
      <c r="AA98" s="54"/>
      <c r="IA98" t="s">
        <v>199</v>
      </c>
    </row>
    <row r="99" spans="1:235" ht="12.75" hidden="1" outlineLevel="1">
      <c r="A99" s="113"/>
      <c r="B99" s="114"/>
      <c r="C99" s="114"/>
      <c r="D99" s="115"/>
      <c r="E99" s="116"/>
      <c r="F99" s="114"/>
      <c r="G99" s="116"/>
      <c r="H99" s="117">
        <f t="shared" si="6"/>
      </c>
      <c r="I99" s="109">
        <f t="shared" si="7"/>
      </c>
      <c r="J99" s="109">
        <f t="shared" si="8"/>
      </c>
      <c r="K99" s="110">
        <f t="shared" si="9"/>
      </c>
      <c r="L99" s="118"/>
      <c r="M99" s="119"/>
      <c r="N99" s="114"/>
      <c r="O99" s="114"/>
      <c r="P99" s="114"/>
      <c r="Q99" s="114"/>
      <c r="R99" s="195">
        <f t="shared" si="10"/>
      </c>
      <c r="S99" s="197"/>
      <c r="T99" s="30"/>
      <c r="U99" s="30"/>
      <c r="V99" s="30"/>
      <c r="W99" s="30"/>
      <c r="X99" s="30"/>
      <c r="Y99" s="24"/>
      <c r="Z99" s="24"/>
      <c r="AA99" s="54"/>
      <c r="IA99" t="s">
        <v>200</v>
      </c>
    </row>
    <row r="100" spans="1:235" ht="12.75" collapsed="1">
      <c r="A100" s="113"/>
      <c r="B100" s="114"/>
      <c r="C100" s="114"/>
      <c r="D100" s="115"/>
      <c r="E100" s="116"/>
      <c r="F100" s="114"/>
      <c r="G100" s="116"/>
      <c r="H100" s="117">
        <f t="shared" si="6"/>
      </c>
      <c r="I100" s="109">
        <f t="shared" si="7"/>
      </c>
      <c r="J100" s="109">
        <f t="shared" si="8"/>
      </c>
      <c r="K100" s="110">
        <f t="shared" si="9"/>
      </c>
      <c r="L100" s="118"/>
      <c r="M100" s="119"/>
      <c r="N100" s="114"/>
      <c r="O100" s="114"/>
      <c r="P100" s="114"/>
      <c r="Q100" s="114"/>
      <c r="R100" s="195">
        <f t="shared" si="10"/>
      </c>
      <c r="S100" s="197"/>
      <c r="T100" s="30"/>
      <c r="U100" s="30"/>
      <c r="V100" s="30"/>
      <c r="W100" s="30"/>
      <c r="X100" s="30"/>
      <c r="Y100" s="24"/>
      <c r="Z100" s="24"/>
      <c r="AA100" s="54"/>
      <c r="IA100" t="s">
        <v>201</v>
      </c>
    </row>
    <row r="101" spans="1:235" ht="12.75" hidden="1" outlineLevel="1">
      <c r="A101" s="113"/>
      <c r="B101" s="114"/>
      <c r="C101" s="114"/>
      <c r="D101" s="115"/>
      <c r="E101" s="116"/>
      <c r="F101" s="114"/>
      <c r="G101" s="116"/>
      <c r="H101" s="117">
        <f t="shared" si="6"/>
      </c>
      <c r="I101" s="109">
        <f t="shared" si="7"/>
      </c>
      <c r="J101" s="109">
        <f t="shared" si="8"/>
      </c>
      <c r="K101" s="110">
        <f t="shared" si="9"/>
      </c>
      <c r="L101" s="118"/>
      <c r="M101" s="119"/>
      <c r="N101" s="114"/>
      <c r="O101" s="114"/>
      <c r="P101" s="114"/>
      <c r="Q101" s="114"/>
      <c r="R101" s="195">
        <f t="shared" si="10"/>
      </c>
      <c r="S101" s="197"/>
      <c r="T101" s="30"/>
      <c r="U101" s="30"/>
      <c r="V101" s="30"/>
      <c r="W101" s="30"/>
      <c r="X101" s="30"/>
      <c r="Y101" s="24"/>
      <c r="Z101" s="24"/>
      <c r="AA101" s="54"/>
      <c r="IA101" t="s">
        <v>202</v>
      </c>
    </row>
    <row r="102" spans="1:235" ht="12.75" hidden="1" outlineLevel="1">
      <c r="A102" s="113"/>
      <c r="B102" s="114"/>
      <c r="C102" s="114"/>
      <c r="D102" s="115"/>
      <c r="E102" s="116"/>
      <c r="F102" s="114"/>
      <c r="G102" s="116"/>
      <c r="H102" s="117">
        <f t="shared" si="6"/>
      </c>
      <c r="I102" s="109">
        <f t="shared" si="7"/>
      </c>
      <c r="J102" s="109">
        <f t="shared" si="8"/>
      </c>
      <c r="K102" s="110">
        <f t="shared" si="9"/>
      </c>
      <c r="L102" s="118"/>
      <c r="M102" s="119"/>
      <c r="N102" s="114"/>
      <c r="O102" s="114"/>
      <c r="P102" s="114"/>
      <c r="Q102" s="114"/>
      <c r="R102" s="195">
        <f t="shared" si="10"/>
      </c>
      <c r="S102" s="197"/>
      <c r="T102" s="30"/>
      <c r="U102" s="30"/>
      <c r="V102" s="30"/>
      <c r="W102" s="30"/>
      <c r="X102" s="30"/>
      <c r="Y102" s="24"/>
      <c r="Z102" s="24"/>
      <c r="AA102" s="54"/>
      <c r="IA102" t="s">
        <v>203</v>
      </c>
    </row>
    <row r="103" spans="1:235" ht="12.75" hidden="1" outlineLevel="1">
      <c r="A103" s="113"/>
      <c r="B103" s="114"/>
      <c r="C103" s="114"/>
      <c r="D103" s="115"/>
      <c r="E103" s="116"/>
      <c r="F103" s="114"/>
      <c r="G103" s="116"/>
      <c r="H103" s="117">
        <f t="shared" si="6"/>
      </c>
      <c r="I103" s="109">
        <f t="shared" si="7"/>
      </c>
      <c r="J103" s="109">
        <f t="shared" si="8"/>
      </c>
      <c r="K103" s="110">
        <f t="shared" si="9"/>
      </c>
      <c r="L103" s="118"/>
      <c r="M103" s="119"/>
      <c r="N103" s="114"/>
      <c r="O103" s="114"/>
      <c r="P103" s="114"/>
      <c r="Q103" s="114"/>
      <c r="R103" s="195">
        <f t="shared" si="10"/>
      </c>
      <c r="S103" s="197"/>
      <c r="T103" s="30"/>
      <c r="U103" s="30"/>
      <c r="V103" s="30"/>
      <c r="W103" s="30"/>
      <c r="X103" s="30"/>
      <c r="Y103" s="24"/>
      <c r="Z103" s="24"/>
      <c r="AA103" s="54"/>
      <c r="IA103" t="s">
        <v>204</v>
      </c>
    </row>
    <row r="104" spans="1:235" ht="12.75" hidden="1" outlineLevel="1">
      <c r="A104" s="113"/>
      <c r="B104" s="114"/>
      <c r="C104" s="114"/>
      <c r="D104" s="115"/>
      <c r="E104" s="116"/>
      <c r="F104" s="114"/>
      <c r="G104" s="116"/>
      <c r="H104" s="117">
        <f t="shared" si="6"/>
      </c>
      <c r="I104" s="109">
        <f t="shared" si="7"/>
      </c>
      <c r="J104" s="109">
        <f t="shared" si="8"/>
      </c>
      <c r="K104" s="110">
        <f t="shared" si="9"/>
      </c>
      <c r="L104" s="118"/>
      <c r="M104" s="119"/>
      <c r="N104" s="114"/>
      <c r="O104" s="114"/>
      <c r="P104" s="114"/>
      <c r="Q104" s="114"/>
      <c r="R104" s="195">
        <f t="shared" si="10"/>
      </c>
      <c r="S104" s="197"/>
      <c r="T104" s="30"/>
      <c r="U104" s="30"/>
      <c r="V104" s="30"/>
      <c r="W104" s="30"/>
      <c r="X104" s="30"/>
      <c r="Y104" s="24"/>
      <c r="Z104" s="24"/>
      <c r="AA104" s="54"/>
      <c r="IA104" t="s">
        <v>205</v>
      </c>
    </row>
    <row r="105" spans="1:235" ht="12.75" collapsed="1">
      <c r="A105" s="113"/>
      <c r="B105" s="114"/>
      <c r="C105" s="114"/>
      <c r="D105" s="115"/>
      <c r="E105" s="116"/>
      <c r="F105" s="114"/>
      <c r="G105" s="116"/>
      <c r="H105" s="117">
        <f t="shared" si="6"/>
      </c>
      <c r="I105" s="109">
        <f t="shared" si="7"/>
      </c>
      <c r="J105" s="109">
        <f t="shared" si="8"/>
      </c>
      <c r="K105" s="110">
        <f t="shared" si="9"/>
      </c>
      <c r="L105" s="118"/>
      <c r="M105" s="119"/>
      <c r="N105" s="114"/>
      <c r="O105" s="114"/>
      <c r="P105" s="114"/>
      <c r="Q105" s="114"/>
      <c r="R105" s="195">
        <f t="shared" si="10"/>
      </c>
      <c r="S105" s="197"/>
      <c r="T105" s="30"/>
      <c r="U105" s="30"/>
      <c r="V105" s="30"/>
      <c r="W105" s="30"/>
      <c r="X105" s="30"/>
      <c r="Y105" s="24"/>
      <c r="Z105" s="24"/>
      <c r="AA105" s="54"/>
      <c r="IA105" t="s">
        <v>206</v>
      </c>
    </row>
    <row r="106" spans="1:235" ht="12.75" hidden="1" outlineLevel="1">
      <c r="A106" s="113"/>
      <c r="B106" s="114"/>
      <c r="C106" s="114"/>
      <c r="D106" s="115"/>
      <c r="E106" s="116"/>
      <c r="F106" s="114"/>
      <c r="G106" s="116"/>
      <c r="H106" s="117">
        <f t="shared" si="6"/>
      </c>
      <c r="I106" s="109">
        <f t="shared" si="7"/>
      </c>
      <c r="J106" s="109">
        <f t="shared" si="8"/>
      </c>
      <c r="K106" s="110">
        <f t="shared" si="9"/>
      </c>
      <c r="L106" s="118"/>
      <c r="M106" s="119"/>
      <c r="N106" s="114"/>
      <c r="O106" s="114"/>
      <c r="P106" s="114"/>
      <c r="Q106" s="114"/>
      <c r="R106" s="195">
        <f t="shared" si="10"/>
      </c>
      <c r="S106" s="197"/>
      <c r="T106" s="30"/>
      <c r="U106" s="30"/>
      <c r="V106" s="30"/>
      <c r="W106" s="30"/>
      <c r="X106" s="30"/>
      <c r="Y106" s="24"/>
      <c r="Z106" s="24"/>
      <c r="AA106" s="54"/>
      <c r="IA106" t="s">
        <v>207</v>
      </c>
    </row>
    <row r="107" spans="1:235" ht="12.75" hidden="1" outlineLevel="1">
      <c r="A107" s="113"/>
      <c r="B107" s="114"/>
      <c r="C107" s="114"/>
      <c r="D107" s="115"/>
      <c r="E107" s="116"/>
      <c r="F107" s="114"/>
      <c r="G107" s="116"/>
      <c r="H107" s="117">
        <f t="shared" si="6"/>
      </c>
      <c r="I107" s="109">
        <f t="shared" si="7"/>
      </c>
      <c r="J107" s="109">
        <f t="shared" si="8"/>
      </c>
      <c r="K107" s="110">
        <f t="shared" si="9"/>
      </c>
      <c r="L107" s="118"/>
      <c r="M107" s="119"/>
      <c r="N107" s="114"/>
      <c r="O107" s="114"/>
      <c r="P107" s="114"/>
      <c r="Q107" s="114"/>
      <c r="R107" s="195">
        <f t="shared" si="10"/>
      </c>
      <c r="S107" s="197"/>
      <c r="T107" s="30"/>
      <c r="U107" s="30"/>
      <c r="V107" s="30"/>
      <c r="W107" s="30"/>
      <c r="X107" s="30"/>
      <c r="Y107" s="24"/>
      <c r="Z107" s="24"/>
      <c r="AA107" s="54"/>
      <c r="IA107" t="s">
        <v>208</v>
      </c>
    </row>
    <row r="108" spans="1:235" ht="12.75" hidden="1" outlineLevel="1">
      <c r="A108" s="113"/>
      <c r="B108" s="114"/>
      <c r="C108" s="114"/>
      <c r="D108" s="115"/>
      <c r="E108" s="116"/>
      <c r="F108" s="114"/>
      <c r="G108" s="116"/>
      <c r="H108" s="117">
        <f t="shared" si="6"/>
      </c>
      <c r="I108" s="109">
        <f t="shared" si="7"/>
      </c>
      <c r="J108" s="109">
        <f t="shared" si="8"/>
      </c>
      <c r="K108" s="110">
        <f t="shared" si="9"/>
      </c>
      <c r="L108" s="118"/>
      <c r="M108" s="119"/>
      <c r="N108" s="114"/>
      <c r="O108" s="114"/>
      <c r="P108" s="114"/>
      <c r="Q108" s="114"/>
      <c r="R108" s="195">
        <f t="shared" si="10"/>
      </c>
      <c r="S108" s="197"/>
      <c r="T108" s="30"/>
      <c r="U108" s="30"/>
      <c r="V108" s="30"/>
      <c r="W108" s="30"/>
      <c r="X108" s="30"/>
      <c r="Y108" s="24"/>
      <c r="Z108" s="24"/>
      <c r="AA108" s="54"/>
      <c r="IA108" t="s">
        <v>209</v>
      </c>
    </row>
    <row r="109" spans="1:235" ht="12.75" hidden="1" outlineLevel="1">
      <c r="A109" s="113"/>
      <c r="B109" s="114"/>
      <c r="C109" s="114"/>
      <c r="D109" s="115"/>
      <c r="E109" s="116"/>
      <c r="F109" s="114"/>
      <c r="G109" s="116"/>
      <c r="H109" s="117">
        <f t="shared" si="6"/>
      </c>
      <c r="I109" s="109">
        <f t="shared" si="7"/>
      </c>
      <c r="J109" s="109">
        <f t="shared" si="8"/>
      </c>
      <c r="K109" s="110">
        <f t="shared" si="9"/>
      </c>
      <c r="L109" s="118"/>
      <c r="M109" s="119"/>
      <c r="N109" s="114"/>
      <c r="O109" s="114"/>
      <c r="P109" s="114"/>
      <c r="Q109" s="114"/>
      <c r="R109" s="195">
        <f t="shared" si="10"/>
      </c>
      <c r="S109" s="197"/>
      <c r="T109" s="30"/>
      <c r="U109" s="30"/>
      <c r="V109" s="30"/>
      <c r="W109" s="30"/>
      <c r="X109" s="30"/>
      <c r="Y109" s="24"/>
      <c r="Z109" s="24"/>
      <c r="AA109" s="54"/>
      <c r="IA109" t="s">
        <v>210</v>
      </c>
    </row>
    <row r="110" spans="1:235" ht="12.75" hidden="1" outlineLevel="1">
      <c r="A110" s="113"/>
      <c r="B110" s="114"/>
      <c r="C110" s="114"/>
      <c r="D110" s="115"/>
      <c r="E110" s="116"/>
      <c r="F110" s="114"/>
      <c r="G110" s="116"/>
      <c r="H110" s="117">
        <f t="shared" si="6"/>
      </c>
      <c r="I110" s="109">
        <f t="shared" si="7"/>
      </c>
      <c r="J110" s="109">
        <f t="shared" si="8"/>
      </c>
      <c r="K110" s="110">
        <f t="shared" si="9"/>
      </c>
      <c r="L110" s="118"/>
      <c r="M110" s="119"/>
      <c r="N110" s="114"/>
      <c r="O110" s="114"/>
      <c r="P110" s="114"/>
      <c r="Q110" s="114"/>
      <c r="R110" s="195">
        <f t="shared" si="10"/>
      </c>
      <c r="S110" s="197"/>
      <c r="T110" s="30"/>
      <c r="U110" s="30"/>
      <c r="V110" s="30"/>
      <c r="W110" s="30"/>
      <c r="X110" s="30"/>
      <c r="Y110" s="24"/>
      <c r="Z110" s="24"/>
      <c r="AA110" s="54"/>
      <c r="IA110" t="s">
        <v>211</v>
      </c>
    </row>
    <row r="111" spans="1:235" ht="12.75" collapsed="1">
      <c r="A111" s="128"/>
      <c r="B111" s="129"/>
      <c r="C111" s="129"/>
      <c r="D111" s="129"/>
      <c r="E111" s="129"/>
      <c r="F111" s="129"/>
      <c r="G111" s="129"/>
      <c r="H111" s="170"/>
      <c r="I111" s="171"/>
      <c r="J111" s="171"/>
      <c r="K111" s="171"/>
      <c r="L111" s="129"/>
      <c r="M111" s="129"/>
      <c r="N111" s="129"/>
      <c r="O111" s="129"/>
      <c r="P111" s="129"/>
      <c r="Q111" s="129"/>
      <c r="R111" s="126"/>
      <c r="S111" s="127"/>
      <c r="U111" s="60"/>
      <c r="V111" s="55"/>
      <c r="W111" s="154"/>
      <c r="X111" s="154"/>
      <c r="Y111" s="60"/>
      <c r="IA111" t="s">
        <v>212</v>
      </c>
    </row>
    <row r="112" spans="1:235" ht="12.75">
      <c r="A112" s="21"/>
      <c r="B112" s="11"/>
      <c r="C112" s="11"/>
      <c r="D112" s="11"/>
      <c r="E112" s="11"/>
      <c r="F112" s="11"/>
      <c r="G112" s="11"/>
      <c r="H112" s="172"/>
      <c r="I112" s="168"/>
      <c r="J112" s="168"/>
      <c r="K112" s="168"/>
      <c r="L112" s="11"/>
      <c r="M112" s="11"/>
      <c r="N112" s="11"/>
      <c r="O112" s="120"/>
      <c r="P112" s="66"/>
      <c r="Q112" s="66"/>
      <c r="R112" s="66"/>
      <c r="S112" s="127"/>
      <c r="U112" s="60"/>
      <c r="V112" s="55"/>
      <c r="W112" s="45"/>
      <c r="X112" s="45"/>
      <c r="Y112" s="60"/>
      <c r="IA112" t="s">
        <v>213</v>
      </c>
    </row>
    <row r="113" spans="1:235" ht="13.5" thickBot="1">
      <c r="A113" s="200">
        <v>43640</v>
      </c>
      <c r="B113" s="130"/>
      <c r="C113" s="131"/>
      <c r="D113" s="131"/>
      <c r="E113" s="131"/>
      <c r="F113" s="131"/>
      <c r="G113" s="131"/>
      <c r="H113" s="132"/>
      <c r="I113" s="133"/>
      <c r="J113" s="133"/>
      <c r="K113" s="133"/>
      <c r="L113" s="134"/>
      <c r="M113" s="134"/>
      <c r="N113" s="134"/>
      <c r="O113" s="134"/>
      <c r="P113" s="134"/>
      <c r="Q113" s="134"/>
      <c r="R113" s="135"/>
      <c r="S113" s="136"/>
      <c r="U113" s="60"/>
      <c r="V113" s="42"/>
      <c r="W113" s="42"/>
      <c r="X113" s="42"/>
      <c r="Y113" s="60"/>
      <c r="IA113" t="s">
        <v>214</v>
      </c>
    </row>
    <row r="114" spans="1:235" ht="13.5" thickTop="1">
      <c r="A114" s="137"/>
      <c r="B114" s="138"/>
      <c r="C114" s="138"/>
      <c r="D114" s="138"/>
      <c r="E114" s="139"/>
      <c r="F114" s="139"/>
      <c r="G114" s="139"/>
      <c r="H114" s="140"/>
      <c r="I114" s="141"/>
      <c r="J114" s="141"/>
      <c r="K114" s="141"/>
      <c r="L114" s="142"/>
      <c r="M114" s="142"/>
      <c r="N114" s="142"/>
      <c r="O114" s="142"/>
      <c r="P114" s="142"/>
      <c r="Q114" s="142"/>
      <c r="R114" s="142"/>
      <c r="S114" s="142"/>
      <c r="U114" s="60"/>
      <c r="V114" s="55"/>
      <c r="W114" s="45"/>
      <c r="X114" s="55"/>
      <c r="Y114" s="36"/>
      <c r="Z114" s="4"/>
      <c r="IA114" t="s">
        <v>215</v>
      </c>
    </row>
    <row r="115" spans="1:235" ht="12.75" customHeight="1">
      <c r="A115" s="60"/>
      <c r="B115" s="57"/>
      <c r="C115" s="57"/>
      <c r="D115" s="57"/>
      <c r="E115" s="27"/>
      <c r="F115" s="27"/>
      <c r="G115" s="27"/>
      <c r="H115" s="60"/>
      <c r="I115" s="15"/>
      <c r="J115" s="15"/>
      <c r="K115" s="60"/>
      <c r="L115" s="58"/>
      <c r="M115" s="58"/>
      <c r="N115" s="58"/>
      <c r="O115" s="26"/>
      <c r="P115" s="55"/>
      <c r="Q115" s="56"/>
      <c r="R115" s="56"/>
      <c r="S115" s="56"/>
      <c r="U115" s="60"/>
      <c r="V115" s="57"/>
      <c r="W115" s="167"/>
      <c r="X115" s="166"/>
      <c r="Y115" s="155"/>
      <c r="Z115" s="37"/>
      <c r="IA115" t="s">
        <v>216</v>
      </c>
    </row>
    <row r="116" spans="1:235" ht="13.5" customHeight="1">
      <c r="A116" s="68"/>
      <c r="B116" s="57"/>
      <c r="C116" s="57"/>
      <c r="D116" s="57"/>
      <c r="E116" s="27"/>
      <c r="F116" s="27"/>
      <c r="G116" s="27"/>
      <c r="H116" s="15"/>
      <c r="I116" s="15"/>
      <c r="J116" s="15"/>
      <c r="K116" s="12"/>
      <c r="L116" s="57"/>
      <c r="M116" s="57"/>
      <c r="N116" s="57"/>
      <c r="O116" s="27"/>
      <c r="P116" s="43"/>
      <c r="Q116" s="44"/>
      <c r="R116" s="44"/>
      <c r="S116" s="143"/>
      <c r="U116" s="60"/>
      <c r="V116" s="232"/>
      <c r="W116" s="232"/>
      <c r="X116" s="165"/>
      <c r="Y116" s="38"/>
      <c r="Z116" s="31"/>
      <c r="IA116" t="s">
        <v>217</v>
      </c>
    </row>
    <row r="117" spans="1:235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57"/>
      <c r="M117" s="57"/>
      <c r="N117" s="57"/>
      <c r="O117" s="27"/>
      <c r="P117" s="45"/>
      <c r="Q117" s="42"/>
      <c r="R117" s="42"/>
      <c r="S117" s="42"/>
      <c r="U117" s="60"/>
      <c r="V117" s="60"/>
      <c r="W117" s="60"/>
      <c r="X117" s="60"/>
      <c r="Y117" s="60"/>
      <c r="IA117" t="s">
        <v>218</v>
      </c>
    </row>
    <row r="118" spans="1:235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41"/>
      <c r="M118" s="42"/>
      <c r="N118" s="42"/>
      <c r="O118" s="42"/>
      <c r="P118" s="42"/>
      <c r="Q118" s="42"/>
      <c r="R118" s="60"/>
      <c r="S118" s="60"/>
      <c r="T118" s="39"/>
      <c r="U118" s="60"/>
      <c r="V118" s="60"/>
      <c r="W118" s="60"/>
      <c r="X118" s="60"/>
      <c r="Y118" s="60"/>
      <c r="Z118" s="39"/>
      <c r="AA118" s="39"/>
      <c r="IA118" t="s">
        <v>219</v>
      </c>
    </row>
    <row r="119" spans="1:235" ht="12.75">
      <c r="A119" s="60"/>
      <c r="B119" s="47"/>
      <c r="C119" s="47"/>
      <c r="D119" s="47"/>
      <c r="E119" s="47"/>
      <c r="F119" s="47"/>
      <c r="G119" s="60"/>
      <c r="H119" s="47"/>
      <c r="I119" s="47"/>
      <c r="J119" s="47"/>
      <c r="K119" s="47"/>
      <c r="L119" s="47"/>
      <c r="M119" s="60"/>
      <c r="N119" s="47"/>
      <c r="O119" s="47"/>
      <c r="P119" s="47"/>
      <c r="Q119" s="47"/>
      <c r="R119" s="47"/>
      <c r="S119" s="60"/>
      <c r="IA119" t="s">
        <v>220</v>
      </c>
    </row>
    <row r="120" spans="1:235" ht="12.75">
      <c r="A120" s="8"/>
      <c r="B120" s="8"/>
      <c r="C120" s="8"/>
      <c r="D120" s="8"/>
      <c r="E120" s="8"/>
      <c r="F120" s="8"/>
      <c r="G120" s="8"/>
      <c r="H120" s="8"/>
      <c r="I120" s="48"/>
      <c r="J120" s="48"/>
      <c r="K120" s="8"/>
      <c r="L120" s="8"/>
      <c r="M120" s="8"/>
      <c r="N120" s="8"/>
      <c r="O120" s="8"/>
      <c r="P120" s="8"/>
      <c r="Q120" s="8"/>
      <c r="R120" s="8"/>
      <c r="S120" s="8"/>
      <c r="IA120" t="s">
        <v>221</v>
      </c>
    </row>
    <row r="121" spans="1:235" ht="12.75">
      <c r="A121" s="68"/>
      <c r="B121" s="68"/>
      <c r="C121" s="15"/>
      <c r="D121" s="16"/>
      <c r="E121" s="16"/>
      <c r="F121" s="16"/>
      <c r="G121" s="16"/>
      <c r="H121" s="69"/>
      <c r="I121" s="70"/>
      <c r="J121" s="70"/>
      <c r="K121" s="60"/>
      <c r="L121" s="16"/>
      <c r="M121" s="60"/>
      <c r="N121" s="68"/>
      <c r="O121" s="60"/>
      <c r="P121" s="60"/>
      <c r="Q121" s="16"/>
      <c r="R121" s="16"/>
      <c r="S121" s="60"/>
      <c r="IA121" t="s">
        <v>222</v>
      </c>
    </row>
    <row r="122" spans="1:235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IA122" t="s">
        <v>223</v>
      </c>
    </row>
    <row r="123" spans="9:235" ht="12.75"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IA123" t="s">
        <v>224</v>
      </c>
    </row>
    <row r="124" spans="9:19" ht="12.75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9:19" ht="12.75"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</sheetData>
  <sheetProtection password="F4D4" sheet="1" objects="1" scenarios="1"/>
  <protectedRanges>
    <protectedRange sqref="F28:G28 F29:F110" name="Range3"/>
    <protectedRange sqref="E27:G27 A27:D110" name="Range1"/>
    <protectedRange sqref="L27:Q110" name="Range4"/>
  </protectedRanges>
  <mergeCells count="30">
    <mergeCell ref="B24:B25"/>
    <mergeCell ref="C24:C25"/>
    <mergeCell ref="A5:B5"/>
    <mergeCell ref="H21:K21"/>
    <mergeCell ref="L21:P21"/>
    <mergeCell ref="C6:E6"/>
    <mergeCell ref="C7:E7"/>
    <mergeCell ref="C8:E8"/>
    <mergeCell ref="D24:D25"/>
    <mergeCell ref="E24:E25"/>
    <mergeCell ref="F24:F25"/>
    <mergeCell ref="G24:G25"/>
    <mergeCell ref="V116:W116"/>
    <mergeCell ref="N24:N25"/>
    <mergeCell ref="R24:R25"/>
    <mergeCell ref="S24:S25"/>
    <mergeCell ref="G2:M2"/>
    <mergeCell ref="P5:R5"/>
    <mergeCell ref="P11:Q11"/>
    <mergeCell ref="P6:R6"/>
    <mergeCell ref="N12:Q12"/>
    <mergeCell ref="H10:K10"/>
    <mergeCell ref="H19:K19"/>
    <mergeCell ref="H20:K20"/>
    <mergeCell ref="L17:M18"/>
    <mergeCell ref="N17:P17"/>
    <mergeCell ref="N18:P18"/>
    <mergeCell ref="Y6:Z6"/>
    <mergeCell ref="Y7:Z7"/>
    <mergeCell ref="Y8:Z8"/>
  </mergeCells>
  <conditionalFormatting sqref="S27:S110">
    <cfRule type="expression" priority="2" dxfId="1">
      <formula>S27&lt;&gt;0</formula>
    </cfRule>
  </conditionalFormatting>
  <dataValidations count="3">
    <dataValidation type="decimal" operator="greaterThanOrEqual" allowBlank="1" showInputMessage="1" showErrorMessage="1" error="Value must be positive." sqref="B27:G110 N27:Q110">
      <formula1>0</formula1>
    </dataValidation>
    <dataValidation type="list" showInputMessage="1" showErrorMessage="1" sqref="L27:L110">
      <formula1>$IG$1:$IG$31</formula1>
    </dataValidation>
    <dataValidation type="list" showInputMessage="1" showErrorMessage="1" sqref="P5:R5">
      <formula1>$HK$1:$HK$19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119" scale="54" r:id="rId4"/>
  <headerFooter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water quality summary sheet</dc:subject>
  <dc:creator>amalcolm</dc:creator>
  <cp:keywords/>
  <dc:description/>
  <cp:lastModifiedBy>Amanda Malcolm</cp:lastModifiedBy>
  <cp:lastPrinted>2018-07-15T15:31:03Z</cp:lastPrinted>
  <dcterms:created xsi:type="dcterms:W3CDTF">2010-04-16T13:33:56Z</dcterms:created>
  <dcterms:modified xsi:type="dcterms:W3CDTF">2019-06-24T15:07:37Z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Daniel Laird</vt:lpwstr>
  </property>
</Properties>
</file>