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280" windowHeight="12600" tabRatio="865" activeTab="0"/>
  </bookViews>
  <sheets>
    <sheet name="Cover Page" sheetId="1" r:id="rId1"/>
    <sheet name="Equipment Inventory" sheetId="2" r:id="rId2"/>
    <sheet name="Form 2" sheetId="3" r:id="rId3"/>
    <sheet name="Form 3" sheetId="4" r:id="rId4"/>
    <sheet name="Form 4" sheetId="5" r:id="rId5"/>
    <sheet name="Form 5" sheetId="6" r:id="rId6"/>
    <sheet name="Form 6" sheetId="7" r:id="rId7"/>
    <sheet name="Toxics" sheetId="8" r:id="rId8"/>
  </sheets>
  <definedNames>
    <definedName name="F1_FACILITY_ID">'Equipment Inventory'!$A$1</definedName>
    <definedName name="F1_FACILITY_NAME">'Equipment Inventory'!$B$1</definedName>
    <definedName name="F2_DATA" localSheetId="2">'Form 2'!$A$6:$Q$25</definedName>
    <definedName name="F2_DATA">#REF!</definedName>
    <definedName name="F2_FACILITY_ID" localSheetId="2">'Form 2'!$A$1</definedName>
    <definedName name="F2_FACILITY_ID">#REF!</definedName>
    <definedName name="F2_FACILITY_NAME" localSheetId="2">'Form 2'!$B$1</definedName>
    <definedName name="F2_FACILITY_NAME">#REF!</definedName>
    <definedName name="F3_FACILITY_ID">'Form 3'!$A$1</definedName>
    <definedName name="F3_FACILITY_NAME">'Form 3'!$B$1</definedName>
    <definedName name="F4_DATA">'Form 4'!$A$6:$L$18</definedName>
    <definedName name="F4_FACILITY_ID">'Form 4'!$A$1</definedName>
    <definedName name="F4_FACILITY_NAME">'Form 4'!$B$1</definedName>
    <definedName name="F4_POLLUTANT_TOTAL">'Form 4'!$E$20:$I$25</definedName>
    <definedName name="F4_TOTAL_CAS_END">'Form 4'!$F$25</definedName>
    <definedName name="F4_TOTAL_CAS_START">'Form 4'!$F$20</definedName>
    <definedName name="F4_TOTAL_LBSDAY_END">'Form 4'!$H$25</definedName>
    <definedName name="F4_TOTAL_LBSDAY_START">'Form 4'!$H$20</definedName>
    <definedName name="F4_TOTAL_LBSHR_END">'Form 4'!$I$25</definedName>
    <definedName name="F4_TOTAL_LBSHR_START">'Form 4'!$I$20</definedName>
    <definedName name="F4_TOTAL_NAME_END">'Form 4'!$E$25</definedName>
    <definedName name="F4_TOTAL_NAME_START">'Form 4'!$E$20</definedName>
    <definedName name="F4_TOTAL_TONS_END">'Form 4'!$G$25</definedName>
    <definedName name="F4_TOTAL_TONS_START">'Form 4'!$G$20</definedName>
    <definedName name="F6_FACILITY_ID">'Form 6'!$A$1</definedName>
    <definedName name="F6_FACILITY_NAME">'Form 6'!$B$1</definedName>
    <definedName name="_xlnm.Print_Area" localSheetId="0">'Cover Page'!$A$1:$P$62</definedName>
    <definedName name="_xlnm.Print_Area" localSheetId="1">'Equipment Inventory'!$A$1:$L$26</definedName>
    <definedName name="_xlnm.Print_Area" localSheetId="2">'Form 2'!$A$1:$Q$26</definedName>
    <definedName name="_xlnm.Print_Area" localSheetId="3">'Form 3'!$A$1:$M$26</definedName>
    <definedName name="_xlnm.Print_Area" localSheetId="4">'Form 4'!$A$1:$L$27</definedName>
    <definedName name="_xlnm.Print_Area" localSheetId="5">'Form 5'!$A$1:$K$18</definedName>
    <definedName name="_xlnm.Print_Area" localSheetId="6">'Form 6'!$A$1:$Q$26</definedName>
    <definedName name="_xlnm.Print_Titles" localSheetId="1">'Equipment Inventory'!$1:$5</definedName>
    <definedName name="_xlnm.Print_Titles" localSheetId="2">'Form 2'!$1:$5</definedName>
    <definedName name="_xlnm.Print_Titles" localSheetId="3">'Form 3'!$1:$5</definedName>
    <definedName name="_xlnm.Print_Titles" localSheetId="4">'Form 4'!$1:$5</definedName>
    <definedName name="_xlnm.Print_Titles" localSheetId="6">'Form 6'!$1:$5</definedName>
    <definedName name="_xlnm.Print_Titles" localSheetId="7">'Toxics'!$3:$4</definedName>
    <definedName name="TOTAL_CO_LBS" localSheetId="2">'Form 2'!$N$26</definedName>
    <definedName name="TOTAL_CO_LBS">#REF!</definedName>
    <definedName name="TOTAL_CO_TONS" localSheetId="2">'Form 2'!$M$26</definedName>
    <definedName name="TOTAL_CO_TONS">#REF!</definedName>
    <definedName name="TOTAL_LEAD_LBS" localSheetId="2">'Form 2'!$P$26</definedName>
    <definedName name="TOTAL_LEAD_LBS">#REF!</definedName>
    <definedName name="TOTAL_LEAD_TONS" localSheetId="2">'Form 2'!$O$26</definedName>
    <definedName name="TOTAL_LEAD_TONS">#REF!</definedName>
    <definedName name="TOTAL_NOX_LBS" localSheetId="2">'Form 2'!$I$26</definedName>
    <definedName name="TOTAL_NOX_LBS">#REF!</definedName>
    <definedName name="TOTAL_NOX_TONS" localSheetId="2">'Form 2'!$H$26</definedName>
    <definedName name="TOTAL_NOX_TONS">#REF!</definedName>
    <definedName name="TOTAL_NOX_TOSD" localSheetId="2">'Form 2'!$J$26</definedName>
    <definedName name="TOTAL_NOX_TOSD">#REF!</definedName>
    <definedName name="TOTAL_PM10_LBS">'Form 3'!$H$26</definedName>
    <definedName name="TOTAL_PM10_TONS">'Form 3'!$G$26</definedName>
    <definedName name="TOTAL_PM25_LBS">'Form 3'!$J$26</definedName>
    <definedName name="TOTAL_PM25_TONS">'Form 3'!$I$26</definedName>
    <definedName name="TOTAL_PMC_LBS">'Form 3'!$L$26</definedName>
    <definedName name="TOTAL_PMC_TONS">'Form 3'!$K$26</definedName>
    <definedName name="TOTAL_PMF_LBS">'Form 3'!$F$26</definedName>
    <definedName name="TOTAL_PMF_TONS">'Form 3'!$E$26</definedName>
    <definedName name="TOTAL_SOX_LBS" localSheetId="2">'Form 2'!$L$26</definedName>
    <definedName name="TOTAL_SOX_LBS">#REF!</definedName>
    <definedName name="TOTAL_SOX_TONS" localSheetId="2">'Form 2'!$K$26</definedName>
    <definedName name="TOTAL_SOX_TONS">#REF!</definedName>
    <definedName name="TOTAL_VOC_LBS" localSheetId="2">'Form 2'!$F$26</definedName>
    <definedName name="TOTAL_VOC_LBS">#REF!</definedName>
    <definedName name="TOTAL_VOC_TONS" localSheetId="2">'Form 2'!$E$26</definedName>
    <definedName name="TOTAL_VOC_TONS">#REF!</definedName>
    <definedName name="TOTAL_VOC_TOSD" localSheetId="2">'Form 2'!$G$26</definedName>
    <definedName name="TOTAL_VOC_TOSD">#REF!</definedName>
    <definedName name="VOC_TONS" localSheetId="2">'Form 2'!$E$26</definedName>
    <definedName name="VOC_TONS">#REF!</definedName>
    <definedName name="Z_4B7F145E_BD96_4F28_ABD1_7D176BD3AEC3_.wvu.PrintArea" localSheetId="1" hidden="1">'Equipment Inventory'!$A$1:$P$27</definedName>
    <definedName name="Z_4B7F145E_BD96_4F28_ABD1_7D176BD3AEC3_.wvu.PrintArea" localSheetId="2" hidden="1">'Form 2'!$B$1:$R$26</definedName>
    <definedName name="Z_4B7F145E_BD96_4F28_ABD1_7D176BD3AEC3_.wvu.PrintArea" localSheetId="3" hidden="1">'Form 3'!$A$1:$T$27</definedName>
    <definedName name="Z_4B7F145E_BD96_4F28_ABD1_7D176BD3AEC3_.wvu.PrintArea" localSheetId="4" hidden="1">'Form 4'!$A$1:$T$26</definedName>
    <definedName name="Z_4B7F145E_BD96_4F28_ABD1_7D176BD3AEC3_.wvu.PrintArea" localSheetId="5" hidden="1">'Form 5'!$A$1:$O$34</definedName>
    <definedName name="Z_4B7F145E_BD96_4F28_ABD1_7D176BD3AEC3_.wvu.PrintArea" localSheetId="6" hidden="1">'Form 6'!$B$1:$R$26</definedName>
    <definedName name="Z_C9CF5F64_E4F9_4FE3_A19F_1BF897D8C8AC_.wvu.PrintArea" localSheetId="1" hidden="1">'Equipment Inventory'!$A$1:$P$27</definedName>
    <definedName name="Z_C9CF5F64_E4F9_4FE3_A19F_1BF897D8C8AC_.wvu.PrintArea" localSheetId="2" hidden="1">'Form 2'!$B$1:$R$26</definedName>
    <definedName name="Z_C9CF5F64_E4F9_4FE3_A19F_1BF897D8C8AC_.wvu.PrintArea" localSheetId="3" hidden="1">'Form 3'!$A$1:$T$27</definedName>
    <definedName name="Z_C9CF5F64_E4F9_4FE3_A19F_1BF897D8C8AC_.wvu.PrintArea" localSheetId="4" hidden="1">'Form 4'!$A$1:$T$26</definedName>
    <definedName name="Z_C9CF5F64_E4F9_4FE3_A19F_1BF897D8C8AC_.wvu.PrintArea" localSheetId="5" hidden="1">'Form 5'!$A$1:$O$34</definedName>
    <definedName name="Z_C9CF5F64_E4F9_4FE3_A19F_1BF897D8C8AC_.wvu.PrintArea" localSheetId="6" hidden="1">'Form 6'!$B$1:$R$26</definedName>
  </definedNames>
  <calcPr fullCalcOnLoad="1"/>
</workbook>
</file>

<file path=xl/comments1.xml><?xml version="1.0" encoding="utf-8"?>
<comments xmlns="http://schemas.openxmlformats.org/spreadsheetml/2006/main">
  <authors>
    <author>rbuckley</author>
  </authors>
  <commentList>
    <comment ref="B11" authorId="0">
      <text>
        <r>
          <rPr>
            <b/>
            <sz val="9"/>
            <rFont val="Tahoma"/>
            <family val="2"/>
          </rPr>
          <t>rbuckley:</t>
        </r>
        <r>
          <rPr>
            <sz val="9"/>
            <rFont val="Tahoma"/>
            <family val="2"/>
          </rPr>
          <t xml:space="preserve">
This is an example of a note. There are a few throughout the spreadsheet that may have helpful information.</t>
        </r>
      </text>
    </comment>
  </commentList>
</comments>
</file>

<file path=xl/comments2.xml><?xml version="1.0" encoding="utf-8"?>
<comments xmlns="http://schemas.openxmlformats.org/spreadsheetml/2006/main">
  <authors>
    <author>rbuckley</author>
  </authors>
  <commentList>
    <comment ref="B4" authorId="0">
      <text>
        <r>
          <rPr>
            <sz val="9"/>
            <rFont val="Tahoma"/>
            <family val="2"/>
          </rPr>
          <t>MDE-assigned registration number</t>
        </r>
      </text>
    </comment>
    <comment ref="G4" authorId="0">
      <text>
        <r>
          <rPr>
            <sz val="9"/>
            <rFont val="Tahoma"/>
            <family val="2"/>
          </rPr>
          <t>The quantity of material that the equipment processes on an annual basis.</t>
        </r>
      </text>
    </comment>
    <comment ref="C4" authorId="0">
      <text>
        <r>
          <rPr>
            <sz val="9"/>
            <rFont val="Tahoma"/>
            <family val="2"/>
          </rPr>
          <t>Stack (S) or Fugitive (F) emissions</t>
        </r>
      </text>
    </comment>
    <comment ref="D4" authorId="0">
      <text>
        <r>
          <rPr>
            <sz val="9"/>
            <rFont val="Tahoma"/>
            <family val="2"/>
          </rPr>
          <t>(Full descriptions are given on the Cover Page)
Type of fuel: e.g., No. 2, ng
Preferred units: ccf, gal</t>
        </r>
      </text>
    </comment>
    <comment ref="A2" authorId="0">
      <text>
        <r>
          <rPr>
            <sz val="9"/>
            <rFont val="Tahoma"/>
            <family val="2"/>
          </rPr>
          <t>Enter Facility ID and Name in Sheet: "Equipment Inventory" and it will autofill for all forms.</t>
        </r>
      </text>
    </comment>
  </commentList>
</comments>
</file>

<file path=xl/comments3.xml><?xml version="1.0" encoding="utf-8"?>
<comments xmlns="http://schemas.openxmlformats.org/spreadsheetml/2006/main">
  <authors>
    <author>rbuckley</author>
  </authors>
  <commentList>
    <comment ref="C4" authorId="0">
      <text>
        <r>
          <rPr>
            <sz val="9"/>
            <rFont val="Tahoma"/>
            <family val="2"/>
          </rPr>
          <t>Stack (S) or Fugitive (F) emissions</t>
        </r>
      </text>
    </comment>
    <comment ref="G4" authorId="0">
      <text>
        <r>
          <rPr>
            <sz val="9"/>
            <rFont val="Tahoma"/>
            <family val="2"/>
          </rPr>
          <t>TOSD = Typical Ozone Season Day explained in detail on Cover Page sheet. Only include for VOC and NOx sources.</t>
        </r>
      </text>
    </comment>
    <comment ref="B4" authorId="0">
      <text>
        <r>
          <rPr>
            <sz val="9"/>
            <rFont val="Tahoma"/>
            <family val="2"/>
          </rPr>
          <t>MDE-assigned registration number</t>
        </r>
      </text>
    </comment>
    <comment ref="D4" authorId="0">
      <text>
        <r>
          <rPr>
            <sz val="9"/>
            <rFont val="Tahoma"/>
            <family val="2"/>
          </rPr>
          <t>Some process units can run on multiple fuel sources (e.g., fuel oil and natural gas)</t>
        </r>
      </text>
    </comment>
    <comment ref="A2" authorId="0">
      <text>
        <r>
          <rPr>
            <sz val="9"/>
            <rFont val="Tahoma"/>
            <family val="2"/>
          </rPr>
          <t>Enter Facility ID and Name in Sheet: "Equipment Inventory" and it will autofill for all forms.</t>
        </r>
      </text>
    </comment>
  </commentList>
</comments>
</file>

<file path=xl/comments4.xml><?xml version="1.0" encoding="utf-8"?>
<comments xmlns="http://schemas.openxmlformats.org/spreadsheetml/2006/main">
  <authors>
    <author>rbuckley</author>
  </authors>
  <commentList>
    <comment ref="C4" authorId="0">
      <text>
        <r>
          <rPr>
            <sz val="9"/>
            <rFont val="Tahoma"/>
            <family val="2"/>
          </rPr>
          <t>Stack (S) or Fugitive (F) emissions</t>
        </r>
      </text>
    </comment>
    <comment ref="B4" authorId="0">
      <text>
        <r>
          <rPr>
            <sz val="9"/>
            <rFont val="Tahoma"/>
            <family val="2"/>
          </rPr>
          <t xml:space="preserve">MDE-assigned registration number </t>
        </r>
      </text>
    </comment>
    <comment ref="A2" authorId="0">
      <text>
        <r>
          <rPr>
            <sz val="9"/>
            <rFont val="Tahoma"/>
            <family val="2"/>
          </rPr>
          <t>Enter Facility ID and Name in Sheet: "Equipment Inventory" and it will autofill for all forms.</t>
        </r>
      </text>
    </comment>
    <comment ref="D4" authorId="0">
      <text>
        <r>
          <rPr>
            <sz val="9"/>
            <rFont val="Tahoma"/>
            <family val="2"/>
          </rPr>
          <t>Some process units can run on multiple fuel sources (e.g., fuel oil and natural gas)</t>
        </r>
      </text>
    </comment>
  </commentList>
</comments>
</file>

<file path=xl/comments5.xml><?xml version="1.0" encoding="utf-8"?>
<comments xmlns="http://schemas.openxmlformats.org/spreadsheetml/2006/main">
  <authors>
    <author>rbuckley</author>
    <author>Roland Gorschboth</author>
  </authors>
  <commentList>
    <comment ref="J4" authorId="0">
      <text>
        <r>
          <rPr>
            <sz val="9"/>
            <rFont val="Tahoma"/>
            <family val="2"/>
          </rPr>
          <t>Leave blank if not applicable.</t>
        </r>
      </text>
    </comment>
    <comment ref="C4" authorId="0">
      <text>
        <r>
          <rPr>
            <sz val="9"/>
            <rFont val="Tahoma"/>
            <family val="2"/>
          </rPr>
          <t>Stack (S) or Fugitive (F) emissions</t>
        </r>
      </text>
    </comment>
    <comment ref="E25" authorId="0">
      <text>
        <r>
          <rPr>
            <b/>
            <sz val="9"/>
            <rFont val="Tahoma"/>
            <family val="2"/>
          </rPr>
          <t>rbuckley:</t>
        </r>
        <r>
          <rPr>
            <sz val="9"/>
            <rFont val="Tahoma"/>
            <family val="2"/>
          </rPr>
          <t xml:space="preserve">
Add rows above as needed (one for each pollutant). 
Apply the formula in the existing cells to any new rows created.</t>
        </r>
      </text>
    </comment>
    <comment ref="B4" authorId="0">
      <text>
        <r>
          <rPr>
            <sz val="9"/>
            <rFont val="Tahoma"/>
            <family val="2"/>
          </rPr>
          <t>MDE-assigned registration number</t>
        </r>
      </text>
    </comment>
    <comment ref="A2" authorId="0">
      <text>
        <r>
          <rPr>
            <sz val="9"/>
            <rFont val="Tahoma"/>
            <family val="2"/>
          </rPr>
          <t>Enter Facility ID and Name in Sheet: "Equipment Inventory" and it will autofill for all forms.</t>
        </r>
      </text>
    </comment>
    <comment ref="D4" authorId="0">
      <text>
        <r>
          <rPr>
            <sz val="9"/>
            <rFont val="Tahoma"/>
            <family val="2"/>
          </rPr>
          <t>Some process units can run on multiple fuel sources (e.g., fuel oil and natural gas)</t>
        </r>
      </text>
    </comment>
    <comment ref="F4" authorId="1">
      <text>
        <r>
          <rPr>
            <sz val="9"/>
            <rFont val="Tahoma"/>
            <family val="2"/>
          </rPr>
          <t xml:space="preserve">Chemical Abstract Service Registry Number
</t>
        </r>
      </text>
    </comment>
  </commentList>
</comments>
</file>

<file path=xl/comments6.xml><?xml version="1.0" encoding="utf-8"?>
<comments xmlns="http://schemas.openxmlformats.org/spreadsheetml/2006/main">
  <authors>
    <author>rbuckley</author>
    <author>Roland Gorschboth</author>
  </authors>
  <commentList>
    <comment ref="A2" authorId="0">
      <text>
        <r>
          <rPr>
            <sz val="9"/>
            <rFont val="Tahoma"/>
            <family val="2"/>
          </rPr>
          <t>Enter Facility ID and Name in Sheet: "Equipment Inventory" and it will autofill for all forms.</t>
        </r>
      </text>
    </comment>
    <comment ref="B4" authorId="1">
      <text>
        <r>
          <rPr>
            <sz val="9"/>
            <rFont val="Tahoma"/>
            <family val="2"/>
          </rPr>
          <t>Chemical Abstract Service Number</t>
        </r>
      </text>
    </comment>
  </commentList>
</comments>
</file>

<file path=xl/comments7.xml><?xml version="1.0" encoding="utf-8"?>
<comments xmlns="http://schemas.openxmlformats.org/spreadsheetml/2006/main">
  <authors>
    <author>rbuckley</author>
  </authors>
  <commentList>
    <comment ref="C4" authorId="0">
      <text>
        <r>
          <rPr>
            <sz val="9"/>
            <rFont val="Tahoma"/>
            <family val="2"/>
          </rPr>
          <t>Stack (S) or Fugitive (F) emissions</t>
        </r>
      </text>
    </comment>
    <comment ref="B4" authorId="0">
      <text>
        <r>
          <rPr>
            <sz val="9"/>
            <rFont val="Tahoma"/>
            <family val="2"/>
          </rPr>
          <t>MDE-assigned registration number</t>
        </r>
      </text>
    </comment>
    <comment ref="A2" authorId="0">
      <text>
        <r>
          <rPr>
            <sz val="9"/>
            <rFont val="Tahoma"/>
            <family val="2"/>
          </rPr>
          <t>Enter Facility ID and Name in Sheet: "Equipment Inventory" and it will autofill for all forms.</t>
        </r>
      </text>
    </comment>
    <comment ref="D4" authorId="0">
      <text>
        <r>
          <rPr>
            <sz val="9"/>
            <rFont val="Tahoma"/>
            <family val="2"/>
          </rPr>
          <t>Some process units can run on multiple fuel sources (e.g., fuel oil and natural gas)</t>
        </r>
      </text>
    </comment>
  </commentList>
</comments>
</file>

<file path=xl/sharedStrings.xml><?xml version="1.0" encoding="utf-8"?>
<sst xmlns="http://schemas.openxmlformats.org/spreadsheetml/2006/main" count="777" uniqueCount="635">
  <si>
    <t>Registration No.</t>
  </si>
  <si>
    <t>Fuel</t>
  </si>
  <si>
    <t>Actual Emissions</t>
  </si>
  <si>
    <t>days/wk</t>
  </si>
  <si>
    <t>days/yr</t>
  </si>
  <si>
    <t>tons/yr</t>
  </si>
  <si>
    <t>lbs/day</t>
  </si>
  <si>
    <t>hrs/day</t>
  </si>
  <si>
    <t>User calculated based on AP-42</t>
  </si>
  <si>
    <t>C1 -</t>
  </si>
  <si>
    <t>New construction, not operational</t>
  </si>
  <si>
    <t>Source closed, operation ceased</t>
  </si>
  <si>
    <t>Computer calculated based on standard</t>
  </si>
  <si>
    <t>C5 -</t>
  </si>
  <si>
    <t>C2 -</t>
  </si>
  <si>
    <t>C3 -</t>
  </si>
  <si>
    <t>C4 -</t>
  </si>
  <si>
    <t>C6 -</t>
  </si>
  <si>
    <t>C7 -</t>
  </si>
  <si>
    <t>C8 -</t>
  </si>
  <si>
    <t>Equipment Name</t>
  </si>
  <si>
    <t>lbs/hr</t>
  </si>
  <si>
    <t>Control Device</t>
  </si>
  <si>
    <t>Total Emissions</t>
  </si>
  <si>
    <t>* Alt + Enter goes to the next line in a cell</t>
  </si>
  <si>
    <t>Tips for working in Excel</t>
  </si>
  <si>
    <t>Requirements</t>
  </si>
  <si>
    <t>Chemical Name</t>
  </si>
  <si>
    <t>CAS Number</t>
  </si>
  <si>
    <t>carbon disulfide</t>
  </si>
  <si>
    <t>75-15-0</t>
  </si>
  <si>
    <t>carbonyl sulfide</t>
  </si>
  <si>
    <t>463-58-1</t>
  </si>
  <si>
    <t>chlorine</t>
  </si>
  <si>
    <t>7782-50-5</t>
  </si>
  <si>
    <t>cyanide compounds</t>
  </si>
  <si>
    <t>57-12-5</t>
  </si>
  <si>
    <t>hydrochloric acid</t>
  </si>
  <si>
    <t>7647-01-0</t>
  </si>
  <si>
    <t>hydrogen fluoride</t>
  </si>
  <si>
    <t>7664-39-3</t>
  </si>
  <si>
    <t>methyl chloroform</t>
  </si>
  <si>
    <t>71-55-6</t>
  </si>
  <si>
    <t>methylene chloride</t>
  </si>
  <si>
    <t>75-09-2</t>
  </si>
  <si>
    <t>perchloroethylene</t>
  </si>
  <si>
    <t>127-18-4</t>
  </si>
  <si>
    <t>phosphine</t>
  </si>
  <si>
    <t>7803-51-2</t>
  </si>
  <si>
    <t>titanium tetrachloride</t>
  </si>
  <si>
    <t>7550-45-0</t>
  </si>
  <si>
    <t>This form to include only the eleven chemicals identified.</t>
  </si>
  <si>
    <t>PLEASE NOTE:  Be sure to attach all data and calculations necessary to support the emissions figures shown above.</t>
  </si>
  <si>
    <r>
      <t>See Attachment 1 for minimum reporting values</t>
    </r>
    <r>
      <rPr>
        <sz val="10"/>
        <color indexed="8"/>
        <rFont val="Times New Roman"/>
        <family val="1"/>
      </rPr>
      <t>.</t>
    </r>
  </si>
  <si>
    <t>Facility ID</t>
  </si>
  <si>
    <t>Pollutant</t>
  </si>
  <si>
    <t>CASRN</t>
  </si>
  <si>
    <t>Estimation 
Method</t>
  </si>
  <si>
    <t>List of Maryland Air Toxics</t>
  </si>
  <si>
    <t>Reporting Threshold</t>
  </si>
  <si>
    <t>Air Toxic</t>
  </si>
  <si>
    <t>Billable?</t>
  </si>
  <si>
    <t>Acetaldehyde</t>
  </si>
  <si>
    <t>Acetamide</t>
  </si>
  <si>
    <t>Acetonitrile</t>
  </si>
  <si>
    <t>Acetophenone</t>
  </si>
  <si>
    <t>2-Acetylaminofluorene</t>
  </si>
  <si>
    <t>Acrolein</t>
  </si>
  <si>
    <t>Acrylamide</t>
  </si>
  <si>
    <t>Acrylic acid</t>
  </si>
  <si>
    <t>Acrylonitrile</t>
  </si>
  <si>
    <t>Allyl chloride</t>
  </si>
  <si>
    <t>4-Aminobiphenyl</t>
  </si>
  <si>
    <t>Ammonia</t>
  </si>
  <si>
    <t>Aniline</t>
  </si>
  <si>
    <t>o-Anisidine</t>
  </si>
  <si>
    <t>Benzene</t>
  </si>
  <si>
    <t>Benzidine</t>
  </si>
  <si>
    <t>Benzoic trichloride</t>
  </si>
  <si>
    <t>Benzyl chloride</t>
  </si>
  <si>
    <t>Biphenyl</t>
  </si>
  <si>
    <t>DEHP</t>
  </si>
  <si>
    <t>Bis(chloromethyl) ether</t>
  </si>
  <si>
    <t>Bromoform</t>
  </si>
  <si>
    <t>1,3-Butadiene</t>
  </si>
  <si>
    <t>Calcium cyanamide</t>
  </si>
  <si>
    <t>Captan</t>
  </si>
  <si>
    <t>Carbaryl</t>
  </si>
  <si>
    <t>Yes</t>
  </si>
  <si>
    <t>Carbon tetrachloride</t>
  </si>
  <si>
    <t>Carbonyl sulfide</t>
  </si>
  <si>
    <t>Catechol</t>
  </si>
  <si>
    <t>Chloramben</t>
  </si>
  <si>
    <t>Chlordane</t>
  </si>
  <si>
    <t>Chlorine</t>
  </si>
  <si>
    <t>Chlorine dioxide</t>
  </si>
  <si>
    <t>Chloroacetic acid</t>
  </si>
  <si>
    <t>2-Chloroacetophenone</t>
  </si>
  <si>
    <t>Chlorobenzene</t>
  </si>
  <si>
    <t>4,4'-Dichlorobenzilic acid eth</t>
  </si>
  <si>
    <t>Chloroform</t>
  </si>
  <si>
    <t>Chloromethyl methyl ether</t>
  </si>
  <si>
    <t>Chloroprene</t>
  </si>
  <si>
    <t>Cresol</t>
  </si>
  <si>
    <t>o-Cresol</t>
  </si>
  <si>
    <t>m-Cresol</t>
  </si>
  <si>
    <t>p-Cresol</t>
  </si>
  <si>
    <t>Cumene</t>
  </si>
  <si>
    <t>2,4-D</t>
  </si>
  <si>
    <t>DDE</t>
  </si>
  <si>
    <t>Diazomethane</t>
  </si>
  <si>
    <t>Dibenzofuran</t>
  </si>
  <si>
    <t>1,2-Dibromo-3-chloropropane</t>
  </si>
  <si>
    <t>Dibutylphthalate</t>
  </si>
  <si>
    <t>1,4-Dichlorobenzene</t>
  </si>
  <si>
    <t>3,3'-Dichlorobenzidine</t>
  </si>
  <si>
    <t>Bis(2-dichloroethyl) ether</t>
  </si>
  <si>
    <t>1,2-Dichloropropane</t>
  </si>
  <si>
    <t>1,3-Dichloropropylene</t>
  </si>
  <si>
    <t>Dichlorvos</t>
  </si>
  <si>
    <t>Dieldrin</t>
  </si>
  <si>
    <t>Diethanolamine</t>
  </si>
  <si>
    <t>Diethyl sulfate</t>
  </si>
  <si>
    <t>3,3'-Dimethoxybenzidine</t>
  </si>
  <si>
    <t>4-Dimethylaminoazobenzene</t>
  </si>
  <si>
    <t>o-Tolidine</t>
  </si>
  <si>
    <t>N,N-Dimethylaniline</t>
  </si>
  <si>
    <t>N,N-Dimethylcarbamyl chloride</t>
  </si>
  <si>
    <t>N,N-Dimethylformamide</t>
  </si>
  <si>
    <t>1,1-Dimethylhydrazine</t>
  </si>
  <si>
    <t>Dimethylphthalate</t>
  </si>
  <si>
    <t>Dimethyl sulfate</t>
  </si>
  <si>
    <t>2,4-Dinitro-6-methyl-phenol</t>
  </si>
  <si>
    <t>2,4-Dintrophenol</t>
  </si>
  <si>
    <t>2,4-Dinitrotoluene</t>
  </si>
  <si>
    <t>p-Dioxane</t>
  </si>
  <si>
    <t>N,N'-Diphenylhydrazine</t>
  </si>
  <si>
    <t>Epichlorohydrin</t>
  </si>
  <si>
    <t>1,2-Butylene oxide</t>
  </si>
  <si>
    <t>Ethyl acrylate</t>
  </si>
  <si>
    <t>Ethylbenzene</t>
  </si>
  <si>
    <t>Urethane {Ethyl carbamate}</t>
  </si>
  <si>
    <t>Ethylene chloride</t>
  </si>
  <si>
    <t>1,2-Dibromoethane</t>
  </si>
  <si>
    <t>1,2-Dichloroethane</t>
  </si>
  <si>
    <t>Ethylene glycol</t>
  </si>
  <si>
    <t>Ethyleneimine</t>
  </si>
  <si>
    <t>Ethylene oxide</t>
  </si>
  <si>
    <t>1,3-Ethylenethiourea</t>
  </si>
  <si>
    <t>Ethylidene dichloride</t>
  </si>
  <si>
    <t>Formaldehyde</t>
  </si>
  <si>
    <t>Heptachlor</t>
  </si>
  <si>
    <t>Hexachlorobenzene</t>
  </si>
  <si>
    <t>Hexachloro-1,3-butadiene</t>
  </si>
  <si>
    <t>Hexachlorocyclopentadiene</t>
  </si>
  <si>
    <t>Hexachloroethane</t>
  </si>
  <si>
    <t>Hexamethylene diisocyanate</t>
  </si>
  <si>
    <t>Hexamethyl phosphoramide</t>
  </si>
  <si>
    <t>Hexane</t>
  </si>
  <si>
    <t>Hydrazine</t>
  </si>
  <si>
    <t>Hydrochloric acid</t>
  </si>
  <si>
    <t>Hydrogen fluoride, anhydrous</t>
  </si>
  <si>
    <t>Hydroquinone</t>
  </si>
  <si>
    <t>Isophorone</t>
  </si>
  <si>
    <t>Lindane</t>
  </si>
  <si>
    <t>1,2,3,4,5,6-Hexachlorocyclohexane</t>
  </si>
  <si>
    <t>Maleic anhydride</t>
  </si>
  <si>
    <t>Methanol</t>
  </si>
  <si>
    <t>Methoxychlor</t>
  </si>
  <si>
    <t>Chloromethane</t>
  </si>
  <si>
    <t>1,1,1-Trichloroethane</t>
  </si>
  <si>
    <t>MEK</t>
  </si>
  <si>
    <t>Methylhydrazine</t>
  </si>
  <si>
    <t>Methyl iodide</t>
  </si>
  <si>
    <t>MIBK</t>
  </si>
  <si>
    <t>Methyl isocyanate</t>
  </si>
  <si>
    <t>Methylmethacrylate</t>
  </si>
  <si>
    <t>Tert-butyl methyl ether</t>
  </si>
  <si>
    <t>4,4'-methylenebis(2-chloroaniline)</t>
  </si>
  <si>
    <t>Methylene chloride</t>
  </si>
  <si>
    <t>Methylene diphenyl diisocyanate</t>
  </si>
  <si>
    <t>4,4'-Methylenedianiline</t>
  </si>
  <si>
    <t>Naphthalene</t>
  </si>
  <si>
    <t>Nitro-benzene</t>
  </si>
  <si>
    <t>4-Nitrobiphenyl</t>
  </si>
  <si>
    <t>4-Nitrophenol</t>
  </si>
  <si>
    <t>2-Nitropropane</t>
  </si>
  <si>
    <t>1-Methyl-1-nitrosourea</t>
  </si>
  <si>
    <t>N-Nitrosodimethylamine</t>
  </si>
  <si>
    <t>N-Nitrosomorpholine</t>
  </si>
  <si>
    <t>Parathion</t>
  </si>
  <si>
    <t>Quintozene (Pentachloronitrobenzene)</t>
  </si>
  <si>
    <t>Pentachlorophenol</t>
  </si>
  <si>
    <t>Phenol</t>
  </si>
  <si>
    <t>1,4-Benzenediamine</t>
  </si>
  <si>
    <t>Phosgene</t>
  </si>
  <si>
    <t>Phosphine</t>
  </si>
  <si>
    <t>Yellow Phosphorus</t>
  </si>
  <si>
    <t>Phthalic anhydride</t>
  </si>
  <si>
    <t>PCBS</t>
  </si>
  <si>
    <t>Propane sultone</t>
  </si>
  <si>
    <t>beta-Propiolactone</t>
  </si>
  <si>
    <t>Propionaldehyde</t>
  </si>
  <si>
    <t>Propoxur</t>
  </si>
  <si>
    <t>Propylene oxide</t>
  </si>
  <si>
    <t>Propylenimine</t>
  </si>
  <si>
    <t>Quinoline</t>
  </si>
  <si>
    <t>Quinone</t>
  </si>
  <si>
    <t>Styrene</t>
  </si>
  <si>
    <t>Styrene oxide</t>
  </si>
  <si>
    <t>2,3,7,8-Tetrachlorodibenzo-p-d</t>
  </si>
  <si>
    <t>1,1,2,2-Tetrachlorethane</t>
  </si>
  <si>
    <t>1,1,2,2-Tetrachloroethene</t>
  </si>
  <si>
    <t>Titanium(IV) chloride</t>
  </si>
  <si>
    <t>Toluene</t>
  </si>
  <si>
    <t>2,4-Diaminotoluene</t>
  </si>
  <si>
    <t>Toluene-2,4-diisocyanate</t>
  </si>
  <si>
    <t>o-Toluidine</t>
  </si>
  <si>
    <t>Toxaphene</t>
  </si>
  <si>
    <t>1,2,4 Trichlorobenzene</t>
  </si>
  <si>
    <t>1,1,2-Trichloroethane</t>
  </si>
  <si>
    <t>Trichloroethylene</t>
  </si>
  <si>
    <t>2,4,5-Trichlorophenol</t>
  </si>
  <si>
    <t>2,4,6-Trichlorophenol</t>
  </si>
  <si>
    <t>Triethylamine</t>
  </si>
  <si>
    <t>Trifluralin</t>
  </si>
  <si>
    <t>2,2,4-Trimethylpentane</t>
  </si>
  <si>
    <t>Vinyl acetate</t>
  </si>
  <si>
    <t>Vinyl bromide</t>
  </si>
  <si>
    <t>Vinyl chloride</t>
  </si>
  <si>
    <t>Vinylidene chloride</t>
  </si>
  <si>
    <t>Xylene</t>
  </si>
  <si>
    <t>o-Xylene</t>
  </si>
  <si>
    <t>m-Xylene</t>
  </si>
  <si>
    <t>p-Xylene</t>
  </si>
  <si>
    <t>Antimony</t>
  </si>
  <si>
    <t>Arsenic</t>
  </si>
  <si>
    <t>Beryllium</t>
  </si>
  <si>
    <t>Cadmium</t>
  </si>
  <si>
    <t>Chromium</t>
  </si>
  <si>
    <t>Cobalt</t>
  </si>
  <si>
    <t>Coke Oven Emissions</t>
  </si>
  <si>
    <t>Copper</t>
  </si>
  <si>
    <t>Glycol ethers</t>
  </si>
  <si>
    <t>Lead</t>
  </si>
  <si>
    <t>Manganese</t>
  </si>
  <si>
    <t>Mercury</t>
  </si>
  <si>
    <t>Nickel</t>
  </si>
  <si>
    <t>Polycyclic Aromatic Compounds</t>
  </si>
  <si>
    <t>Selenium</t>
  </si>
  <si>
    <t>Antimony Compounds</t>
  </si>
  <si>
    <t>Arsenic Compounds</t>
  </si>
  <si>
    <t>Beryllium Compounds</t>
  </si>
  <si>
    <t>Cadmium Compounds</t>
  </si>
  <si>
    <t>Chromium (III) Compounds</t>
  </si>
  <si>
    <t>Chromium (IV) Compounds</t>
  </si>
  <si>
    <t>Cobalt Compounds</t>
  </si>
  <si>
    <t>Lead Compounds</t>
  </si>
  <si>
    <t>Manganese Compounds</t>
  </si>
  <si>
    <t>Mercury Compounds</t>
  </si>
  <si>
    <t>Nickel Compounds</t>
  </si>
  <si>
    <t>Selenium Compounds</t>
  </si>
  <si>
    <t>Zinc Compounds</t>
  </si>
  <si>
    <t>POM includes:</t>
  </si>
  <si>
    <t>Acenaphthene</t>
  </si>
  <si>
    <t>Acenaphthylene</t>
  </si>
  <si>
    <t>Anthracene</t>
  </si>
  <si>
    <t>Benz[a]anthracene</t>
  </si>
  <si>
    <t>Benzo(a)pyrene</t>
  </si>
  <si>
    <t>Benzo(b)fluoranthene</t>
  </si>
  <si>
    <t>Benzo(ghi)perylene</t>
  </si>
  <si>
    <t>Benzo(k)fluoranthene</t>
  </si>
  <si>
    <t>Chrysene</t>
  </si>
  <si>
    <t>Dibenz(a,h)anthracene</t>
  </si>
  <si>
    <t>Fluoranthene</t>
  </si>
  <si>
    <t>Fluorene</t>
  </si>
  <si>
    <t>Indeno(1,2,3-c,d)pyrene</t>
  </si>
  <si>
    <t>Phenanthrene</t>
  </si>
  <si>
    <t>Pyrene</t>
  </si>
  <si>
    <t>Bromomethane (methyl bromide)</t>
  </si>
  <si>
    <t>Carbon disulfide</t>
  </si>
  <si>
    <t>Cyanide Compounds (Cyanide Ion CAS)</t>
  </si>
  <si>
    <t>75-07-0</t>
  </si>
  <si>
    <t>60-35-5</t>
  </si>
  <si>
    <t>75-05-8</t>
  </si>
  <si>
    <t>98-86-2</t>
  </si>
  <si>
    <t>53-96-3</t>
  </si>
  <si>
    <t>107-02-8</t>
  </si>
  <si>
    <t>79-06-1</t>
  </si>
  <si>
    <t>79-10-7</t>
  </si>
  <si>
    <t>107-13-1</t>
  </si>
  <si>
    <t>107-05-1</t>
  </si>
  <si>
    <t>92-67-1</t>
  </si>
  <si>
    <t>7664-41-7</t>
  </si>
  <si>
    <t>62-53-3</t>
  </si>
  <si>
    <t>90-04-0</t>
  </si>
  <si>
    <t>71-43-2</t>
  </si>
  <si>
    <t>92-87-5</t>
  </si>
  <si>
    <t>98-07-7</t>
  </si>
  <si>
    <t>100-44-7</t>
  </si>
  <si>
    <t>92-52-4</t>
  </si>
  <si>
    <t>117-81-7</t>
  </si>
  <si>
    <t>542-88-1</t>
  </si>
  <si>
    <t>75-25-2</t>
  </si>
  <si>
    <t>106-99-0</t>
  </si>
  <si>
    <t>156-62-7</t>
  </si>
  <si>
    <t>133-06-2</t>
  </si>
  <si>
    <t>63-25-2</t>
  </si>
  <si>
    <t>56-23-5</t>
  </si>
  <si>
    <t>120-80-9</t>
  </si>
  <si>
    <t>133-90-4</t>
  </si>
  <si>
    <t>57-74-9</t>
  </si>
  <si>
    <t>10049-04-4</t>
  </si>
  <si>
    <t>79-11-8</t>
  </si>
  <si>
    <t>532-27-4</t>
  </si>
  <si>
    <t>108-90-7</t>
  </si>
  <si>
    <t>510-15-6</t>
  </si>
  <si>
    <t>67-66-3</t>
  </si>
  <si>
    <t>107-30-2</t>
  </si>
  <si>
    <t>126-99-8</t>
  </si>
  <si>
    <t>1319-77-3</t>
  </si>
  <si>
    <t>95-48-7</t>
  </si>
  <si>
    <t>108-39-4</t>
  </si>
  <si>
    <t>106-44-5</t>
  </si>
  <si>
    <t>98-82-8</t>
  </si>
  <si>
    <t>94-75-7</t>
  </si>
  <si>
    <t>3547-04-4</t>
  </si>
  <si>
    <t>334-88-3</t>
  </si>
  <si>
    <t>132-64-9</t>
  </si>
  <si>
    <t>96-12-8</t>
  </si>
  <si>
    <t>84-74-2</t>
  </si>
  <si>
    <t>106-46-7</t>
  </si>
  <si>
    <t>91-94-1</t>
  </si>
  <si>
    <t>111-44-4</t>
  </si>
  <si>
    <t>78-87-5</t>
  </si>
  <si>
    <t>542-75-6</t>
  </si>
  <si>
    <t>62-73-7</t>
  </si>
  <si>
    <t>60-57-1</t>
  </si>
  <si>
    <t>111-42-2</t>
  </si>
  <si>
    <t>64-67-5</t>
  </si>
  <si>
    <t>119-90-4</t>
  </si>
  <si>
    <t>60-11-7</t>
  </si>
  <si>
    <t>119-93-7</t>
  </si>
  <si>
    <t>121-69-7</t>
  </si>
  <si>
    <t>79-44-7</t>
  </si>
  <si>
    <t>68-12-2</t>
  </si>
  <si>
    <t>57-14-7</t>
  </si>
  <si>
    <t>131-11-3</t>
  </si>
  <si>
    <t>77-78-1</t>
  </si>
  <si>
    <t>534-52-1</t>
  </si>
  <si>
    <t>51-28-5</t>
  </si>
  <si>
    <t>121-14-2</t>
  </si>
  <si>
    <t>123-91-1</t>
  </si>
  <si>
    <t>122-66-7</t>
  </si>
  <si>
    <t>106-89-8</t>
  </si>
  <si>
    <t>106-88-7</t>
  </si>
  <si>
    <t>140-88-5</t>
  </si>
  <si>
    <t>100-41-4</t>
  </si>
  <si>
    <t>51-79-6</t>
  </si>
  <si>
    <t>75-00-3</t>
  </si>
  <si>
    <t>106-93-4</t>
  </si>
  <si>
    <t>107-06-2</t>
  </si>
  <si>
    <t>107-21-1</t>
  </si>
  <si>
    <t>151-56-4</t>
  </si>
  <si>
    <t>75-21-8</t>
  </si>
  <si>
    <t>96-45-7</t>
  </si>
  <si>
    <t>75-34-3</t>
  </si>
  <si>
    <t>50-00-0</t>
  </si>
  <si>
    <t>76-44-8</t>
  </si>
  <si>
    <t>118-74-1</t>
  </si>
  <si>
    <t>87-68-3</t>
  </si>
  <si>
    <t>77-47-4</t>
  </si>
  <si>
    <t>67-72-1</t>
  </si>
  <si>
    <t>822-06-0</t>
  </si>
  <si>
    <t>680-31-9</t>
  </si>
  <si>
    <t>110-54-3</t>
  </si>
  <si>
    <t>302-01-2</t>
  </si>
  <si>
    <t>123-31-9</t>
  </si>
  <si>
    <t>78-59-1</t>
  </si>
  <si>
    <t>58-89-9</t>
  </si>
  <si>
    <t>608-73-1</t>
  </si>
  <si>
    <t>108-31-6</t>
  </si>
  <si>
    <t>67-56-1</t>
  </si>
  <si>
    <t>72-43-5</t>
  </si>
  <si>
    <t>74-83-9</t>
  </si>
  <si>
    <t>74-87-3</t>
  </si>
  <si>
    <t>78-93-3</t>
  </si>
  <si>
    <t>60-34-4</t>
  </si>
  <si>
    <t>74-88-4</t>
  </si>
  <si>
    <t>108-10-1</t>
  </si>
  <si>
    <t>624-83-9</t>
  </si>
  <si>
    <t>80-62-6</t>
  </si>
  <si>
    <t>1634-04-4</t>
  </si>
  <si>
    <t>101-14-4</t>
  </si>
  <si>
    <t>101-68-8</t>
  </si>
  <si>
    <t>101-77-9</t>
  </si>
  <si>
    <t>91-20-3</t>
  </si>
  <si>
    <t>98-95-3</t>
  </si>
  <si>
    <t>92-93-3</t>
  </si>
  <si>
    <t>100-02-7</t>
  </si>
  <si>
    <t>79-46-9</t>
  </si>
  <si>
    <t>684-93-5</t>
  </si>
  <si>
    <t>62-75-9</t>
  </si>
  <si>
    <t>59-89-2</t>
  </si>
  <si>
    <t>56-38-2</t>
  </si>
  <si>
    <t>82-68-8</t>
  </si>
  <si>
    <t>87-86-5</t>
  </si>
  <si>
    <t>108-95-2</t>
  </si>
  <si>
    <t>106-50-3</t>
  </si>
  <si>
    <t>75-44-5</t>
  </si>
  <si>
    <t>7723-14-0</t>
  </si>
  <si>
    <t>85-44-9</t>
  </si>
  <si>
    <t>1336-36-3</t>
  </si>
  <si>
    <t>1120-71-4</t>
  </si>
  <si>
    <t>57-57-8</t>
  </si>
  <si>
    <t>123-38-6</t>
  </si>
  <si>
    <t>114-26-1</t>
  </si>
  <si>
    <t>75-56-9</t>
  </si>
  <si>
    <t>75-55-8</t>
  </si>
  <si>
    <t>91-22-5</t>
  </si>
  <si>
    <t>106-51-4</t>
  </si>
  <si>
    <t>100-42-5</t>
  </si>
  <si>
    <t>96-09-3</t>
  </si>
  <si>
    <t>1746-01-6</t>
  </si>
  <si>
    <t>79-34-5</t>
  </si>
  <si>
    <t>108-88-3</t>
  </si>
  <si>
    <t>95-80-7</t>
  </si>
  <si>
    <t>584-84-9</t>
  </si>
  <si>
    <t>95-53-4</t>
  </si>
  <si>
    <t>8001-35-2</t>
  </si>
  <si>
    <t>120-82-1</t>
  </si>
  <si>
    <t>79-00-5</t>
  </si>
  <si>
    <t>79-01-6</t>
  </si>
  <si>
    <t>95-95-4</t>
  </si>
  <si>
    <t>88-06-2</t>
  </si>
  <si>
    <t>121-44-8</t>
  </si>
  <si>
    <t>1582-09-8</t>
  </si>
  <si>
    <t>540-84-1</t>
  </si>
  <si>
    <t>108-05-4</t>
  </si>
  <si>
    <t>593-60-2</t>
  </si>
  <si>
    <t>75-01-4</t>
  </si>
  <si>
    <t>75-35-4</t>
  </si>
  <si>
    <t>1330-20-7</t>
  </si>
  <si>
    <t>95-47-6</t>
  </si>
  <si>
    <t>108-38-3</t>
  </si>
  <si>
    <t>106-42-3</t>
  </si>
  <si>
    <t>7440-36-0</t>
  </si>
  <si>
    <t>7440-38-2</t>
  </si>
  <si>
    <t>7440-41-7</t>
  </si>
  <si>
    <t>7440-43-9</t>
  </si>
  <si>
    <t>7440-47-3</t>
  </si>
  <si>
    <t>7440-48-4</t>
  </si>
  <si>
    <t>7440-50-8</t>
  </si>
  <si>
    <t>7439-92-1</t>
  </si>
  <si>
    <t>7439-96-5</t>
  </si>
  <si>
    <t>7439-97-6</t>
  </si>
  <si>
    <t>7440-02-0</t>
  </si>
  <si>
    <t>7782-49-2</t>
  </si>
  <si>
    <t>83-32-9</t>
  </si>
  <si>
    <t>208-96-8</t>
  </si>
  <si>
    <t>120-12-7</t>
  </si>
  <si>
    <t>56-55-3</t>
  </si>
  <si>
    <t>50-32-8</t>
  </si>
  <si>
    <t>205-99-2</t>
  </si>
  <si>
    <t>191-24-2</t>
  </si>
  <si>
    <t>207-08-9</t>
  </si>
  <si>
    <t>218-01-9</t>
  </si>
  <si>
    <t>53-70-3</t>
  </si>
  <si>
    <t>206-44-0</t>
  </si>
  <si>
    <t>86-73-7</t>
  </si>
  <si>
    <t>193-39-5</t>
  </si>
  <si>
    <t>85-01-8</t>
  </si>
  <si>
    <t>129-00-0</t>
  </si>
  <si>
    <t>Number only</t>
  </si>
  <si>
    <t>CAS w/ hyphen</t>
  </si>
  <si>
    <t>Name in List of Maryland Air Toxics</t>
  </si>
  <si>
    <t>Particulate Matter (PM)</t>
  </si>
  <si>
    <t>PM - Filterable</t>
  </si>
  <si>
    <t>PM 10 - Filterable</t>
  </si>
  <si>
    <t>PM 2.5 - Filterable</t>
  </si>
  <si>
    <t>PM - Condensable</t>
  </si>
  <si>
    <t>Efficiency (%)</t>
  </si>
  <si>
    <t>Billable TAPs</t>
  </si>
  <si>
    <t>Type</t>
  </si>
  <si>
    <t>Units</t>
  </si>
  <si>
    <t>No. 2</t>
  </si>
  <si>
    <t>Equipment Inventory</t>
  </si>
  <si>
    <t>Criteria Pollutants</t>
  </si>
  <si>
    <t>VOC</t>
  </si>
  <si>
    <t>CO</t>
  </si>
  <si>
    <t>NOx</t>
  </si>
  <si>
    <t>SOx</t>
  </si>
  <si>
    <t>(TOSD)</t>
  </si>
  <si>
    <t>HFCs</t>
  </si>
  <si>
    <t>PFCs</t>
  </si>
  <si>
    <t>…</t>
  </si>
  <si>
    <t>Definitions</t>
  </si>
  <si>
    <t>Type:</t>
  </si>
  <si>
    <t>Units:</t>
  </si>
  <si>
    <t>Other Particulate Sampling Train</t>
  </si>
  <si>
    <t xml:space="preserve">A2 - </t>
  </si>
  <si>
    <t xml:space="preserve">A1 - </t>
  </si>
  <si>
    <t xml:space="preserve">A3 - </t>
  </si>
  <si>
    <t xml:space="preserve">A4 - </t>
  </si>
  <si>
    <t xml:space="preserve">A5 - </t>
  </si>
  <si>
    <t xml:space="preserve">A9 - </t>
  </si>
  <si>
    <t>Other, Specify</t>
  </si>
  <si>
    <t>Freezing Out Technique</t>
  </si>
  <si>
    <t>Solid Absorption Technique</t>
  </si>
  <si>
    <t>Liquid Absorption Technique</t>
  </si>
  <si>
    <t>U.S. EPA Reference Method</t>
  </si>
  <si>
    <t>Emission Estimation Methods</t>
  </si>
  <si>
    <t>* Changing Print Area</t>
  </si>
  <si>
    <t>Amount</t>
  </si>
  <si>
    <t>Amount:</t>
  </si>
  <si>
    <t>Quantity of fuel consumed over the calendar year</t>
  </si>
  <si>
    <t>Actual Operating Schedule</t>
  </si>
  <si>
    <t>Throughput</t>
  </si>
  <si>
    <t>If more than one fuel is used, calculate and list emissions separately for each fuel</t>
  </si>
  <si>
    <t>Designation of a fuel. (e.g., No. 2, No. 6, NG = natural gas)</t>
  </si>
  <si>
    <t>Reportable Toxics</t>
  </si>
  <si>
    <t>*if any amount of emissions are reported for these compounds, please also include the emissions broken down by equipment number in Form 4</t>
  </si>
  <si>
    <t>* Attach all supporting calculations</t>
  </si>
  <si>
    <t>Pollutant Totals</t>
  </si>
  <si>
    <t>Total Toxics</t>
  </si>
  <si>
    <t>-</t>
  </si>
  <si>
    <t>Estimation Methods</t>
  </si>
  <si>
    <t>Greenhouse Gases</t>
  </si>
  <si>
    <t>Total Usage</t>
  </si>
  <si>
    <t>No. 2 Fuel Oil</t>
  </si>
  <si>
    <t>No. 6</t>
  </si>
  <si>
    <t>No. 6 Fuel Oil</t>
  </si>
  <si>
    <t>NG</t>
  </si>
  <si>
    <t>Natural Gas</t>
  </si>
  <si>
    <t>Coal</t>
  </si>
  <si>
    <t>Coke</t>
  </si>
  <si>
    <t>LFG</t>
  </si>
  <si>
    <t>LPG</t>
  </si>
  <si>
    <t>Landfill Gas</t>
  </si>
  <si>
    <t>Liquefied Petroleum Gas</t>
  </si>
  <si>
    <t>Methane</t>
  </si>
  <si>
    <t>Other</t>
  </si>
  <si>
    <t>Propane</t>
  </si>
  <si>
    <t>For each fuel source</t>
  </si>
  <si>
    <t>For each unit</t>
  </si>
  <si>
    <t>Million cubic feet</t>
  </si>
  <si>
    <t>mmcf</t>
  </si>
  <si>
    <t>Hundred cubic feet</t>
  </si>
  <si>
    <t>ccf</t>
  </si>
  <si>
    <t>Thousand cubic feet</t>
  </si>
  <si>
    <t>mcf</t>
  </si>
  <si>
    <t>Cubic feet</t>
  </si>
  <si>
    <t>cf</t>
  </si>
  <si>
    <t>Million BTU</t>
  </si>
  <si>
    <t>British Thermal Unit</t>
  </si>
  <si>
    <t>MMBtu</t>
  </si>
  <si>
    <t>Btu</t>
  </si>
  <si>
    <t>Kilowatt hour</t>
  </si>
  <si>
    <t>KWh</t>
  </si>
  <si>
    <t>MWh</t>
  </si>
  <si>
    <t>Gigajoule</t>
  </si>
  <si>
    <t>GJ</t>
  </si>
  <si>
    <t>Megajoule</t>
  </si>
  <si>
    <t>MJ</t>
  </si>
  <si>
    <t>Dth</t>
  </si>
  <si>
    <t>Decatherm</t>
  </si>
  <si>
    <t>Megawatt hour</t>
  </si>
  <si>
    <t>(S / F)</t>
  </si>
  <si>
    <t>S - Stack Emissions, F - Fugitive Emissions</t>
  </si>
  <si>
    <t>Typical Ozone Season Day means a typical day of that period of the year during which conditions for photochemical conditions are most favorable, which is generally during sustained periods of direct sunlight and warm temperatures (April-September).  This section needs to be completed only for VOC and NOx sources.</t>
  </si>
  <si>
    <t>TOSD</t>
  </si>
  <si>
    <t>Fuel
Type</t>
  </si>
  <si>
    <t>Biogas</t>
  </si>
  <si>
    <r>
      <t>.</t>
    </r>
    <r>
      <rPr>
        <sz val="10"/>
        <color indexed="8"/>
        <rFont val="Times New Roman"/>
        <family val="1"/>
      </rPr>
      <t>S / F</t>
    </r>
    <r>
      <rPr>
        <sz val="10"/>
        <color indexed="9"/>
        <rFont val="Times New Roman"/>
        <family val="1"/>
      </rPr>
      <t>.</t>
    </r>
    <r>
      <rPr>
        <sz val="10"/>
        <color indexed="8"/>
        <rFont val="Times New Roman"/>
        <family val="1"/>
      </rPr>
      <t xml:space="preserve"> </t>
    </r>
  </si>
  <si>
    <t>1,2,3,4,5,6-Hexachlorocyclohexane (alpha)</t>
  </si>
  <si>
    <t>1,2,3,4,5,6-Hexachlorocyclohexane (beta)</t>
  </si>
  <si>
    <t>1,2,3,4,5,6-Hexachlorocyclohexane (delta)</t>
  </si>
  <si>
    <t>1,2,3,4,5,6-Hexachlorocyclohexane (gamma)</t>
  </si>
  <si>
    <t>1,2,3,4,5,6-Hexachlorocyclohexane (technical)</t>
  </si>
  <si>
    <t>319-84-6</t>
  </si>
  <si>
    <t>319-85-7</t>
  </si>
  <si>
    <t>319-86-8</t>
  </si>
  <si>
    <t>… (repeat for # 3-5)</t>
  </si>
  <si>
    <t>* Need more space for additional equipment? Add as many rows as needed. Hover over the row number, right click, and insert.</t>
  </si>
  <si>
    <t>* Form 1 (Facility Information and Contact Info) is not included in this spreadsheet and should be filled out separately</t>
  </si>
  <si>
    <t>* Enter facility info on the "Equipment Inventory" tab and it will autofill to the rest of the worksheets</t>
  </si>
  <si>
    <t>Gallons</t>
  </si>
  <si>
    <t>gal</t>
  </si>
  <si>
    <r>
      <t xml:space="preserve">Unit definitions </t>
    </r>
    <r>
      <rPr>
        <sz val="11"/>
        <color theme="1"/>
        <rFont val="Calibri"/>
        <family val="2"/>
      </rPr>
      <t>(assumed on an annual basis)</t>
    </r>
  </si>
  <si>
    <r>
      <t xml:space="preserve">Dimensional units in which the above amount of fuel was measured, assumed to be on an annual basis (e.g., gal </t>
    </r>
    <r>
      <rPr>
        <sz val="11"/>
        <color indexed="8"/>
        <rFont val="Calibri"/>
        <family val="2"/>
      </rPr>
      <t>≈</t>
    </r>
    <r>
      <rPr>
        <sz val="11"/>
        <color theme="1"/>
        <rFont val="Calibri"/>
        <family val="2"/>
      </rPr>
      <t xml:space="preserve"> gal/yr)</t>
    </r>
  </si>
  <si>
    <t>TAP001</t>
  </si>
  <si>
    <t>TAP002</t>
  </si>
  <si>
    <t>TAP003</t>
  </si>
  <si>
    <t>TAP004</t>
  </si>
  <si>
    <t>TAP005</t>
  </si>
  <si>
    <t>TAP006</t>
  </si>
  <si>
    <t>TAP007</t>
  </si>
  <si>
    <t>TAP008</t>
  </si>
  <si>
    <t>TAP009</t>
  </si>
  <si>
    <t>TAP010</t>
  </si>
  <si>
    <t>TAP011</t>
  </si>
  <si>
    <t>TAP012</t>
  </si>
  <si>
    <t>TAP013</t>
  </si>
  <si>
    <t>TAP014</t>
  </si>
  <si>
    <t>TAP015</t>
  </si>
  <si>
    <t>TAP016</t>
  </si>
  <si>
    <r>
      <t xml:space="preserve">* Cells with a red triangle in the top right have additional information that will show if you hover over the cell   </t>
    </r>
    <r>
      <rPr>
        <sz val="11"/>
        <color indexed="8"/>
        <rFont val="Calibri"/>
        <family val="2"/>
      </rPr>
      <t>↗</t>
    </r>
  </si>
  <si>
    <t>(1) Highlight all the cells you want to print, then go to Page Layout &gt;&gt; Print Area &gt;&gt; Set Print Area</t>
  </si>
  <si>
    <t>or other measurement</t>
  </si>
  <si>
    <t>User calculated based on source test</t>
  </si>
  <si>
    <t xml:space="preserve">User calculated based on material balance </t>
  </si>
  <si>
    <t>using engineering knowledge of the process</t>
  </si>
  <si>
    <t>User calculated by best guess or</t>
  </si>
  <si>
    <t>engineering judgement</t>
  </si>
  <si>
    <t>User calculated based on a State</t>
  </si>
  <si>
    <t>or local agency emission factor</t>
  </si>
  <si>
    <t>Cover Page for MDE Emission Certification Report</t>
  </si>
  <si>
    <t>enter this abbreviation</t>
  </si>
  <si>
    <t>enter this  abbreviation</t>
  </si>
  <si>
    <r>
      <t>Fuel definitions</t>
    </r>
    <r>
      <rPr>
        <sz val="11"/>
        <color theme="1"/>
        <rFont val="Calibri"/>
        <family val="2"/>
      </rPr>
      <t xml:space="preserve"> (assumed on an annual basis)</t>
    </r>
  </si>
  <si>
    <t xml:space="preserve">Calendar Year: </t>
  </si>
  <si>
    <t>* Copying and pasting from another document? Select "match destination formatting" under paste options to preserve aesthetics.</t>
  </si>
  <si>
    <r>
      <t xml:space="preserve">(2) First, press the following keys sequentially: ALT, W, </t>
    </r>
    <r>
      <rPr>
        <sz val="11"/>
        <color indexed="8"/>
        <rFont val="Times New Roman"/>
        <family val="1"/>
      </rPr>
      <t xml:space="preserve">I. </t>
    </r>
    <r>
      <rPr>
        <sz val="11"/>
        <color theme="1"/>
        <rFont val="Calibri"/>
        <family val="2"/>
      </rPr>
      <t xml:space="preserve"> Next, drag the solid blue lines to change print area.</t>
    </r>
  </si>
  <si>
    <t>* Enter full MDE registration numbers for all equipment</t>
  </si>
  <si>
    <t>AQCP Website</t>
  </si>
  <si>
    <r>
      <t xml:space="preserve">Note: This list is intended as a resource and </t>
    </r>
    <r>
      <rPr>
        <b/>
        <sz val="11"/>
        <color indexed="8"/>
        <rFont val="Times New Roman"/>
        <family val="1"/>
      </rPr>
      <t>not</t>
    </r>
    <r>
      <rPr>
        <sz val="11"/>
        <color indexed="8"/>
        <rFont val="Times New Roman"/>
        <family val="1"/>
      </rPr>
      <t xml:space="preserve"> meant to replace the PDF found on the AQCP website or any other toxics regulation. Please double check with source material.</t>
    </r>
  </si>
  <si>
    <r>
      <t>CO</t>
    </r>
    <r>
      <rPr>
        <b/>
        <vertAlign val="subscript"/>
        <sz val="10"/>
        <color indexed="8"/>
        <rFont val="Times New Roman"/>
        <family val="1"/>
      </rPr>
      <t>2</t>
    </r>
  </si>
  <si>
    <r>
      <t>CH</t>
    </r>
    <r>
      <rPr>
        <b/>
        <vertAlign val="subscript"/>
        <sz val="10"/>
        <color indexed="8"/>
        <rFont val="Times New Roman"/>
        <family val="1"/>
      </rPr>
      <t>4</t>
    </r>
  </si>
  <si>
    <r>
      <t>N</t>
    </r>
    <r>
      <rPr>
        <b/>
        <vertAlign val="sub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>O</t>
    </r>
  </si>
  <si>
    <r>
      <t>SF</t>
    </r>
    <r>
      <rPr>
        <b/>
        <vertAlign val="subscript"/>
        <sz val="10"/>
        <color indexed="8"/>
        <rFont val="Times New Roman"/>
        <family val="1"/>
      </rPr>
      <t>6</t>
    </r>
  </si>
  <si>
    <t>Facility Name</t>
  </si>
  <si>
    <t>Enter #</t>
  </si>
  <si>
    <t xml:space="preserve"> #</t>
  </si>
  <si>
    <t xml:space="preserve"> </t>
  </si>
  <si>
    <t>#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</si>
</sst>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-00\-0"/>
    <numFmt numFmtId="165" formatCode="0.00000000"/>
    <numFmt numFmtId="166" formatCode="0.000"/>
    <numFmt numFmtId="167" formatCode="_(* #,##0.000000_);_(* \(#,##0.000000\);_(* &quot;-&quot;??_);_(@_)"/>
    <numFmt numFmtId="168" formatCode="&quot;$&quot;#,##0\ ;\(&quot;$&quot;#,##0\)"/>
    <numFmt numFmtId="169" formatCode="_([$€-2]* #,##0.00_);_([$€-2]* \(#,##0.00\);_([$€-2]* &quot;-&quot;??_)"/>
    <numFmt numFmtId="170" formatCode="###0.0_);[Red]\(###0.0\)"/>
    <numFmt numFmtId="171" formatCode="mm/dd/yy"/>
  </numFmts>
  <fonts count="107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0"/>
      <color indexed="63"/>
      <name val="Times New Roman"/>
      <family val="1"/>
    </font>
    <font>
      <u val="single"/>
      <sz val="11"/>
      <color indexed="8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indexed="23"/>
      <name val="Times New Roman"/>
      <family val="1"/>
    </font>
    <font>
      <sz val="11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17"/>
      <name val="Times New Roman"/>
      <family val="2"/>
    </font>
    <font>
      <strike/>
      <sz val="11"/>
      <color indexed="8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23"/>
      <name val="Times New Roman"/>
      <family val="1"/>
    </font>
    <font>
      <sz val="12"/>
      <name val="Times New Roman"/>
      <family val="1"/>
    </font>
    <font>
      <b/>
      <u val="single"/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10"/>
      <name val="MS Serif"/>
      <family val="1"/>
    </font>
    <font>
      <sz val="10"/>
      <color indexed="16"/>
      <name val="MS Serif"/>
      <family val="1"/>
    </font>
    <font>
      <sz val="10"/>
      <name val="Helvetica"/>
      <family val="2"/>
    </font>
    <font>
      <b/>
      <sz val="8"/>
      <name val="MS Sans Serif"/>
      <family val="2"/>
    </font>
    <font>
      <sz val="8"/>
      <name val="Wingdings"/>
      <family val="0"/>
    </font>
    <font>
      <sz val="8"/>
      <name val="Helv"/>
      <family val="0"/>
    </font>
    <font>
      <sz val="8"/>
      <name val="MS Sans Serif"/>
      <family val="2"/>
    </font>
    <font>
      <b/>
      <sz val="8"/>
      <color indexed="8"/>
      <name val="Helv"/>
      <family val="0"/>
    </font>
    <font>
      <u val="single"/>
      <sz val="10"/>
      <color indexed="12"/>
      <name val="Arial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Times New Roman"/>
      <family val="1"/>
    </font>
    <font>
      <b/>
      <vertAlign val="subscript"/>
      <sz val="10"/>
      <color indexed="8"/>
      <name val="Times New Roman"/>
      <family val="1"/>
    </font>
    <font>
      <i/>
      <sz val="9"/>
      <name val="Times New Roman"/>
      <family val="1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</font>
    <font>
      <sz val="10"/>
      <color theme="1" tint="0.34999001026153564"/>
      <name val="Times New Roman"/>
      <family val="1"/>
    </font>
    <font>
      <sz val="11"/>
      <color theme="1" tint="0.49998000264167786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Calibri"/>
      <family val="2"/>
    </font>
    <font>
      <u val="single"/>
      <sz val="11"/>
      <color theme="1"/>
      <name val="Calibri"/>
      <family val="2"/>
    </font>
    <font>
      <sz val="11"/>
      <color theme="1" tint="0.24998000264167786"/>
      <name val="Calibri"/>
      <family val="2"/>
    </font>
    <font>
      <strike/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 tint="0.49998000264167786"/>
      <name val="Times New Roman"/>
      <family val="1"/>
    </font>
    <font>
      <b/>
      <sz val="10"/>
      <color theme="1"/>
      <name val="Times New Roman"/>
      <family val="1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u val="single"/>
      <sz val="11"/>
      <color theme="10"/>
      <name val="Times New Roman"/>
      <family val="1"/>
    </font>
    <font>
      <sz val="10"/>
      <color theme="0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Vertical"/>
    </fill>
    <fill>
      <patternFill patternType="solid">
        <fgColor theme="0" tint="-0.24993999302387238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>
        <color theme="0"/>
      </left>
      <right style="dotted">
        <color theme="0"/>
      </right>
      <top style="dotted">
        <color theme="0"/>
      </top>
      <bottom style="dotted">
        <color theme="0"/>
      </bottom>
    </border>
    <border>
      <left style="dotted">
        <color theme="0"/>
      </left>
      <right style="dotted">
        <color theme="0"/>
      </right>
      <top/>
      <bottom style="dotted">
        <color theme="0"/>
      </bottom>
    </border>
    <border>
      <left style="dotted">
        <color theme="0"/>
      </left>
      <right/>
      <top style="dotted">
        <color theme="0"/>
      </top>
      <bottom style="dotted">
        <color theme="0"/>
      </bottom>
    </border>
    <border>
      <left/>
      <right style="dotted">
        <color theme="0"/>
      </right>
      <top style="dotted">
        <color theme="0"/>
      </top>
      <bottom style="dotted">
        <color theme="0"/>
      </bottom>
    </border>
    <border>
      <left style="dotted">
        <color theme="0"/>
      </left>
      <right style="dotted">
        <color theme="0"/>
      </right>
      <top style="dotted">
        <color theme="0"/>
      </top>
      <bottom/>
    </border>
    <border>
      <left style="thin"/>
      <right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dotted">
        <color theme="0"/>
      </left>
      <right style="dotted">
        <color theme="0"/>
      </right>
      <top style="thin">
        <color theme="0"/>
      </top>
      <bottom style="dotted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/>
      <right style="dotted">
        <color theme="0"/>
      </right>
      <top/>
      <bottom style="dotted">
        <color theme="0"/>
      </bottom>
    </border>
    <border>
      <left style="thin"/>
      <right style="thin"/>
      <top/>
      <bottom style="thin"/>
    </border>
    <border>
      <left style="dotted">
        <color theme="0"/>
      </left>
      <right/>
      <top style="dotted">
        <color theme="0"/>
      </top>
      <bottom style="thin">
        <color theme="0"/>
      </bottom>
    </border>
    <border>
      <left style="dotted">
        <color theme="0"/>
      </left>
      <right/>
      <top/>
      <bottom style="dotted">
        <color theme="0"/>
      </bottom>
    </border>
    <border>
      <left style="dotted">
        <color theme="0"/>
      </left>
      <right style="dotted">
        <color theme="0"/>
      </right>
      <top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/>
      <right/>
      <top style="dotted">
        <color theme="0"/>
      </top>
      <bottom/>
    </border>
    <border>
      <left/>
      <right style="dotted">
        <color theme="0"/>
      </right>
      <top style="dotted">
        <color theme="0"/>
      </top>
      <bottom/>
    </border>
    <border>
      <left/>
      <right/>
      <top/>
      <bottom style="thin"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dotted">
        <color theme="0"/>
      </left>
      <right style="dotted">
        <color theme="0"/>
      </right>
      <top style="thin"/>
      <bottom style="dotted">
        <color theme="0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/>
      <right/>
      <top style="dotted">
        <color theme="0"/>
      </top>
      <bottom style="thin">
        <color theme="0"/>
      </bottom>
    </border>
    <border>
      <left style="dotted">
        <color theme="0"/>
      </left>
      <right style="dotted">
        <color theme="0"/>
      </right>
      <top style="dotted">
        <color theme="0"/>
      </top>
      <bottom style="thin">
        <color theme="0"/>
      </bottom>
    </border>
    <border>
      <left/>
      <right style="dotted">
        <color theme="0"/>
      </right>
      <top/>
      <bottom style="thin">
        <color theme="0"/>
      </bottom>
    </border>
    <border>
      <left style="dotted">
        <color theme="0"/>
      </left>
      <right style="dotted">
        <color theme="0"/>
      </right>
      <top/>
      <bottom style="thin">
        <color theme="0"/>
      </bottom>
    </border>
    <border>
      <left/>
      <right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dotted">
        <color theme="0"/>
      </left>
      <right style="dotted">
        <color theme="0"/>
      </right>
      <top style="thin"/>
      <bottom style="thin"/>
    </border>
    <border>
      <left style="thin">
        <color theme="0"/>
      </left>
      <right/>
      <top style="thin"/>
      <bottom style="thin"/>
    </border>
    <border>
      <left style="thin">
        <color theme="0"/>
      </left>
      <right style="dotted">
        <color theme="0"/>
      </right>
      <top style="thin"/>
      <bottom style="thin"/>
    </border>
    <border>
      <left/>
      <right style="thin">
        <color theme="0"/>
      </right>
      <top style="thin">
        <color theme="0"/>
      </top>
      <bottom/>
    </border>
    <border>
      <left/>
      <right/>
      <top/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/>
    </border>
    <border>
      <left/>
      <right/>
      <top style="thin">
        <color theme="0"/>
      </top>
      <bottom/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0"/>
      </bottom>
    </border>
    <border>
      <left/>
      <right style="thin"/>
      <top style="thin"/>
      <bottom style="thin"/>
    </border>
    <border>
      <left style="thin"/>
      <right style="thin"/>
      <top style="thin"/>
      <bottom style="thin">
        <color theme="0"/>
      </bottom>
    </border>
    <border>
      <left style="thin"/>
      <right style="thin"/>
      <top style="thin">
        <color theme="0"/>
      </top>
      <bottom style="medium"/>
    </border>
    <border>
      <left style="dotted">
        <color theme="0"/>
      </left>
      <right/>
      <top style="thin"/>
      <bottom style="thin"/>
    </border>
    <border>
      <left/>
      <right style="dotted">
        <color theme="0"/>
      </right>
      <top style="thin"/>
      <bottom style="thin"/>
    </border>
    <border>
      <left style="thin"/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 style="thin"/>
      <right style="thin"/>
      <top/>
      <bottom style="double"/>
    </border>
    <border>
      <left style="dotted">
        <color theme="0"/>
      </left>
      <right/>
      <top style="dotted">
        <color theme="0"/>
      </top>
      <bottom/>
    </border>
    <border>
      <left style="dotted">
        <color theme="0"/>
      </left>
      <right/>
      <top/>
      <bottom/>
    </border>
    <border>
      <left/>
      <right style="dotted">
        <color theme="0"/>
      </right>
      <top/>
      <bottom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36" fillId="0" borderId="0">
      <alignment horizontal="center" wrapText="1"/>
      <protection locked="0"/>
    </xf>
    <xf numFmtId="0" fontId="67" fillId="26" borderId="0" applyNumberFormat="0" applyBorder="0" applyAlignment="0" applyProtection="0"/>
    <xf numFmtId="167" fontId="13" fillId="0" borderId="0" applyFill="0" applyBorder="0" applyAlignment="0">
      <protection/>
    </xf>
    <xf numFmtId="0" fontId="68" fillId="27" borderId="1" applyNumberFormat="0" applyAlignment="0" applyProtection="0"/>
    <xf numFmtId="0" fontId="6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37" fillId="0" borderId="0" applyNumberFormat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8" fillId="0" borderId="0" applyNumberFormat="0" applyAlignment="0">
      <protection/>
    </xf>
    <xf numFmtId="169" fontId="39" fillId="0" borderId="0" applyFont="0" applyFill="0" applyBorder="0" applyAlignment="0" applyProtection="0"/>
    <xf numFmtId="0" fontId="70" fillId="0" borderId="0" applyNumberForma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2" fontId="13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38" fontId="34" fillId="30" borderId="0" applyNumberFormat="0" applyBorder="0" applyAlignment="0" applyProtection="0"/>
    <xf numFmtId="0" fontId="35" fillId="0" borderId="3" applyNumberFormat="0" applyAlignment="0" applyProtection="0"/>
    <xf numFmtId="0" fontId="35" fillId="0" borderId="4">
      <alignment horizontal="left" vertical="center"/>
      <protection/>
    </xf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40" fillId="0" borderId="8">
      <alignment horizontal="center"/>
      <protection/>
    </xf>
    <xf numFmtId="0" fontId="40" fillId="0" borderId="0">
      <alignment horizontal="center"/>
      <protection/>
    </xf>
    <xf numFmtId="0" fontId="7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7" fillId="31" borderId="1" applyNumberFormat="0" applyAlignment="0" applyProtection="0"/>
    <xf numFmtId="10" fontId="34" fillId="32" borderId="9" applyNumberFormat="0" applyBorder="0" applyAlignment="0" applyProtection="0"/>
    <xf numFmtId="0" fontId="78" fillId="0" borderId="10" applyNumberFormat="0" applyFill="0" applyAlignment="0" applyProtection="0"/>
    <xf numFmtId="0" fontId="79" fillId="33" borderId="0" applyNumberFormat="0" applyBorder="0" applyAlignment="0" applyProtection="0"/>
    <xf numFmtId="17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34" borderId="11" applyNumberFormat="0" applyFont="0" applyAlignment="0" applyProtection="0"/>
    <xf numFmtId="0" fontId="80" fillId="27" borderId="12" applyNumberFormat="0" applyAlignment="0" applyProtection="0"/>
    <xf numFmtId="14" fontId="36" fillId="0" borderId="0">
      <alignment horizontal="center" wrapText="1"/>
      <protection locked="0"/>
    </xf>
    <xf numFmtId="9" fontId="0" fillId="0" borderId="0" applyFont="0" applyFill="0" applyBorder="0" applyAlignment="0" applyProtection="0"/>
    <xf numFmtId="10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1" fillId="35" borderId="0" applyNumberFormat="0" applyFont="0" applyBorder="0" applyAlignment="0">
      <protection/>
    </xf>
    <xf numFmtId="171" fontId="42" fillId="0" borderId="0" applyNumberFormat="0" applyFill="0" applyBorder="0" applyAlignment="0" applyProtection="0"/>
    <xf numFmtId="0" fontId="41" fillId="1" borderId="4" applyNumberFormat="0" applyFont="0" applyAlignment="0">
      <protection/>
    </xf>
    <xf numFmtId="0" fontId="43" fillId="0" borderId="0" applyNumberFormat="0" applyFill="0" applyBorder="0" applyAlignment="0">
      <protection/>
    </xf>
    <xf numFmtId="40" fontId="44" fillId="0" borderId="0" applyBorder="0">
      <alignment horizontal="right"/>
      <protection/>
    </xf>
    <xf numFmtId="0" fontId="81" fillId="0" borderId="0" applyNumberFormat="0" applyFill="0" applyBorder="0" applyAlignment="0" applyProtection="0"/>
    <xf numFmtId="0" fontId="82" fillId="0" borderId="13" applyNumberFormat="0" applyFill="0" applyAlignment="0" applyProtection="0"/>
    <xf numFmtId="0" fontId="83" fillId="0" borderId="0" applyNumberFormat="0" applyFill="0" applyBorder="0" applyAlignment="0" applyProtection="0"/>
  </cellStyleXfs>
  <cellXfs count="293">
    <xf numFmtId="0" fontId="0" fillId="0" borderId="0" xfId="0" applyFont="1" applyAlignment="1">
      <alignment/>
    </xf>
    <xf numFmtId="0" fontId="84" fillId="0" borderId="14" xfId="0" applyFont="1" applyBorder="1" applyAlignment="1">
      <alignment/>
    </xf>
    <xf numFmtId="0" fontId="84" fillId="0" borderId="15" xfId="0" applyFont="1" applyBorder="1" applyAlignment="1">
      <alignment/>
    </xf>
    <xf numFmtId="0" fontId="84" fillId="0" borderId="16" xfId="0" applyFont="1" applyBorder="1" applyAlignment="1">
      <alignment/>
    </xf>
    <xf numFmtId="0" fontId="84" fillId="0" borderId="17" xfId="0" applyFont="1" applyBorder="1" applyAlignment="1">
      <alignment/>
    </xf>
    <xf numFmtId="0" fontId="84" fillId="0" borderId="18" xfId="0" applyFont="1" applyBorder="1" applyAlignment="1">
      <alignment/>
    </xf>
    <xf numFmtId="0" fontId="85" fillId="0" borderId="15" xfId="0" applyFont="1" applyBorder="1" applyAlignment="1">
      <alignment vertical="center"/>
    </xf>
    <xf numFmtId="0" fontId="86" fillId="0" borderId="19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/>
    </xf>
    <xf numFmtId="0" fontId="82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4" xfId="0" applyFont="1" applyBorder="1" applyAlignment="1">
      <alignment/>
    </xf>
    <xf numFmtId="0" fontId="87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84" fillId="0" borderId="9" xfId="0" applyFont="1" applyBorder="1" applyAlignment="1" applyProtection="1">
      <alignment horizontal="center" vertical="center"/>
      <protection locked="0"/>
    </xf>
    <xf numFmtId="0" fontId="84" fillId="0" borderId="14" xfId="0" applyFont="1" applyBorder="1" applyAlignment="1">
      <alignment vertical="top"/>
    </xf>
    <xf numFmtId="0" fontId="88" fillId="0" borderId="21" xfId="0" applyFont="1" applyBorder="1" applyAlignment="1">
      <alignment horizontal="left" vertical="top"/>
    </xf>
    <xf numFmtId="9" fontId="84" fillId="0" borderId="9" xfId="97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8" xfId="0" applyFont="1" applyBorder="1" applyAlignment="1">
      <alignment/>
    </xf>
    <xf numFmtId="0" fontId="86" fillId="0" borderId="9" xfId="0" applyFont="1" applyBorder="1" applyAlignment="1" applyProtection="1">
      <alignment/>
      <protection locked="0"/>
    </xf>
    <xf numFmtId="0" fontId="84" fillId="0" borderId="9" xfId="97" applyNumberFormat="1" applyFont="1" applyBorder="1" applyAlignment="1" applyProtection="1">
      <alignment horizontal="center" vertical="center"/>
      <protection locked="0"/>
    </xf>
    <xf numFmtId="0" fontId="89" fillId="0" borderId="14" xfId="0" applyFont="1" applyBorder="1" applyAlignment="1">
      <alignment/>
    </xf>
    <xf numFmtId="0" fontId="10" fillId="0" borderId="0" xfId="0" applyFont="1" applyAlignment="1">
      <alignment/>
    </xf>
    <xf numFmtId="0" fontId="88" fillId="0" borderId="15" xfId="0" applyFont="1" applyBorder="1" applyAlignment="1">
      <alignment horizontal="left" vertical="top"/>
    </xf>
    <xf numFmtId="0" fontId="19" fillId="0" borderId="18" xfId="0" applyFont="1" applyBorder="1" applyAlignment="1" applyProtection="1">
      <alignment horizontal="left"/>
      <protection/>
    </xf>
    <xf numFmtId="0" fontId="84" fillId="0" borderId="14" xfId="0" applyFont="1" applyBorder="1" applyAlignment="1">
      <alignment horizontal="center"/>
    </xf>
    <xf numFmtId="0" fontId="84" fillId="0" borderId="14" xfId="0" applyFont="1" applyBorder="1" applyAlignment="1" quotePrefix="1">
      <alignment/>
    </xf>
    <xf numFmtId="0" fontId="14" fillId="0" borderId="14" xfId="0" applyFont="1" applyBorder="1" applyAlignment="1">
      <alignment horizontal="center"/>
    </xf>
    <xf numFmtId="0" fontId="90" fillId="0" borderId="18" xfId="0" applyNumberFormat="1" applyFont="1" applyBorder="1" applyAlignment="1" applyProtection="1">
      <alignment horizontal="left"/>
      <protection locked="0"/>
    </xf>
    <xf numFmtId="0" fontId="91" fillId="0" borderId="14" xfId="0" applyFont="1" applyBorder="1" applyAlignment="1">
      <alignment/>
    </xf>
    <xf numFmtId="0" fontId="84" fillId="0" borderId="24" xfId="0" applyFont="1" applyBorder="1" applyAlignment="1">
      <alignment/>
    </xf>
    <xf numFmtId="0" fontId="0" fillId="0" borderId="18" xfId="0" applyBorder="1" applyAlignment="1">
      <alignment/>
    </xf>
    <xf numFmtId="2" fontId="86" fillId="0" borderId="25" xfId="0" applyNumberFormat="1" applyFont="1" applyBorder="1" applyAlignment="1" applyProtection="1">
      <alignment horizontal="center" vertical="center" wrapText="1"/>
      <protection locked="0"/>
    </xf>
    <xf numFmtId="2" fontId="86" fillId="0" borderId="20" xfId="0" applyNumberFormat="1" applyFont="1" applyBorder="1" applyAlignment="1" applyProtection="1">
      <alignment horizontal="center" vertical="center" wrapText="1"/>
      <protection/>
    </xf>
    <xf numFmtId="0" fontId="92" fillId="0" borderId="14" xfId="0" applyFont="1" applyBorder="1" applyAlignment="1" applyProtection="1">
      <alignment vertical="top"/>
      <protection/>
    </xf>
    <xf numFmtId="0" fontId="92" fillId="0" borderId="14" xfId="0" applyFont="1" applyBorder="1" applyAlignment="1" applyProtection="1">
      <alignment/>
      <protection/>
    </xf>
    <xf numFmtId="0" fontId="90" fillId="0" borderId="26" xfId="0" applyFont="1" applyBorder="1" applyAlignment="1" applyProtection="1">
      <alignment horizontal="left"/>
      <protection/>
    </xf>
    <xf numFmtId="0" fontId="88" fillId="0" borderId="21" xfId="0" applyFont="1" applyBorder="1" applyAlignment="1" applyProtection="1">
      <alignment horizontal="left" vertical="top"/>
      <protection/>
    </xf>
    <xf numFmtId="0" fontId="88" fillId="0" borderId="27" xfId="0" applyFont="1" applyBorder="1" applyAlignment="1" applyProtection="1">
      <alignment horizontal="left" vertical="top"/>
      <protection/>
    </xf>
    <xf numFmtId="0" fontId="84" fillId="0" borderId="14" xfId="0" applyFont="1" applyBorder="1" applyAlignment="1" applyProtection="1">
      <alignment vertical="top"/>
      <protection/>
    </xf>
    <xf numFmtId="0" fontId="84" fillId="0" borderId="18" xfId="0" applyFont="1" applyBorder="1" applyAlignment="1" applyProtection="1">
      <alignment/>
      <protection/>
    </xf>
    <xf numFmtId="0" fontId="84" fillId="0" borderId="28" xfId="0" applyFont="1" applyBorder="1" applyAlignment="1" applyProtection="1">
      <alignment/>
      <protection/>
    </xf>
    <xf numFmtId="0" fontId="84" fillId="0" borderId="14" xfId="0" applyFont="1" applyBorder="1" applyAlignment="1" applyProtection="1">
      <alignment/>
      <protection/>
    </xf>
    <xf numFmtId="11" fontId="84" fillId="0" borderId="28" xfId="0" applyNumberFormat="1" applyFont="1" applyBorder="1" applyAlignment="1" applyProtection="1">
      <alignment/>
      <protection/>
    </xf>
    <xf numFmtId="0" fontId="84" fillId="0" borderId="16" xfId="0" applyFont="1" applyBorder="1" applyAlignment="1" applyProtection="1">
      <alignment vertical="top"/>
      <protection/>
    </xf>
    <xf numFmtId="0" fontId="84" fillId="0" borderId="16" xfId="0" applyFont="1" applyBorder="1" applyAlignment="1" applyProtection="1">
      <alignment/>
      <protection/>
    </xf>
    <xf numFmtId="0" fontId="84" fillId="0" borderId="17" xfId="0" applyFont="1" applyBorder="1" applyAlignment="1" applyProtection="1">
      <alignment vertical="top"/>
      <protection/>
    </xf>
    <xf numFmtId="0" fontId="84" fillId="0" borderId="25" xfId="97" applyNumberFormat="1" applyFont="1" applyBorder="1" applyAlignment="1" applyProtection="1">
      <alignment horizontal="left" vertical="center"/>
      <protection/>
    </xf>
    <xf numFmtId="0" fontId="84" fillId="0" borderId="14" xfId="0" applyFont="1" applyBorder="1" applyAlignment="1" applyProtection="1">
      <alignment horizontal="right"/>
      <protection/>
    </xf>
    <xf numFmtId="0" fontId="84" fillId="0" borderId="15" xfId="0" applyFont="1" applyBorder="1" applyAlignment="1" applyProtection="1">
      <alignment vertical="top"/>
      <protection/>
    </xf>
    <xf numFmtId="0" fontId="85" fillId="0" borderId="15" xfId="0" applyFont="1" applyBorder="1" applyAlignment="1" applyProtection="1">
      <alignment vertical="center"/>
      <protection/>
    </xf>
    <xf numFmtId="0" fontId="93" fillId="0" borderId="0" xfId="0" applyFont="1" applyAlignment="1" applyProtection="1">
      <alignment/>
      <protection/>
    </xf>
    <xf numFmtId="0" fontId="86" fillId="0" borderId="20" xfId="0" applyFont="1" applyBorder="1" applyAlignment="1" applyProtection="1">
      <alignment horizontal="left" vertical="center"/>
      <protection/>
    </xf>
    <xf numFmtId="0" fontId="84" fillId="0" borderId="15" xfId="0" applyFont="1" applyBorder="1" applyAlignment="1" applyProtection="1">
      <alignment/>
      <protection/>
    </xf>
    <xf numFmtId="0" fontId="86" fillId="0" borderId="9" xfId="0" applyFont="1" applyBorder="1" applyAlignment="1" applyProtection="1">
      <alignment horizontal="center" vertical="center" wrapText="1"/>
      <protection locked="0"/>
    </xf>
    <xf numFmtId="2" fontId="86" fillId="0" borderId="29" xfId="0" applyNumberFormat="1" applyFont="1" applyBorder="1" applyAlignment="1" applyProtection="1">
      <alignment horizontal="center" vertical="center" wrapText="1"/>
      <protection locked="0"/>
    </xf>
    <xf numFmtId="0" fontId="86" fillId="0" borderId="30" xfId="0" applyFont="1" applyBorder="1" applyAlignment="1" applyProtection="1">
      <alignment horizontal="center" vertical="center" wrapText="1"/>
      <protection locked="0"/>
    </xf>
    <xf numFmtId="0" fontId="86" fillId="0" borderId="29" xfId="0" applyFont="1" applyBorder="1" applyAlignment="1" applyProtection="1">
      <alignment horizontal="center" vertical="center" wrapText="1"/>
      <protection locked="0"/>
    </xf>
    <xf numFmtId="0" fontId="86" fillId="0" borderId="31" xfId="0" applyFont="1" applyBorder="1" applyAlignment="1" applyProtection="1">
      <alignment horizontal="center" vertical="center" wrapText="1"/>
      <protection locked="0"/>
    </xf>
    <xf numFmtId="0" fontId="86" fillId="0" borderId="32" xfId="0" applyFont="1" applyBorder="1" applyAlignment="1" applyProtection="1">
      <alignment horizontal="center" vertical="center" wrapText="1"/>
      <protection locked="0"/>
    </xf>
    <xf numFmtId="0" fontId="19" fillId="0" borderId="26" xfId="0" applyFont="1" applyBorder="1" applyAlignment="1" applyProtection="1">
      <alignment horizontal="left"/>
      <protection/>
    </xf>
    <xf numFmtId="0" fontId="84" fillId="0" borderId="14" xfId="0" applyFont="1" applyBorder="1" applyAlignment="1" applyProtection="1" quotePrefix="1">
      <alignment/>
      <protection/>
    </xf>
    <xf numFmtId="0" fontId="20" fillId="0" borderId="9" xfId="0" applyFont="1" applyBorder="1" applyAlignment="1" applyProtection="1" quotePrefix="1">
      <alignment horizontal="center" vertical="center" wrapText="1"/>
      <protection/>
    </xf>
    <xf numFmtId="0" fontId="86" fillId="0" borderId="31" xfId="0" applyFont="1" applyBorder="1" applyAlignment="1" applyProtection="1">
      <alignment horizontal="center" vertical="center" wrapText="1"/>
      <protection/>
    </xf>
    <xf numFmtId="0" fontId="86" fillId="0" borderId="32" xfId="0" applyFont="1" applyBorder="1" applyAlignment="1" applyProtection="1">
      <alignment horizontal="center" vertical="center" wrapText="1"/>
      <protection/>
    </xf>
    <xf numFmtId="0" fontId="86" fillId="0" borderId="33" xfId="0" applyFont="1" applyBorder="1" applyAlignment="1" applyProtection="1">
      <alignment horizontal="center" vertical="center" wrapText="1"/>
      <protection/>
    </xf>
    <xf numFmtId="2" fontId="86" fillId="0" borderId="25" xfId="0" applyNumberFormat="1" applyFont="1" applyFill="1" applyBorder="1" applyAlignment="1" applyProtection="1">
      <alignment horizontal="center" vertical="center" wrapText="1"/>
      <protection/>
    </xf>
    <xf numFmtId="0" fontId="84" fillId="0" borderId="14" xfId="0" applyFont="1" applyBorder="1" applyAlignment="1" applyProtection="1">
      <alignment horizontal="center" vertical="center"/>
      <protection/>
    </xf>
    <xf numFmtId="0" fontId="86" fillId="0" borderId="9" xfId="0" applyNumberFormat="1" applyFont="1" applyBorder="1" applyAlignment="1" applyProtection="1">
      <alignment horizontal="center" vertical="center" wrapText="1"/>
      <protection locked="0"/>
    </xf>
    <xf numFmtId="0" fontId="86" fillId="0" borderId="32" xfId="0" applyNumberFormat="1" applyFont="1" applyBorder="1" applyAlignment="1" applyProtection="1">
      <alignment horizontal="center" vertical="center" wrapText="1"/>
      <protection locked="0"/>
    </xf>
    <xf numFmtId="0" fontId="88" fillId="0" borderId="15" xfId="0" applyFont="1" applyBorder="1" applyAlignment="1" applyProtection="1">
      <alignment horizontal="left" vertical="top"/>
      <protection/>
    </xf>
    <xf numFmtId="0" fontId="84" fillId="0" borderId="17" xfId="0" applyFont="1" applyBorder="1" applyAlignment="1" applyProtection="1">
      <alignment/>
      <protection/>
    </xf>
    <xf numFmtId="0" fontId="84" fillId="0" borderId="34" xfId="0" applyFont="1" applyBorder="1" applyAlignment="1" applyProtection="1">
      <alignment vertical="top" wrapText="1"/>
      <protection/>
    </xf>
    <xf numFmtId="0" fontId="94" fillId="0" borderId="14" xfId="0" applyFont="1" applyBorder="1" applyAlignment="1" applyProtection="1">
      <alignment/>
      <protection/>
    </xf>
    <xf numFmtId="0" fontId="84" fillId="0" borderId="35" xfId="0" applyFont="1" applyBorder="1" applyAlignment="1" applyProtection="1">
      <alignment/>
      <protection/>
    </xf>
    <xf numFmtId="0" fontId="84" fillId="0" borderId="24" xfId="0" applyFont="1" applyBorder="1" applyAlignment="1" applyProtection="1">
      <alignment/>
      <protection/>
    </xf>
    <xf numFmtId="0" fontId="86" fillId="0" borderId="25" xfId="0" applyFont="1" applyBorder="1" applyAlignment="1" applyProtection="1">
      <alignment horizontal="center" vertical="center" wrapText="1"/>
      <protection/>
    </xf>
    <xf numFmtId="0" fontId="86" fillId="0" borderId="36" xfId="0" applyFont="1" applyBorder="1" applyAlignment="1" applyProtection="1">
      <alignment horizontal="center" vertical="center" wrapText="1"/>
      <protection/>
    </xf>
    <xf numFmtId="0" fontId="86" fillId="0" borderId="25" xfId="0" applyFont="1" applyBorder="1" applyAlignment="1" applyProtection="1">
      <alignment/>
      <protection/>
    </xf>
    <xf numFmtId="0" fontId="84" fillId="0" borderId="17" xfId="0" applyFont="1" applyBorder="1" applyAlignment="1" applyProtection="1">
      <alignment horizontal="center" vertical="center"/>
      <protection/>
    </xf>
    <xf numFmtId="0" fontId="86" fillId="0" borderId="9" xfId="0" applyFont="1" applyBorder="1" applyAlignment="1" applyProtection="1">
      <alignment vertical="center"/>
      <protection locked="0"/>
    </xf>
    <xf numFmtId="0" fontId="86" fillId="0" borderId="32" xfId="0" applyFont="1" applyBorder="1" applyAlignment="1" applyProtection="1">
      <alignment vertical="center"/>
      <protection locked="0"/>
    </xf>
    <xf numFmtId="0" fontId="0" fillId="0" borderId="20" xfId="0" applyBorder="1" applyAlignment="1">
      <alignment horizontal="right"/>
    </xf>
    <xf numFmtId="0" fontId="87" fillId="0" borderId="20" xfId="0" applyFont="1" applyBorder="1" applyAlignment="1">
      <alignment vertical="center"/>
    </xf>
    <xf numFmtId="0" fontId="95" fillId="0" borderId="20" xfId="0" applyFont="1" applyBorder="1" applyAlignment="1">
      <alignment vertical="center"/>
    </xf>
    <xf numFmtId="0" fontId="95" fillId="0" borderId="20" xfId="0" applyFont="1" applyBorder="1" applyAlignment="1">
      <alignment horizontal="left" vertical="center"/>
    </xf>
    <xf numFmtId="0" fontId="96" fillId="0" borderId="20" xfId="0" applyFont="1" applyBorder="1" applyAlignment="1">
      <alignment horizontal="left" vertical="center"/>
    </xf>
    <xf numFmtId="0" fontId="96" fillId="0" borderId="20" xfId="0" applyFont="1" applyBorder="1" applyAlignment="1">
      <alignment/>
    </xf>
    <xf numFmtId="0" fontId="0" fillId="0" borderId="20" xfId="0" applyBorder="1" applyAlignment="1" quotePrefix="1">
      <alignment/>
    </xf>
    <xf numFmtId="0" fontId="84" fillId="0" borderId="14" xfId="0" applyFont="1" applyBorder="1" applyAlignment="1" applyProtection="1">
      <alignment/>
      <protection/>
    </xf>
    <xf numFmtId="0" fontId="0" fillId="0" borderId="37" xfId="0" applyFont="1" applyBorder="1" applyAlignment="1">
      <alignment horizontal="right" vertical="center"/>
    </xf>
    <xf numFmtId="0" fontId="0" fillId="0" borderId="20" xfId="0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0" fillId="0" borderId="20" xfId="0" applyFont="1" applyBorder="1" applyAlignment="1">
      <alignment horizontal="right" vertical="center"/>
    </xf>
    <xf numFmtId="0" fontId="0" fillId="0" borderId="20" xfId="0" applyFont="1" applyBorder="1" applyAlignment="1">
      <alignment horizontal="right"/>
    </xf>
    <xf numFmtId="0" fontId="84" fillId="0" borderId="38" xfId="0" applyFont="1" applyBorder="1" applyAlignment="1" applyProtection="1">
      <alignment/>
      <protection/>
    </xf>
    <xf numFmtId="0" fontId="86" fillId="0" borderId="39" xfId="0" applyFont="1" applyBorder="1" applyAlignment="1" applyProtection="1">
      <alignment horizontal="center" vertical="center" wrapText="1"/>
      <protection locked="0"/>
    </xf>
    <xf numFmtId="0" fontId="86" fillId="0" borderId="40" xfId="0" applyFont="1" applyBorder="1" applyAlignment="1" applyProtection="1">
      <alignment horizontal="center" vertical="center" wrapText="1"/>
      <protection locked="0"/>
    </xf>
    <xf numFmtId="2" fontId="86" fillId="0" borderId="40" xfId="0" applyNumberFormat="1" applyFont="1" applyBorder="1" applyAlignment="1" applyProtection="1">
      <alignment horizontal="center" vertical="center" wrapText="1"/>
      <protection locked="0"/>
    </xf>
    <xf numFmtId="0" fontId="84" fillId="0" borderId="29" xfId="0" applyFont="1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97" fillId="0" borderId="20" xfId="0" applyFont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82" fillId="0" borderId="20" xfId="0" applyFont="1" applyBorder="1" applyAlignment="1">
      <alignment horizontal="left" vertical="center"/>
    </xf>
    <xf numFmtId="0" fontId="82" fillId="0" borderId="20" xfId="0" applyFont="1" applyBorder="1" applyAlignment="1">
      <alignment horizontal="left"/>
    </xf>
    <xf numFmtId="11" fontId="86" fillId="0" borderId="25" xfId="0" applyNumberFormat="1" applyFont="1" applyBorder="1" applyAlignment="1" applyProtection="1">
      <alignment horizontal="center" vertical="center" wrapText="1"/>
      <protection locked="0"/>
    </xf>
    <xf numFmtId="11" fontId="86" fillId="0" borderId="9" xfId="0" applyNumberFormat="1" applyFont="1" applyBorder="1" applyAlignment="1" applyProtection="1">
      <alignment horizontal="center" vertical="center" wrapText="1"/>
      <protection locked="0"/>
    </xf>
    <xf numFmtId="11" fontId="86" fillId="0" borderId="9" xfId="0" applyNumberFormat="1" applyFont="1" applyBorder="1" applyAlignment="1" applyProtection="1">
      <alignment/>
      <protection locked="0"/>
    </xf>
    <xf numFmtId="11" fontId="86" fillId="0" borderId="32" xfId="0" applyNumberFormat="1" applyFont="1" applyBorder="1" applyAlignment="1" applyProtection="1">
      <alignment horizontal="center" vertical="center" wrapText="1"/>
      <protection locked="0"/>
    </xf>
    <xf numFmtId="11" fontId="86" fillId="36" borderId="25" xfId="0" applyNumberFormat="1" applyFont="1" applyFill="1" applyBorder="1" applyAlignment="1" applyProtection="1">
      <alignment horizontal="center" vertical="center" wrapText="1"/>
      <protection/>
    </xf>
    <xf numFmtId="11" fontId="86" fillId="0" borderId="9" xfId="0" applyNumberFormat="1" applyFont="1" applyBorder="1" applyAlignment="1" applyProtection="1">
      <alignment horizontal="center" vertical="center" wrapText="1"/>
      <protection/>
    </xf>
    <xf numFmtId="11" fontId="86" fillId="0" borderId="41" xfId="0" applyNumberFormat="1" applyFont="1" applyBorder="1" applyAlignment="1" applyProtection="1">
      <alignment horizontal="center" vertical="center" wrapText="1"/>
      <protection/>
    </xf>
    <xf numFmtId="1" fontId="86" fillId="0" borderId="25" xfId="0" applyNumberFormat="1" applyFont="1" applyBorder="1" applyAlignment="1" applyProtection="1">
      <alignment horizontal="center" vertical="center" wrapText="1"/>
      <protection locked="0"/>
    </xf>
    <xf numFmtId="1" fontId="86" fillId="0" borderId="9" xfId="0" applyNumberFormat="1" applyFont="1" applyBorder="1" applyAlignment="1" applyProtection="1">
      <alignment horizontal="center" vertical="center" wrapText="1"/>
      <protection locked="0"/>
    </xf>
    <xf numFmtId="0" fontId="85" fillId="0" borderId="15" xfId="0" applyFont="1" applyBorder="1" applyAlignment="1" applyProtection="1">
      <alignment horizontal="center" vertical="center"/>
      <protection/>
    </xf>
    <xf numFmtId="11" fontId="84" fillId="0" borderId="14" xfId="0" applyNumberFormat="1" applyFont="1" applyBorder="1" applyAlignment="1" applyProtection="1">
      <alignment horizontal="center" vertical="center"/>
      <protection/>
    </xf>
    <xf numFmtId="0" fontId="98" fillId="0" borderId="14" xfId="0" applyFont="1" applyBorder="1" applyAlignment="1" applyProtection="1">
      <alignment horizontal="center" vertical="center"/>
      <protection/>
    </xf>
    <xf numFmtId="11" fontId="98" fillId="0" borderId="14" xfId="0" applyNumberFormat="1" applyFont="1" applyBorder="1" applyAlignment="1" applyProtection="1">
      <alignment horizontal="center" vertical="center"/>
      <protection/>
    </xf>
    <xf numFmtId="0" fontId="86" fillId="0" borderId="19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0" fontId="0" fillId="0" borderId="37" xfId="0" applyFont="1" applyBorder="1" applyAlignment="1">
      <alignment/>
    </xf>
    <xf numFmtId="0" fontId="86" fillId="0" borderId="9" xfId="0" applyFont="1" applyBorder="1" applyAlignment="1" applyProtection="1">
      <alignment horizontal="center" vertical="center" wrapText="1"/>
      <protection locked="0"/>
    </xf>
    <xf numFmtId="0" fontId="86" fillId="0" borderId="25" xfId="0" applyFont="1" applyBorder="1" applyAlignment="1" applyProtection="1">
      <alignment horizontal="center" vertical="center" wrapText="1"/>
      <protection locked="0"/>
    </xf>
    <xf numFmtId="0" fontId="84" fillId="0" borderId="28" xfId="0" applyFont="1" applyBorder="1" applyAlignment="1" applyProtection="1">
      <alignment/>
      <protection/>
    </xf>
    <xf numFmtId="0" fontId="84" fillId="0" borderId="14" xfId="0" applyFont="1" applyBorder="1" applyAlignment="1" applyProtection="1">
      <alignment/>
      <protection/>
    </xf>
    <xf numFmtId="0" fontId="85" fillId="0" borderId="15" xfId="0" applyFont="1" applyBorder="1" applyAlignment="1" applyProtection="1">
      <alignment vertical="center"/>
      <protection/>
    </xf>
    <xf numFmtId="2" fontId="86" fillId="0" borderId="9" xfId="0" applyNumberFormat="1" applyFont="1" applyBorder="1" applyAlignment="1" applyProtection="1">
      <alignment horizontal="center" vertical="center" wrapText="1"/>
      <protection locked="0"/>
    </xf>
    <xf numFmtId="0" fontId="86" fillId="0" borderId="32" xfId="0" applyFont="1" applyBorder="1" applyAlignment="1" applyProtection="1">
      <alignment horizontal="center" vertical="center" wrapText="1"/>
      <protection locked="0"/>
    </xf>
    <xf numFmtId="0" fontId="86" fillId="0" borderId="29" xfId="0" applyFont="1" applyBorder="1" applyAlignment="1" applyProtection="1">
      <alignment horizontal="center" vertical="center" wrapText="1"/>
      <protection/>
    </xf>
    <xf numFmtId="0" fontId="84" fillId="0" borderId="14" xfId="0" applyFont="1" applyBorder="1" applyAlignment="1" applyProtection="1">
      <alignment horizontal="center" vertical="center"/>
      <protection/>
    </xf>
    <xf numFmtId="11" fontId="86" fillId="0" borderId="9" xfId="0" applyNumberFormat="1" applyFont="1" applyBorder="1" applyAlignment="1" applyProtection="1">
      <alignment horizontal="center" vertical="center" wrapText="1"/>
      <protection locked="0"/>
    </xf>
    <xf numFmtId="0" fontId="98" fillId="0" borderId="14" xfId="0" applyFont="1" applyBorder="1" applyAlignment="1" applyProtection="1">
      <alignment/>
      <protection/>
    </xf>
    <xf numFmtId="0" fontId="84" fillId="0" borderId="14" xfId="0" applyFont="1" applyBorder="1" applyAlignment="1">
      <alignment horizontal="center" vertical="center"/>
    </xf>
    <xf numFmtId="11" fontId="84" fillId="0" borderId="14" xfId="0" applyNumberFormat="1" applyFont="1" applyBorder="1" applyAlignment="1">
      <alignment horizontal="center" vertical="center"/>
    </xf>
    <xf numFmtId="11" fontId="14" fillId="29" borderId="14" xfId="70" applyNumberFormat="1" applyFont="1" applyFill="1" applyBorder="1" applyAlignment="1" applyProtection="1">
      <alignment horizontal="center" vertical="center"/>
      <protection/>
    </xf>
    <xf numFmtId="11" fontId="8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86" fillId="0" borderId="9" xfId="0" applyFont="1" applyFill="1" applyBorder="1" applyAlignment="1" applyProtection="1">
      <alignment horizontal="center" vertical="center" wrapText="1"/>
      <protection locked="0"/>
    </xf>
    <xf numFmtId="2" fontId="8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86" fillId="0" borderId="25" xfId="0" applyFont="1" applyFill="1" applyBorder="1" applyAlignment="1" applyProtection="1">
      <alignment horizontal="center" vertical="center" wrapText="1"/>
      <protection locked="0"/>
    </xf>
    <xf numFmtId="0" fontId="86" fillId="0" borderId="19" xfId="0" applyFont="1" applyFill="1" applyBorder="1" applyAlignment="1" applyProtection="1">
      <alignment horizontal="center" vertical="center" wrapText="1"/>
      <protection locked="0"/>
    </xf>
    <xf numFmtId="11" fontId="86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86" fillId="0" borderId="9" xfId="0" applyNumberFormat="1" applyFont="1" applyFill="1" applyBorder="1" applyAlignment="1" applyProtection="1">
      <alignment horizontal="center" vertical="center" wrapText="1"/>
      <protection locked="0"/>
    </xf>
    <xf numFmtId="11" fontId="86" fillId="0" borderId="9" xfId="0" applyNumberFormat="1" applyFont="1" applyFill="1" applyBorder="1" applyAlignment="1" applyProtection="1">
      <alignment horizontal="center" vertical="center"/>
      <protection locked="0"/>
    </xf>
    <xf numFmtId="0" fontId="86" fillId="0" borderId="9" xfId="0" applyNumberFormat="1" applyFont="1" applyFill="1" applyBorder="1" applyAlignment="1" applyProtection="1" quotePrefix="1">
      <alignment horizontal="center" vertical="center" wrapText="1"/>
      <protection locked="0"/>
    </xf>
    <xf numFmtId="0" fontId="86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86" fillId="0" borderId="9" xfId="0" applyFont="1" applyFill="1" applyBorder="1" applyAlignment="1" applyProtection="1">
      <alignment horizontal="center" vertical="center"/>
      <protection locked="0"/>
    </xf>
    <xf numFmtId="0" fontId="84" fillId="0" borderId="9" xfId="0" applyFont="1" applyFill="1" applyBorder="1" applyAlignment="1" applyProtection="1">
      <alignment horizontal="center" vertical="center"/>
      <protection locked="0"/>
    </xf>
    <xf numFmtId="9" fontId="84" fillId="0" borderId="9" xfId="97" applyFont="1" applyFill="1" applyBorder="1" applyAlignment="1" applyProtection="1">
      <alignment horizontal="center" vertical="center"/>
      <protection locked="0"/>
    </xf>
    <xf numFmtId="0" fontId="84" fillId="0" borderId="9" xfId="97" applyNumberFormat="1" applyFont="1" applyFill="1" applyBorder="1" applyAlignment="1" applyProtection="1">
      <alignment horizontal="center" vertical="center"/>
      <protection locked="0"/>
    </xf>
    <xf numFmtId="0" fontId="86" fillId="0" borderId="33" xfId="0" applyFont="1" applyFill="1" applyBorder="1" applyAlignment="1" applyProtection="1">
      <alignment horizontal="center" vertical="center" wrapText="1"/>
      <protection locked="0"/>
    </xf>
    <xf numFmtId="0" fontId="84" fillId="0" borderId="25" xfId="0" applyFont="1" applyFill="1" applyBorder="1" applyAlignment="1" applyProtection="1">
      <alignment horizontal="center" vertical="center"/>
      <protection locked="0"/>
    </xf>
    <xf numFmtId="9" fontId="84" fillId="0" borderId="25" xfId="97" applyFont="1" applyFill="1" applyBorder="1" applyAlignment="1" applyProtection="1">
      <alignment horizontal="center" vertical="center"/>
      <protection locked="0"/>
    </xf>
    <xf numFmtId="0" fontId="84" fillId="0" borderId="25" xfId="97" applyNumberFormat="1" applyFont="1" applyFill="1" applyBorder="1" applyAlignment="1" applyProtection="1">
      <alignment horizontal="center" vertical="center"/>
      <protection locked="0"/>
    </xf>
    <xf numFmtId="0" fontId="84" fillId="0" borderId="42" xfId="0" applyFont="1" applyBorder="1" applyAlignment="1">
      <alignment vertical="top" wrapText="1"/>
    </xf>
    <xf numFmtId="0" fontId="84" fillId="0" borderId="43" xfId="0" applyFont="1" applyBorder="1" applyAlignment="1">
      <alignment/>
    </xf>
    <xf numFmtId="0" fontId="84" fillId="0" borderId="44" xfId="0" applyFont="1" applyBorder="1" applyAlignment="1">
      <alignment/>
    </xf>
    <xf numFmtId="0" fontId="84" fillId="0" borderId="45" xfId="0" applyFont="1" applyBorder="1" applyAlignment="1">
      <alignment/>
    </xf>
    <xf numFmtId="0" fontId="86" fillId="0" borderId="46" xfId="0" applyFont="1" applyBorder="1" applyAlignment="1" applyProtection="1">
      <alignment horizontal="center" vertical="center" wrapText="1"/>
      <protection/>
    </xf>
    <xf numFmtId="0" fontId="86" fillId="0" borderId="25" xfId="0" applyFont="1" applyFill="1" applyBorder="1" applyAlignment="1" applyProtection="1">
      <alignment horizontal="center" vertical="center"/>
      <protection locked="0"/>
    </xf>
    <xf numFmtId="1" fontId="86" fillId="0" borderId="40" xfId="0" applyNumberFormat="1" applyFont="1" applyBorder="1" applyAlignment="1" applyProtection="1">
      <alignment horizontal="center" vertical="center" wrapText="1"/>
      <protection locked="0"/>
    </xf>
    <xf numFmtId="0" fontId="86" fillId="0" borderId="19" xfId="0" applyFont="1" applyFill="1" applyBorder="1" applyAlignment="1" applyProtection="1">
      <alignment horizontal="center" vertical="center" wrapText="1"/>
      <protection locked="0"/>
    </xf>
    <xf numFmtId="0" fontId="84" fillId="0" borderId="0" xfId="0" applyFont="1" applyAlignment="1" applyProtection="1">
      <alignment/>
      <protection/>
    </xf>
    <xf numFmtId="0" fontId="28" fillId="0" borderId="0" xfId="91" applyFont="1" applyAlignment="1" applyProtection="1">
      <alignment/>
      <protection/>
    </xf>
    <xf numFmtId="0" fontId="3" fillId="0" borderId="0" xfId="91" applyFont="1" applyAlignment="1" applyProtection="1">
      <alignment horizontal="center"/>
      <protection/>
    </xf>
    <xf numFmtId="0" fontId="20" fillId="0" borderId="0" xfId="91" applyFont="1" applyAlignment="1" applyProtection="1">
      <alignment horizontal="center"/>
      <protection/>
    </xf>
    <xf numFmtId="0" fontId="20" fillId="0" borderId="0" xfId="91" applyFont="1" applyProtection="1">
      <alignment/>
      <protection/>
    </xf>
    <xf numFmtId="0" fontId="21" fillId="0" borderId="0" xfId="91" applyFont="1" applyAlignment="1" applyProtection="1">
      <alignment horizontal="center"/>
      <protection/>
    </xf>
    <xf numFmtId="0" fontId="20" fillId="0" borderId="0" xfId="0" applyFont="1" applyAlignment="1" applyProtection="1">
      <alignment horizontal="center"/>
      <protection/>
    </xf>
    <xf numFmtId="0" fontId="3" fillId="0" borderId="0" xfId="91" applyNumberFormat="1" applyFont="1" applyAlignment="1" applyProtection="1">
      <alignment horizontal="center"/>
      <protection/>
    </xf>
    <xf numFmtId="0" fontId="20" fillId="0" borderId="0" xfId="91" applyNumberFormat="1" applyFont="1" applyAlignment="1" applyProtection="1">
      <alignment horizontal="center"/>
      <protection/>
    </xf>
    <xf numFmtId="0" fontId="20" fillId="0" borderId="0" xfId="91" applyFont="1" applyFill="1" applyAlignment="1" applyProtection="1">
      <alignment horizontal="center"/>
      <protection/>
    </xf>
    <xf numFmtId="0" fontId="3" fillId="0" borderId="0" xfId="91" applyFont="1" applyFill="1" applyAlignment="1" applyProtection="1">
      <alignment horizontal="center"/>
      <protection/>
    </xf>
    <xf numFmtId="0" fontId="99" fillId="0" borderId="0" xfId="91" applyFont="1" applyAlignment="1" applyProtection="1">
      <alignment horizontal="center"/>
      <protection/>
    </xf>
    <xf numFmtId="165" fontId="20" fillId="0" borderId="0" xfId="91" applyNumberFormat="1" applyFont="1" applyAlignment="1" applyProtection="1">
      <alignment horizontal="center"/>
      <protection/>
    </xf>
    <xf numFmtId="0" fontId="20" fillId="0" borderId="0" xfId="0" applyNumberFormat="1" applyFont="1" applyAlignment="1" applyProtection="1">
      <alignment horizontal="center"/>
      <protection/>
    </xf>
    <xf numFmtId="0" fontId="100" fillId="0" borderId="0" xfId="91" applyFont="1" applyFill="1" applyAlignment="1" applyProtection="1">
      <alignment horizontal="center"/>
      <protection/>
    </xf>
    <xf numFmtId="0" fontId="100" fillId="0" borderId="0" xfId="91" applyFont="1" applyAlignment="1" applyProtection="1">
      <alignment horizontal="center"/>
      <protection/>
    </xf>
    <xf numFmtId="0" fontId="3" fillId="0" borderId="0" xfId="91" applyFont="1" applyAlignment="1" applyProtection="1">
      <alignment horizontal="left"/>
      <protection/>
    </xf>
    <xf numFmtId="0" fontId="86" fillId="0" borderId="0" xfId="0" applyFont="1" applyAlignment="1" applyProtection="1">
      <alignment horizontal="center" vertical="center"/>
      <protection/>
    </xf>
    <xf numFmtId="0" fontId="101" fillId="0" borderId="0" xfId="0" applyFont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86" fillId="0" borderId="0" xfId="0" applyFont="1" applyFill="1" applyAlignment="1" applyProtection="1">
      <alignment horizontal="center" vertical="center"/>
      <protection/>
    </xf>
    <xf numFmtId="49" fontId="3" fillId="0" borderId="0" xfId="91" applyNumberFormat="1" applyFont="1" applyAlignment="1" applyProtection="1">
      <alignment horizontal="center" vertical="center"/>
      <protection/>
    </xf>
    <xf numFmtId="0" fontId="86" fillId="0" borderId="47" xfId="0" applyFont="1" applyBorder="1" applyAlignment="1" applyProtection="1">
      <alignment horizontal="center" vertical="center" wrapText="1"/>
      <protection/>
    </xf>
    <xf numFmtId="0" fontId="102" fillId="0" borderId="20" xfId="0" applyFont="1" applyBorder="1" applyAlignment="1">
      <alignment/>
    </xf>
    <xf numFmtId="0" fontId="96" fillId="0" borderId="20" xfId="0" applyFont="1" applyBorder="1" applyAlignment="1">
      <alignment horizontal="left"/>
    </xf>
    <xf numFmtId="0" fontId="86" fillId="0" borderId="19" xfId="0" applyFont="1" applyBorder="1" applyAlignment="1" applyProtection="1">
      <alignment horizontal="center" vertical="center" wrapText="1"/>
      <protection/>
    </xf>
    <xf numFmtId="0" fontId="86" fillId="0" borderId="9" xfId="0" applyFont="1" applyBorder="1" applyAlignment="1" applyProtection="1">
      <alignment horizontal="center" vertical="center" wrapText="1"/>
      <protection/>
    </xf>
    <xf numFmtId="0" fontId="29" fillId="0" borderId="0" xfId="91" applyFont="1" applyAlignment="1" applyProtection="1">
      <alignment horizontal="center"/>
      <protection/>
    </xf>
    <xf numFmtId="0" fontId="86" fillId="0" borderId="48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left"/>
      <protection locked="0"/>
    </xf>
    <xf numFmtId="0" fontId="19" fillId="0" borderId="26" xfId="0" applyFont="1" applyBorder="1" applyAlignment="1" applyProtection="1">
      <alignment horizontal="left"/>
      <protection locked="0"/>
    </xf>
    <xf numFmtId="0" fontId="84" fillId="0" borderId="25" xfId="0" applyFont="1" applyBorder="1" applyAlignment="1" applyProtection="1">
      <alignment horizontal="center" vertical="center"/>
      <protection locked="0"/>
    </xf>
    <xf numFmtId="0" fontId="84" fillId="0" borderId="9" xfId="0" applyFont="1" applyBorder="1" applyAlignment="1" applyProtection="1">
      <alignment vertical="center"/>
      <protection locked="0"/>
    </xf>
    <xf numFmtId="0" fontId="84" fillId="0" borderId="9" xfId="0" applyFont="1" applyFill="1" applyBorder="1" applyAlignment="1" applyProtection="1">
      <alignment vertical="center"/>
      <protection locked="0"/>
    </xf>
    <xf numFmtId="0" fontId="84" fillId="0" borderId="40" xfId="0" applyFont="1" applyBorder="1" applyAlignment="1" applyProtection="1">
      <alignment vertical="center"/>
      <protection locked="0"/>
    </xf>
    <xf numFmtId="0" fontId="84" fillId="0" borderId="40" xfId="0" applyFont="1" applyBorder="1" applyAlignment="1" applyProtection="1">
      <alignment horizontal="center" vertical="center"/>
      <protection locked="0"/>
    </xf>
    <xf numFmtId="0" fontId="84" fillId="0" borderId="27" xfId="0" applyFont="1" applyBorder="1" applyAlignment="1" applyProtection="1">
      <alignment vertical="top"/>
      <protection/>
    </xf>
    <xf numFmtId="0" fontId="101" fillId="0" borderId="49" xfId="0" applyFont="1" applyBorder="1" applyAlignment="1" applyProtection="1">
      <alignment horizontal="centerContinuous"/>
      <protection/>
    </xf>
    <xf numFmtId="0" fontId="84" fillId="0" borderId="49" xfId="0" applyFont="1" applyBorder="1" applyAlignment="1" applyProtection="1">
      <alignment horizontal="centerContinuous"/>
      <protection/>
    </xf>
    <xf numFmtId="0" fontId="86" fillId="0" borderId="0" xfId="0" applyFont="1" applyAlignment="1" applyProtection="1">
      <alignment horizontal="center"/>
      <protection/>
    </xf>
    <xf numFmtId="0" fontId="86" fillId="0" borderId="50" xfId="0" applyFont="1" applyBorder="1" applyAlignment="1" applyProtection="1">
      <alignment horizontal="center"/>
      <protection/>
    </xf>
    <xf numFmtId="0" fontId="86" fillId="0" borderId="51" xfId="0" applyFont="1" applyBorder="1" applyAlignment="1" applyProtection="1">
      <alignment horizontal="center"/>
      <protection/>
    </xf>
    <xf numFmtId="0" fontId="84" fillId="0" borderId="21" xfId="0" applyFont="1" applyBorder="1" applyAlignment="1" applyProtection="1">
      <alignment/>
      <protection/>
    </xf>
    <xf numFmtId="0" fontId="86" fillId="0" borderId="27" xfId="0" applyFont="1" applyBorder="1" applyAlignment="1" applyProtection="1">
      <alignment/>
      <protection/>
    </xf>
    <xf numFmtId="0" fontId="91" fillId="0" borderId="14" xfId="0" applyFont="1" applyBorder="1" applyAlignment="1" applyProtection="1">
      <alignment/>
      <protection/>
    </xf>
    <xf numFmtId="0" fontId="86" fillId="0" borderId="41" xfId="0" applyFont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center"/>
      <protection/>
    </xf>
    <xf numFmtId="0" fontId="84" fillId="0" borderId="25" xfId="97" applyNumberFormat="1" applyFont="1" applyBorder="1" applyAlignment="1" applyProtection="1">
      <alignment horizontal="center" vertical="center"/>
      <protection/>
    </xf>
    <xf numFmtId="0" fontId="84" fillId="0" borderId="9" xfId="97" applyNumberFormat="1" applyFont="1" applyBorder="1" applyAlignment="1" applyProtection="1">
      <alignment horizontal="center" vertical="center"/>
      <protection/>
    </xf>
    <xf numFmtId="0" fontId="84" fillId="0" borderId="32" xfId="97" applyNumberFormat="1" applyFont="1" applyBorder="1" applyAlignment="1" applyProtection="1">
      <alignment horizontal="center" vertical="center"/>
      <protection/>
    </xf>
    <xf numFmtId="0" fontId="84" fillId="0" borderId="0" xfId="0" applyFont="1" applyAlignment="1" applyProtection="1">
      <alignment/>
      <protection locked="0"/>
    </xf>
    <xf numFmtId="164" fontId="20" fillId="0" borderId="0" xfId="0" applyNumberFormat="1" applyFont="1" applyAlignment="1" applyProtection="1">
      <alignment horizontal="center"/>
      <protection locked="0"/>
    </xf>
    <xf numFmtId="49" fontId="3" fillId="0" borderId="0" xfId="91" applyNumberFormat="1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center"/>
      <protection locked="0"/>
    </xf>
    <xf numFmtId="0" fontId="99" fillId="0" borderId="0" xfId="0" applyFont="1" applyAlignment="1" applyProtection="1">
      <alignment horizontal="center"/>
      <protection locked="0"/>
    </xf>
    <xf numFmtId="0" fontId="100" fillId="0" borderId="0" xfId="0" applyNumberFormat="1" applyFont="1" applyAlignment="1" applyProtection="1">
      <alignment horizontal="left"/>
      <protection locked="0"/>
    </xf>
    <xf numFmtId="0" fontId="20" fillId="0" borderId="0" xfId="0" applyNumberFormat="1" applyFont="1" applyAlignment="1" applyProtection="1">
      <alignment horizontal="center"/>
      <protection locked="0"/>
    </xf>
    <xf numFmtId="0" fontId="32" fillId="0" borderId="0" xfId="0" applyNumberFormat="1" applyFont="1" applyAlignment="1" applyProtection="1">
      <alignment/>
      <protection locked="0"/>
    </xf>
    <xf numFmtId="49" fontId="3" fillId="0" borderId="0" xfId="91" applyNumberFormat="1" applyFont="1" applyAlignment="1" applyProtection="1">
      <alignment horizontal="center"/>
      <protection locked="0"/>
    </xf>
    <xf numFmtId="49" fontId="100" fillId="0" borderId="0" xfId="91" applyNumberFormat="1" applyFont="1" applyAlignment="1" applyProtection="1">
      <alignment horizontal="center"/>
      <protection locked="0"/>
    </xf>
    <xf numFmtId="0" fontId="20" fillId="0" borderId="0" xfId="0" applyNumberFormat="1" applyFont="1" applyAlignment="1" applyProtection="1">
      <alignment/>
      <protection locked="0"/>
    </xf>
    <xf numFmtId="0" fontId="21" fillId="0" borderId="0" xfId="91" applyNumberFormat="1" applyFont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20" fillId="0" borderId="0" xfId="0" applyNumberFormat="1" applyFont="1" applyFill="1" applyAlignment="1" applyProtection="1">
      <alignment horizontal="center"/>
      <protection/>
    </xf>
    <xf numFmtId="0" fontId="3" fillId="0" borderId="0" xfId="91" applyNumberFormat="1" applyFont="1" applyFill="1" applyAlignment="1" applyProtection="1">
      <alignment horizontal="center"/>
      <protection/>
    </xf>
    <xf numFmtId="0" fontId="3" fillId="0" borderId="0" xfId="91" applyNumberFormat="1" applyFont="1" applyAlignment="1" applyProtection="1">
      <alignment horizontal="center" vertical="center"/>
      <protection/>
    </xf>
    <xf numFmtId="0" fontId="84" fillId="0" borderId="0" xfId="0" applyNumberFormat="1" applyFont="1" applyAlignment="1" applyProtection="1">
      <alignment/>
      <protection/>
    </xf>
    <xf numFmtId="0" fontId="14" fillId="0" borderId="0" xfId="0" applyNumberFormat="1" applyFont="1" applyFill="1" applyAlignment="1" applyProtection="1">
      <alignment horizontal="center"/>
      <protection/>
    </xf>
    <xf numFmtId="0" fontId="28" fillId="0" borderId="0" xfId="91" applyFont="1" applyAlignment="1" applyProtection="1">
      <alignment horizontal="center"/>
      <protection/>
    </xf>
    <xf numFmtId="0" fontId="103" fillId="0" borderId="20" xfId="0" applyFont="1" applyBorder="1" applyAlignment="1">
      <alignment/>
    </xf>
    <xf numFmtId="0" fontId="103" fillId="0" borderId="20" xfId="0" applyFont="1" applyBorder="1" applyAlignment="1">
      <alignment horizontal="right"/>
    </xf>
    <xf numFmtId="0" fontId="103" fillId="0" borderId="20" xfId="0" applyFont="1" applyBorder="1" applyAlignment="1">
      <alignment horizontal="left"/>
    </xf>
    <xf numFmtId="0" fontId="10" fillId="0" borderId="20" xfId="0" applyFont="1" applyBorder="1" applyAlignment="1">
      <alignment/>
    </xf>
    <xf numFmtId="0" fontId="84" fillId="0" borderId="0" xfId="0" applyFont="1" applyAlignment="1" applyProtection="1">
      <alignment wrapText="1"/>
      <protection locked="0"/>
    </xf>
    <xf numFmtId="0" fontId="104" fillId="0" borderId="0" xfId="80" applyFont="1" applyAlignment="1" applyProtection="1">
      <alignment/>
      <protection locked="0"/>
    </xf>
    <xf numFmtId="0" fontId="101" fillId="0" borderId="33" xfId="0" applyFont="1" applyBorder="1" applyAlignment="1" applyProtection="1">
      <alignment horizontal="center" vertical="center" wrapText="1"/>
      <protection/>
    </xf>
    <xf numFmtId="0" fontId="86" fillId="0" borderId="25" xfId="0" applyFont="1" applyFill="1" applyBorder="1" applyAlignment="1" applyProtection="1">
      <alignment horizontal="center" vertical="center" wrapText="1"/>
      <protection/>
    </xf>
    <xf numFmtId="0" fontId="50" fillId="0" borderId="25" xfId="0" applyFont="1" applyBorder="1" applyAlignment="1" applyProtection="1">
      <alignment horizontal="center" vertical="center" wrapText="1"/>
      <protection locked="0"/>
    </xf>
    <xf numFmtId="0" fontId="86" fillId="0" borderId="19" xfId="0" applyFont="1" applyFill="1" applyBorder="1" applyAlignment="1" applyProtection="1">
      <alignment horizontal="center" vertical="center" wrapText="1"/>
      <protection/>
    </xf>
    <xf numFmtId="0" fontId="86" fillId="0" borderId="9" xfId="0" applyFont="1" applyFill="1" applyBorder="1" applyAlignment="1" applyProtection="1">
      <alignment horizontal="center" vertical="center" wrapText="1"/>
      <protection/>
    </xf>
    <xf numFmtId="0" fontId="86" fillId="0" borderId="9" xfId="0" applyNumberFormat="1" applyFont="1" applyFill="1" applyBorder="1" applyAlignment="1" applyProtection="1" quotePrefix="1">
      <alignment horizontal="center" vertical="center" wrapText="1"/>
      <protection/>
    </xf>
    <xf numFmtId="0" fontId="20" fillId="0" borderId="25" xfId="0" applyFont="1" applyBorder="1" applyAlignment="1" applyProtection="1">
      <alignment horizontal="center" vertical="center" wrapText="1"/>
      <protection locked="0"/>
    </xf>
    <xf numFmtId="0" fontId="0" fillId="0" borderId="37" xfId="0" applyBorder="1" applyAlignment="1">
      <alignment/>
    </xf>
    <xf numFmtId="0" fontId="0" fillId="0" borderId="54" xfId="0" applyBorder="1" applyAlignment="1">
      <alignment/>
    </xf>
    <xf numFmtId="0" fontId="0" fillId="0" borderId="22" xfId="0" applyBorder="1" applyAlignment="1">
      <alignment/>
    </xf>
    <xf numFmtId="0" fontId="0" fillId="0" borderId="55" xfId="0" applyNumberFormat="1" applyFont="1" applyBorder="1" applyAlignment="1">
      <alignment wrapText="1"/>
    </xf>
    <xf numFmtId="0" fontId="0" fillId="0" borderId="56" xfId="0" applyNumberFormat="1" applyFont="1" applyBorder="1" applyAlignment="1">
      <alignment wrapText="1"/>
    </xf>
    <xf numFmtId="0" fontId="0" fillId="0" borderId="57" xfId="0" applyNumberFormat="1" applyFont="1" applyBorder="1" applyAlignment="1">
      <alignment wrapText="1"/>
    </xf>
    <xf numFmtId="0" fontId="0" fillId="0" borderId="0" xfId="0" applyNumberFormat="1" applyFont="1" applyBorder="1" applyAlignment="1">
      <alignment wrapText="1"/>
    </xf>
    <xf numFmtId="0" fontId="0" fillId="0" borderId="58" xfId="0" applyNumberFormat="1" applyFont="1" applyBorder="1" applyAlignment="1">
      <alignment wrapText="1"/>
    </xf>
    <xf numFmtId="0" fontId="0" fillId="0" borderId="53" xfId="0" applyNumberFormat="1" applyFont="1" applyBorder="1" applyAlignment="1">
      <alignment wrapText="1"/>
    </xf>
    <xf numFmtId="0" fontId="86" fillId="0" borderId="40" xfId="0" applyFont="1" applyBorder="1" applyAlignment="1" applyProtection="1">
      <alignment horizontal="center" vertical="center" wrapText="1"/>
      <protection/>
    </xf>
    <xf numFmtId="0" fontId="86" fillId="0" borderId="47" xfId="0" applyFont="1" applyBorder="1" applyAlignment="1" applyProtection="1">
      <alignment horizontal="center" vertical="center" wrapText="1"/>
      <protection/>
    </xf>
    <xf numFmtId="0" fontId="101" fillId="0" borderId="19" xfId="0" applyFont="1" applyBorder="1" applyAlignment="1" applyProtection="1">
      <alignment horizontal="center" vertical="center" wrapText="1"/>
      <protection/>
    </xf>
    <xf numFmtId="0" fontId="101" fillId="0" borderId="4" xfId="0" applyFont="1" applyBorder="1" applyAlignment="1" applyProtection="1">
      <alignment horizontal="center" vertical="center" wrapText="1"/>
      <protection/>
    </xf>
    <xf numFmtId="0" fontId="92" fillId="0" borderId="40" xfId="0" applyFont="1" applyBorder="1" applyAlignment="1" applyProtection="1">
      <alignment horizontal="center" vertical="center" wrapText="1"/>
      <protection/>
    </xf>
    <xf numFmtId="0" fontId="92" fillId="0" borderId="47" xfId="0" applyFont="1" applyBorder="1" applyAlignment="1" applyProtection="1">
      <alignment horizontal="center" vertical="center" wrapText="1"/>
      <protection/>
    </xf>
    <xf numFmtId="0" fontId="101" fillId="0" borderId="40" xfId="0" applyFont="1" applyBorder="1" applyAlignment="1" applyProtection="1">
      <alignment horizontal="center" vertical="center" wrapText="1"/>
      <protection/>
    </xf>
    <xf numFmtId="0" fontId="101" fillId="0" borderId="47" xfId="0" applyFont="1" applyBorder="1" applyAlignment="1" applyProtection="1">
      <alignment horizontal="center" vertical="center" wrapText="1"/>
      <protection/>
    </xf>
    <xf numFmtId="0" fontId="101" fillId="0" borderId="59" xfId="0" applyFont="1" applyBorder="1" applyAlignment="1" applyProtection="1">
      <alignment horizontal="center" vertical="center" wrapText="1"/>
      <protection/>
    </xf>
    <xf numFmtId="0" fontId="105" fillId="0" borderId="40" xfId="0" applyFont="1" applyBorder="1" applyAlignment="1" applyProtection="1" quotePrefix="1">
      <alignment horizontal="center" vertical="center" wrapText="1"/>
      <protection/>
    </xf>
    <xf numFmtId="0" fontId="105" fillId="0" borderId="47" xfId="0" applyFont="1" applyBorder="1" applyAlignment="1" applyProtection="1" quotePrefix="1">
      <alignment horizontal="center" vertical="center" wrapText="1"/>
      <protection/>
    </xf>
    <xf numFmtId="0" fontId="20" fillId="0" borderId="40" xfId="0" applyFont="1" applyBorder="1" applyAlignment="1" applyProtection="1">
      <alignment horizontal="center" vertical="center" wrapText="1"/>
      <protection/>
    </xf>
    <xf numFmtId="0" fontId="20" fillId="0" borderId="47" xfId="0" applyFont="1" applyBorder="1" applyAlignment="1" applyProtection="1" quotePrefix="1">
      <alignment horizontal="center" vertical="center" wrapText="1"/>
      <protection/>
    </xf>
    <xf numFmtId="0" fontId="101" fillId="0" borderId="60" xfId="0" applyFont="1" applyBorder="1" applyAlignment="1" applyProtection="1">
      <alignment horizontal="center" vertical="center" wrapText="1"/>
      <protection/>
    </xf>
    <xf numFmtId="0" fontId="101" fillId="0" borderId="61" xfId="0" applyFont="1" applyBorder="1" applyAlignment="1" applyProtection="1">
      <alignment horizontal="center" vertical="center" wrapText="1"/>
      <protection/>
    </xf>
    <xf numFmtId="0" fontId="101" fillId="0" borderId="9" xfId="0" applyFont="1" applyBorder="1" applyAlignment="1" applyProtection="1">
      <alignment horizontal="center" vertical="center" wrapText="1"/>
      <protection/>
    </xf>
    <xf numFmtId="0" fontId="94" fillId="0" borderId="62" xfId="0" applyFont="1" applyBorder="1" applyAlignment="1" applyProtection="1">
      <alignment horizontal="center"/>
      <protection/>
    </xf>
    <xf numFmtId="0" fontId="94" fillId="0" borderId="63" xfId="0" applyFont="1" applyBorder="1" applyAlignment="1" applyProtection="1">
      <alignment horizontal="center"/>
      <protection/>
    </xf>
    <xf numFmtId="0" fontId="86" fillId="0" borderId="60" xfId="0" applyFont="1" applyBorder="1" applyAlignment="1" applyProtection="1">
      <alignment horizontal="center" vertical="center" wrapText="1"/>
      <protection/>
    </xf>
    <xf numFmtId="0" fontId="86" fillId="0" borderId="61" xfId="0" applyFont="1" applyBorder="1" applyAlignment="1" applyProtection="1">
      <alignment horizontal="center" vertical="center" wrapText="1"/>
      <protection/>
    </xf>
    <xf numFmtId="0" fontId="84" fillId="0" borderId="40" xfId="0" applyFont="1" applyBorder="1" applyAlignment="1" applyProtection="1">
      <alignment horizontal="center" vertical="center" wrapText="1"/>
      <protection/>
    </xf>
    <xf numFmtId="0" fontId="84" fillId="0" borderId="47" xfId="0" applyFont="1" applyBorder="1" applyAlignment="1" applyProtection="1">
      <alignment horizontal="center" vertical="center"/>
      <protection/>
    </xf>
    <xf numFmtId="0" fontId="86" fillId="0" borderId="64" xfId="0" applyFont="1" applyBorder="1" applyAlignment="1" applyProtection="1">
      <alignment horizontal="center" vertical="center" wrapText="1"/>
      <protection/>
    </xf>
    <xf numFmtId="0" fontId="86" fillId="0" borderId="65" xfId="0" applyFont="1" applyBorder="1" applyAlignment="1" applyProtection="1">
      <alignment horizontal="center" vertical="center" wrapText="1"/>
      <protection/>
    </xf>
    <xf numFmtId="0" fontId="86" fillId="0" borderId="66" xfId="0" applyFont="1" applyBorder="1" applyAlignment="1" applyProtection="1">
      <alignment horizontal="center" vertical="center" wrapText="1"/>
      <protection/>
    </xf>
    <xf numFmtId="0" fontId="84" fillId="0" borderId="67" xfId="0" applyFont="1" applyBorder="1" applyAlignment="1" applyProtection="1">
      <alignment horizontal="center" vertical="center"/>
      <protection/>
    </xf>
    <xf numFmtId="0" fontId="84" fillId="0" borderId="68" xfId="0" applyFont="1" applyBorder="1" applyAlignment="1" applyProtection="1">
      <alignment vertical="top" wrapText="1"/>
      <protection/>
    </xf>
    <xf numFmtId="0" fontId="84" fillId="0" borderId="34" xfId="0" applyFont="1" applyBorder="1" applyAlignment="1" applyProtection="1">
      <alignment vertical="top" wrapText="1"/>
      <protection/>
    </xf>
    <xf numFmtId="0" fontId="84" fillId="0" borderId="35" xfId="0" applyFont="1" applyBorder="1" applyAlignment="1" applyProtection="1">
      <alignment vertical="top" wrapText="1"/>
      <protection/>
    </xf>
    <xf numFmtId="0" fontId="84" fillId="0" borderId="69" xfId="0" applyFont="1" applyBorder="1" applyAlignment="1" applyProtection="1">
      <alignment vertical="top" wrapText="1"/>
      <protection/>
    </xf>
    <xf numFmtId="0" fontId="84" fillId="0" borderId="0" xfId="0" applyFont="1" applyBorder="1" applyAlignment="1" applyProtection="1">
      <alignment vertical="top" wrapText="1"/>
      <protection/>
    </xf>
    <xf numFmtId="0" fontId="84" fillId="0" borderId="70" xfId="0" applyFont="1" applyBorder="1" applyAlignment="1" applyProtection="1">
      <alignment vertical="top" wrapText="1"/>
      <protection/>
    </xf>
    <xf numFmtId="0" fontId="20" fillId="0" borderId="47" xfId="0" applyFont="1" applyBorder="1" applyAlignment="1" applyProtection="1">
      <alignment horizontal="center" vertical="center" wrapText="1"/>
      <protection/>
    </xf>
    <xf numFmtId="0" fontId="29" fillId="0" borderId="0" xfId="91" applyFont="1" applyAlignment="1" applyProtection="1">
      <alignment horizontal="center"/>
      <protection/>
    </xf>
    <xf numFmtId="0" fontId="84" fillId="0" borderId="0" xfId="0" applyFont="1" applyAlignment="1" applyProtection="1">
      <alignment wrapText="1"/>
      <protection locked="0"/>
    </xf>
  </cellXfs>
  <cellStyles count="1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gs.style" xfId="39"/>
    <cellStyle name="Bad" xfId="40"/>
    <cellStyle name="Calc Currency (0)" xfId="41"/>
    <cellStyle name="Calculation" xfId="42"/>
    <cellStyle name="Check Cell" xfId="43"/>
    <cellStyle name="Comma" xfId="44"/>
    <cellStyle name="Comma [0]" xfId="45"/>
    <cellStyle name="Comma 2" xfId="46"/>
    <cellStyle name="Comma 2 2" xfId="47"/>
    <cellStyle name="Comma 3" xfId="48"/>
    <cellStyle name="Comma0" xfId="49"/>
    <cellStyle name="Copied" xfId="50"/>
    <cellStyle name="Currency" xfId="51"/>
    <cellStyle name="Currency [0]" xfId="52"/>
    <cellStyle name="Currency 2" xfId="53"/>
    <cellStyle name="Currency0" xfId="54"/>
    <cellStyle name="Date" xfId="55"/>
    <cellStyle name="Entered" xfId="56"/>
    <cellStyle name="Euro" xfId="57"/>
    <cellStyle name="Explanatory Text" xfId="58"/>
    <cellStyle name="F2" xfId="59"/>
    <cellStyle name="F2 2" xfId="60"/>
    <cellStyle name="F2_10ELE98" xfId="61"/>
    <cellStyle name="F3" xfId="62"/>
    <cellStyle name="F4" xfId="63"/>
    <cellStyle name="F5" xfId="64"/>
    <cellStyle name="F6" xfId="65"/>
    <cellStyle name="F7" xfId="66"/>
    <cellStyle name="F8" xfId="67"/>
    <cellStyle name="Fixed" xfId="68"/>
    <cellStyle name="Followed Hyperlink" xfId="69"/>
    <cellStyle name="Good" xfId="70"/>
    <cellStyle name="Grey" xfId="71"/>
    <cellStyle name="Header1" xfId="72"/>
    <cellStyle name="Header2" xfId="73"/>
    <cellStyle name="Heading 1" xfId="74"/>
    <cellStyle name="Heading 2" xfId="75"/>
    <cellStyle name="Heading 3" xfId="76"/>
    <cellStyle name="Heading 4" xfId="77"/>
    <cellStyle name="HEADINGS" xfId="78"/>
    <cellStyle name="HEADINGSTOP" xfId="79"/>
    <cellStyle name="Hyperlink" xfId="80"/>
    <cellStyle name="Hyperlink 2" xfId="81"/>
    <cellStyle name="Input" xfId="82"/>
    <cellStyle name="Input [yellow]" xfId="83"/>
    <cellStyle name="Linked Cell" xfId="84"/>
    <cellStyle name="Neutral" xfId="85"/>
    <cellStyle name="Normal - Style1" xfId="86"/>
    <cellStyle name="Normal 2" xfId="87"/>
    <cellStyle name="Normal 2 2" xfId="88"/>
    <cellStyle name="Normal 3" xfId="89"/>
    <cellStyle name="Normal 4" xfId="90"/>
    <cellStyle name="Normal 5" xfId="91"/>
    <cellStyle name="Normal 5 2" xfId="92"/>
    <cellStyle name="Normal 6" xfId="93"/>
    <cellStyle name="Note" xfId="94"/>
    <cellStyle name="Output" xfId="95"/>
    <cellStyle name="per.style" xfId="96"/>
    <cellStyle name="Percent" xfId="97"/>
    <cellStyle name="Percent [2]" xfId="98"/>
    <cellStyle name="Percent 2" xfId="99"/>
    <cellStyle name="Percent 2 2" xfId="100"/>
    <cellStyle name="Percent 2 2 2" xfId="101"/>
    <cellStyle name="Percent 2 3" xfId="102"/>
    <cellStyle name="Percent 3" xfId="103"/>
    <cellStyle name="Percent 3 2" xfId="104"/>
    <cellStyle name="Percent 3 2 2" xfId="105"/>
    <cellStyle name="Percent 3 3" xfId="106"/>
    <cellStyle name="Percent 4" xfId="107"/>
    <cellStyle name="Percent 5" xfId="108"/>
    <cellStyle name="Percent 6" xfId="109"/>
    <cellStyle name="Percent 7" xfId="110"/>
    <cellStyle name="Percent 8" xfId="111"/>
    <cellStyle name="regstoresfromspecstores" xfId="112"/>
    <cellStyle name="RevList" xfId="113"/>
    <cellStyle name="SHADEDSTORES" xfId="114"/>
    <cellStyle name="specstores" xfId="115"/>
    <cellStyle name="Subtotal" xfId="116"/>
    <cellStyle name="Title" xfId="117"/>
    <cellStyle name="Total" xfId="118"/>
    <cellStyle name="Warning Text" xfId="119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mde.maryland.gov/programs/Air/AirQualityCompliance/Pages/index.aspx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6"/>
  <sheetViews>
    <sheetView tabSelected="1" view="pageBreakPreview" zoomScaleSheetLayoutView="100" zoomScalePageLayoutView="0" workbookViewId="0" topLeftCell="A1">
      <selection activeCell="Q1" sqref="Q1"/>
    </sheetView>
  </sheetViews>
  <sheetFormatPr defaultColWidth="9.140625" defaultRowHeight="15"/>
  <cols>
    <col min="1" max="1" width="4.57421875" style="123" customWidth="1"/>
    <col min="2" max="2" width="7.7109375" style="10" customWidth="1"/>
    <col min="3" max="5" width="9.140625" style="10" customWidth="1"/>
    <col min="6" max="7" width="4.57421875" style="10" customWidth="1"/>
    <col min="8" max="10" width="9.140625" style="10" customWidth="1"/>
    <col min="11" max="11" width="12.00390625" style="10" customWidth="1"/>
    <col min="12" max="12" width="7.7109375" style="10" customWidth="1"/>
    <col min="13" max="16384" width="9.140625" style="10" customWidth="1"/>
  </cols>
  <sheetData>
    <row r="1" spans="2:16" ht="15.75">
      <c r="B1" s="236" t="s">
        <v>616</v>
      </c>
      <c r="O1" s="237" t="s">
        <v>620</v>
      </c>
      <c r="P1" s="238">
        <v>2020</v>
      </c>
    </row>
    <row r="2" ht="15"/>
    <row r="3" ht="15">
      <c r="B3" s="9" t="s">
        <v>26</v>
      </c>
    </row>
    <row r="4" ht="15">
      <c r="B4" s="8" t="s">
        <v>522</v>
      </c>
    </row>
    <row r="5" ht="15">
      <c r="B5" s="122" t="s">
        <v>584</v>
      </c>
    </row>
    <row r="6" spans="2:17" s="123" customFormat="1" ht="15">
      <c r="B6" s="122" t="s">
        <v>585</v>
      </c>
      <c r="P6" s="20"/>
      <c r="Q6" s="20"/>
    </row>
    <row r="7" spans="2:17" s="123" customFormat="1" ht="15">
      <c r="B7" s="122" t="s">
        <v>623</v>
      </c>
      <c r="P7" s="20"/>
      <c r="Q7" s="20"/>
    </row>
    <row r="8" spans="2:17" s="123" customFormat="1" ht="15">
      <c r="B8" s="122"/>
      <c r="C8" s="122"/>
      <c r="D8" s="122"/>
      <c r="E8" s="122"/>
      <c r="P8" s="20"/>
      <c r="Q8" s="20"/>
    </row>
    <row r="9" spans="2:17" s="123" customFormat="1" ht="15">
      <c r="B9" s="122"/>
      <c r="P9" s="20"/>
      <c r="Q9" s="20"/>
    </row>
    <row r="10" spans="2:17" ht="15" customHeight="1">
      <c r="B10" s="9" t="s">
        <v>25</v>
      </c>
      <c r="G10" s="122"/>
      <c r="N10" s="123"/>
      <c r="O10" s="123"/>
      <c r="P10" s="123"/>
      <c r="Q10" s="20"/>
    </row>
    <row r="11" spans="1:18" s="123" customFormat="1" ht="15" customHeight="1">
      <c r="A11" s="124"/>
      <c r="B11" s="249" t="s">
        <v>606</v>
      </c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1"/>
      <c r="Q11" s="20"/>
      <c r="R11" s="19"/>
    </row>
    <row r="12" spans="2:18" ht="15">
      <c r="B12" s="122" t="s">
        <v>24</v>
      </c>
      <c r="G12" s="122"/>
      <c r="R12" s="19"/>
    </row>
    <row r="13" spans="2:18" ht="15">
      <c r="B13" s="122" t="s">
        <v>583</v>
      </c>
      <c r="G13" s="122"/>
      <c r="R13" s="19"/>
    </row>
    <row r="14" spans="1:18" ht="15">
      <c r="A14" s="227"/>
      <c r="B14" s="34" t="s">
        <v>621</v>
      </c>
      <c r="C14" s="21"/>
      <c r="D14" s="21"/>
      <c r="E14" s="21"/>
      <c r="F14" s="21"/>
      <c r="G14" s="122"/>
      <c r="R14" s="19"/>
    </row>
    <row r="15" spans="2:18" ht="15">
      <c r="B15" s="8" t="s">
        <v>512</v>
      </c>
      <c r="G15" s="122"/>
      <c r="R15" s="19"/>
    </row>
    <row r="16" spans="2:18" s="123" customFormat="1" ht="15">
      <c r="B16" s="122"/>
      <c r="C16" s="91" t="s">
        <v>607</v>
      </c>
      <c r="G16" s="122"/>
      <c r="R16" s="19"/>
    </row>
    <row r="17" spans="2:18" ht="15">
      <c r="B17" s="8"/>
      <c r="C17" s="91" t="s">
        <v>622</v>
      </c>
      <c r="G17" s="122"/>
      <c r="R17" s="19"/>
    </row>
    <row r="18" spans="2:18" ht="15">
      <c r="B18" s="8"/>
      <c r="D18" s="122"/>
      <c r="G18" s="122"/>
      <c r="R18" s="19"/>
    </row>
    <row r="20" spans="2:17" ht="15">
      <c r="B20" s="106" t="s">
        <v>511</v>
      </c>
      <c r="C20" s="88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</row>
    <row r="21" spans="4:17" ht="15"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</row>
    <row r="22" spans="1:18" ht="15" customHeight="1">
      <c r="A22" s="124"/>
      <c r="B22" s="93" t="s">
        <v>501</v>
      </c>
      <c r="C22" s="94" t="s">
        <v>510</v>
      </c>
      <c r="D22" s="95"/>
      <c r="E22" s="123"/>
      <c r="F22" s="123"/>
      <c r="G22" s="96" t="s">
        <v>9</v>
      </c>
      <c r="H22" s="103" t="s">
        <v>609</v>
      </c>
      <c r="I22" s="103"/>
      <c r="J22" s="103"/>
      <c r="K22" s="103"/>
      <c r="L22" s="97" t="s">
        <v>13</v>
      </c>
      <c r="M22" s="103" t="s">
        <v>614</v>
      </c>
      <c r="P22" s="94"/>
      <c r="Q22" s="94"/>
      <c r="R22" s="94"/>
    </row>
    <row r="23" spans="1:18" ht="15" customHeight="1">
      <c r="A23" s="124"/>
      <c r="B23" s="93" t="s">
        <v>500</v>
      </c>
      <c r="C23" s="94" t="s">
        <v>499</v>
      </c>
      <c r="D23" s="94"/>
      <c r="E23" s="123"/>
      <c r="F23" s="123"/>
      <c r="G23" s="123"/>
      <c r="H23" s="103" t="s">
        <v>608</v>
      </c>
      <c r="I23" s="103"/>
      <c r="J23" s="103"/>
      <c r="K23" s="103"/>
      <c r="L23" s="103"/>
      <c r="M23" s="228" t="s">
        <v>615</v>
      </c>
      <c r="N23" s="123"/>
      <c r="O23" s="94"/>
      <c r="P23" s="94"/>
      <c r="Q23" s="94"/>
      <c r="R23" s="94"/>
    </row>
    <row r="24" spans="1:18" ht="15">
      <c r="A24" s="124"/>
      <c r="B24" s="93" t="s">
        <v>502</v>
      </c>
      <c r="C24" s="94" t="s">
        <v>509</v>
      </c>
      <c r="D24" s="94"/>
      <c r="E24" s="123"/>
      <c r="F24" s="123"/>
      <c r="G24" s="96" t="s">
        <v>14</v>
      </c>
      <c r="H24" s="103" t="s">
        <v>610</v>
      </c>
      <c r="I24" s="94"/>
      <c r="J24" s="229"/>
      <c r="K24" s="229"/>
      <c r="L24" s="97" t="s">
        <v>17</v>
      </c>
      <c r="M24" s="94" t="s">
        <v>10</v>
      </c>
      <c r="P24" s="94"/>
      <c r="Q24" s="94"/>
      <c r="R24" s="123"/>
    </row>
    <row r="25" spans="1:18" ht="15">
      <c r="A25" s="124"/>
      <c r="B25" s="93" t="s">
        <v>503</v>
      </c>
      <c r="C25" s="94" t="s">
        <v>508</v>
      </c>
      <c r="D25" s="94"/>
      <c r="E25" s="123"/>
      <c r="F25" s="123"/>
      <c r="H25" s="123" t="s">
        <v>611</v>
      </c>
      <c r="I25" s="94"/>
      <c r="J25" s="94"/>
      <c r="K25" s="94"/>
      <c r="L25" s="97" t="s">
        <v>18</v>
      </c>
      <c r="M25" s="94" t="s">
        <v>11</v>
      </c>
      <c r="P25" s="94"/>
      <c r="Q25" s="94"/>
      <c r="R25" s="123"/>
    </row>
    <row r="26" spans="1:18" ht="15">
      <c r="A26" s="124"/>
      <c r="B26" s="93" t="s">
        <v>504</v>
      </c>
      <c r="C26" s="94" t="s">
        <v>507</v>
      </c>
      <c r="D26" s="94"/>
      <c r="E26" s="123"/>
      <c r="F26" s="123"/>
      <c r="G26" s="96" t="s">
        <v>15</v>
      </c>
      <c r="H26" s="94" t="s">
        <v>8</v>
      </c>
      <c r="I26" s="94"/>
      <c r="J26" s="94"/>
      <c r="K26" s="94"/>
      <c r="L26" s="97" t="s">
        <v>19</v>
      </c>
      <c r="M26" s="94" t="s">
        <v>12</v>
      </c>
      <c r="P26" s="94"/>
      <c r="Q26" s="94"/>
      <c r="R26" s="123"/>
    </row>
    <row r="27" spans="1:18" ht="15">
      <c r="A27" s="124"/>
      <c r="B27" s="93" t="s">
        <v>505</v>
      </c>
      <c r="C27" s="94" t="s">
        <v>506</v>
      </c>
      <c r="D27" s="94"/>
      <c r="E27" s="95"/>
      <c r="F27" s="123"/>
      <c r="G27" s="96" t="s">
        <v>16</v>
      </c>
      <c r="H27" s="103" t="s">
        <v>612</v>
      </c>
      <c r="I27" s="94"/>
      <c r="J27" s="123"/>
      <c r="K27" s="123"/>
      <c r="L27" s="123"/>
      <c r="M27" s="123"/>
      <c r="N27" s="123"/>
      <c r="O27" s="95"/>
      <c r="P27" s="95"/>
      <c r="Q27" s="95"/>
      <c r="R27" s="123"/>
    </row>
    <row r="28" spans="1:17" s="123" customFormat="1" ht="15">
      <c r="A28" s="124"/>
      <c r="B28" s="93"/>
      <c r="C28" s="94"/>
      <c r="D28" s="94"/>
      <c r="E28" s="95"/>
      <c r="G28" s="96"/>
      <c r="H28" s="94" t="s">
        <v>613</v>
      </c>
      <c r="I28" s="94"/>
      <c r="O28" s="95"/>
      <c r="P28" s="95"/>
      <c r="Q28" s="95"/>
    </row>
    <row r="29" spans="1:17" s="123" customFormat="1" ht="15">
      <c r="A29" s="124"/>
      <c r="B29" s="93"/>
      <c r="C29" s="94"/>
      <c r="D29" s="94"/>
      <c r="E29" s="95"/>
      <c r="J29" s="94"/>
      <c r="K29" s="94"/>
      <c r="L29" s="94"/>
      <c r="M29" s="94"/>
      <c r="O29" s="95"/>
      <c r="P29" s="95"/>
      <c r="Q29" s="95"/>
    </row>
    <row r="30" spans="2:18" ht="15">
      <c r="B30" s="188" t="s">
        <v>496</v>
      </c>
      <c r="I30" s="94"/>
      <c r="J30" s="94"/>
      <c r="K30" s="94"/>
      <c r="L30" s="94"/>
      <c r="M30" s="94"/>
      <c r="R30" s="19"/>
    </row>
    <row r="31" spans="2:18" s="123" customFormat="1" ht="15">
      <c r="B31" s="188"/>
      <c r="R31" s="19"/>
    </row>
    <row r="32" spans="2:18" ht="15">
      <c r="B32" s="189" t="s">
        <v>567</v>
      </c>
      <c r="C32" s="123"/>
      <c r="D32" s="123"/>
      <c r="E32" s="123"/>
      <c r="F32" s="123"/>
      <c r="G32" s="123"/>
      <c r="H32" s="123"/>
      <c r="I32" s="122"/>
      <c r="J32" s="123"/>
      <c r="K32" s="123"/>
      <c r="L32" s="123"/>
      <c r="M32" s="123"/>
      <c r="N32" s="123"/>
      <c r="O32" s="123"/>
      <c r="P32" s="123"/>
      <c r="Q32" s="19"/>
      <c r="R32" s="123"/>
    </row>
    <row r="33" spans="2:19" ht="15">
      <c r="B33" s="107"/>
      <c r="C33" s="123" t="s">
        <v>568</v>
      </c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</row>
    <row r="34" spans="2:19" ht="15">
      <c r="B34" s="189" t="s">
        <v>570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</row>
    <row r="35" spans="2:19" ht="15" customHeight="1">
      <c r="B35" s="123"/>
      <c r="C35" s="252" t="s">
        <v>569</v>
      </c>
      <c r="D35" s="253"/>
      <c r="E35" s="253"/>
      <c r="F35" s="253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123"/>
      <c r="R35" s="123"/>
      <c r="S35" s="123"/>
    </row>
    <row r="36" spans="2:19" ht="15">
      <c r="B36" s="123"/>
      <c r="C36" s="254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123"/>
      <c r="R36" s="123"/>
      <c r="S36" s="123"/>
    </row>
    <row r="37" spans="3:16" s="123" customFormat="1" ht="15">
      <c r="C37" s="256"/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7"/>
    </row>
    <row r="38" spans="2:20" ht="15">
      <c r="B38" s="90" t="s">
        <v>1</v>
      </c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</row>
    <row r="39" spans="3:18" ht="15">
      <c r="C39" s="85" t="s">
        <v>497</v>
      </c>
      <c r="D39" s="122" t="s">
        <v>519</v>
      </c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9"/>
      <c r="R39" s="123"/>
    </row>
    <row r="40" spans="3:18" ht="15">
      <c r="C40" s="85" t="s">
        <v>514</v>
      </c>
      <c r="D40" s="122" t="s">
        <v>515</v>
      </c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9"/>
      <c r="R40" s="123"/>
    </row>
    <row r="41" spans="3:18" ht="15">
      <c r="C41" s="85" t="s">
        <v>498</v>
      </c>
      <c r="D41" s="122" t="s">
        <v>589</v>
      </c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9"/>
      <c r="R41" s="123"/>
    </row>
    <row r="42" spans="3:18" ht="15" customHeight="1">
      <c r="C42" s="123"/>
      <c r="D42" s="239" t="s">
        <v>518</v>
      </c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9"/>
      <c r="R42" s="123"/>
    </row>
    <row r="43" spans="4:18" ht="15">
      <c r="D43" s="8"/>
      <c r="R43" s="19"/>
    </row>
    <row r="44" spans="2:16" ht="15">
      <c r="B44" s="94"/>
      <c r="C44" s="94"/>
      <c r="D44" s="95"/>
      <c r="P44" s="95"/>
    </row>
    <row r="45" spans="2:16" ht="15">
      <c r="B45" s="106" t="s">
        <v>619</v>
      </c>
      <c r="C45" s="94"/>
      <c r="D45" s="95"/>
      <c r="K45" s="9" t="s">
        <v>588</v>
      </c>
      <c r="P45" s="95"/>
    </row>
    <row r="46" spans="2:16" ht="15">
      <c r="B46" s="89"/>
      <c r="C46" s="94"/>
      <c r="D46" s="95"/>
      <c r="P46" s="95"/>
    </row>
    <row r="47" spans="2:16" ht="15">
      <c r="B47" s="90" t="s">
        <v>543</v>
      </c>
      <c r="C47" s="95"/>
      <c r="D47" s="105"/>
      <c r="E47" s="90" t="s">
        <v>618</v>
      </c>
      <c r="K47" s="90" t="s">
        <v>544</v>
      </c>
      <c r="M47" s="8"/>
      <c r="N47" s="90" t="s">
        <v>617</v>
      </c>
      <c r="P47" s="95"/>
    </row>
    <row r="48" spans="2:16" ht="15">
      <c r="B48" s="103" t="s">
        <v>533</v>
      </c>
      <c r="C48" s="95"/>
      <c r="E48" s="103" t="s">
        <v>532</v>
      </c>
      <c r="K48" s="122" t="s">
        <v>586</v>
      </c>
      <c r="N48" s="122" t="s">
        <v>587</v>
      </c>
      <c r="P48" s="95"/>
    </row>
    <row r="49" spans="2:16" ht="15">
      <c r="B49" s="103" t="s">
        <v>529</v>
      </c>
      <c r="C49" s="95"/>
      <c r="E49" s="8" t="s">
        <v>485</v>
      </c>
      <c r="K49" s="8" t="s">
        <v>545</v>
      </c>
      <c r="N49" s="8" t="s">
        <v>546</v>
      </c>
      <c r="P49" s="95"/>
    </row>
    <row r="50" spans="2:16" ht="15">
      <c r="B50" s="104" t="s">
        <v>582</v>
      </c>
      <c r="C50" s="95"/>
      <c r="E50" s="103" t="s">
        <v>495</v>
      </c>
      <c r="K50" s="8" t="s">
        <v>549</v>
      </c>
      <c r="N50" s="8" t="s">
        <v>550</v>
      </c>
      <c r="P50" s="95"/>
    </row>
    <row r="51" spans="2:16" ht="15">
      <c r="B51" s="103" t="s">
        <v>531</v>
      </c>
      <c r="C51" s="95"/>
      <c r="E51" s="103" t="s">
        <v>530</v>
      </c>
      <c r="K51" s="8" t="s">
        <v>547</v>
      </c>
      <c r="N51" s="8" t="s">
        <v>548</v>
      </c>
      <c r="P51" s="95"/>
    </row>
    <row r="52" spans="2:16" ht="15">
      <c r="B52" s="103" t="s">
        <v>534</v>
      </c>
      <c r="C52" s="95"/>
      <c r="E52" s="103" t="s">
        <v>534</v>
      </c>
      <c r="K52" s="8" t="s">
        <v>551</v>
      </c>
      <c r="N52" s="8" t="s">
        <v>552</v>
      </c>
      <c r="P52" s="95"/>
    </row>
    <row r="53" spans="2:16" ht="15">
      <c r="B53" s="103" t="s">
        <v>535</v>
      </c>
      <c r="C53" s="95"/>
      <c r="E53" s="103" t="s">
        <v>535</v>
      </c>
      <c r="K53" s="8" t="s">
        <v>554</v>
      </c>
      <c r="N53" s="8" t="s">
        <v>556</v>
      </c>
      <c r="P53" s="95"/>
    </row>
    <row r="54" spans="2:16" ht="15">
      <c r="B54" s="103" t="s">
        <v>538</v>
      </c>
      <c r="C54" s="95"/>
      <c r="E54" s="103" t="s">
        <v>536</v>
      </c>
      <c r="K54" s="8" t="s">
        <v>553</v>
      </c>
      <c r="N54" s="8" t="s">
        <v>555</v>
      </c>
      <c r="P54" s="95"/>
    </row>
    <row r="55" spans="2:16" ht="15">
      <c r="B55" s="8" t="s">
        <v>539</v>
      </c>
      <c r="C55" s="95"/>
      <c r="E55" s="8" t="s">
        <v>537</v>
      </c>
      <c r="K55" s="8" t="s">
        <v>560</v>
      </c>
      <c r="N55" s="8" t="s">
        <v>561</v>
      </c>
      <c r="P55" s="95"/>
    </row>
    <row r="56" spans="2:14" ht="15">
      <c r="B56" s="8" t="s">
        <v>540</v>
      </c>
      <c r="E56" s="8" t="s">
        <v>540</v>
      </c>
      <c r="K56" s="8" t="s">
        <v>562</v>
      </c>
      <c r="N56" s="8" t="s">
        <v>563</v>
      </c>
    </row>
    <row r="57" spans="2:14" ht="15">
      <c r="B57" s="8" t="s">
        <v>542</v>
      </c>
      <c r="E57" s="8" t="s">
        <v>542</v>
      </c>
      <c r="K57" s="8" t="s">
        <v>565</v>
      </c>
      <c r="N57" s="8" t="s">
        <v>564</v>
      </c>
    </row>
    <row r="58" spans="2:14" ht="15">
      <c r="B58" s="122" t="s">
        <v>572</v>
      </c>
      <c r="E58" s="122" t="s">
        <v>572</v>
      </c>
      <c r="K58" s="8" t="s">
        <v>557</v>
      </c>
      <c r="N58" s="8" t="s">
        <v>558</v>
      </c>
    </row>
    <row r="59" spans="2:14" s="123" customFormat="1" ht="15">
      <c r="B59" s="8" t="s">
        <v>541</v>
      </c>
      <c r="C59" s="10"/>
      <c r="D59" s="10"/>
      <c r="E59" s="8" t="s">
        <v>541</v>
      </c>
      <c r="K59" s="8" t="s">
        <v>566</v>
      </c>
      <c r="L59" s="10"/>
      <c r="M59" s="10"/>
      <c r="N59" s="8" t="s">
        <v>559</v>
      </c>
    </row>
    <row r="61" ht="15" customHeight="1"/>
    <row r="77" spans="1:5" ht="15">
      <c r="A77" s="11"/>
      <c r="B77" s="90"/>
      <c r="E77" s="8"/>
    </row>
    <row r="78" spans="1:14" ht="15">
      <c r="A78" s="11"/>
      <c r="B78" s="11"/>
      <c r="C78" s="11"/>
      <c r="D78" s="11"/>
      <c r="E78" s="11"/>
      <c r="F78" s="14"/>
      <c r="G78" s="11"/>
      <c r="H78" s="11"/>
      <c r="I78" s="11"/>
      <c r="J78" s="11"/>
      <c r="K78" s="11"/>
      <c r="L78" s="11"/>
      <c r="M78" s="11"/>
      <c r="N78" s="11"/>
    </row>
    <row r="79" spans="1:14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</row>
    <row r="80" spans="1:14" ht="15">
      <c r="A80" s="11"/>
      <c r="B80" s="13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spans="1:14" ht="15">
      <c r="A81" s="11"/>
      <c r="B81" s="12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</row>
    <row r="82" spans="1:14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</row>
    <row r="83" spans="1:14" ht="15">
      <c r="A83" s="11"/>
      <c r="C83" s="14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</row>
    <row r="84" spans="1:14" ht="15">
      <c r="A84" s="11"/>
      <c r="B84" s="11"/>
      <c r="C84" s="11"/>
      <c r="D84" s="14"/>
      <c r="E84" s="11"/>
      <c r="F84" s="11"/>
      <c r="G84" s="11"/>
      <c r="H84" s="11"/>
      <c r="I84" s="11"/>
      <c r="J84" s="11"/>
      <c r="K84" s="11"/>
      <c r="L84" s="11"/>
      <c r="M84" s="11"/>
      <c r="N84" s="11"/>
    </row>
    <row r="85" spans="1:14" ht="15">
      <c r="A85" s="11"/>
      <c r="B85" s="11"/>
      <c r="C85" s="11"/>
      <c r="D85" s="14"/>
      <c r="E85" s="11"/>
      <c r="F85" s="11"/>
      <c r="G85" s="11"/>
      <c r="H85" s="11"/>
      <c r="I85" s="11"/>
      <c r="J85" s="11"/>
      <c r="K85" s="11"/>
      <c r="L85" s="11"/>
      <c r="M85" s="11"/>
      <c r="N85" s="11"/>
    </row>
    <row r="86" spans="1:14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</row>
    <row r="87" spans="1:14" ht="15">
      <c r="A87" s="11"/>
      <c r="B87" s="14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</row>
    <row r="88" spans="1:14" ht="15">
      <c r="A88" s="11"/>
      <c r="B88" s="11"/>
      <c r="C88" s="14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</row>
    <row r="89" spans="1:14" ht="15">
      <c r="A89" s="11"/>
      <c r="C89" s="8"/>
      <c r="D89" s="8"/>
      <c r="E89" s="11"/>
      <c r="F89" s="11"/>
      <c r="G89" s="11"/>
      <c r="H89" s="11"/>
      <c r="I89" s="11"/>
      <c r="J89" s="11"/>
      <c r="K89" s="11"/>
      <c r="L89" s="11"/>
      <c r="M89" s="11"/>
      <c r="N89" s="11"/>
    </row>
    <row r="90" spans="1:14" ht="15">
      <c r="A90" s="11"/>
      <c r="D90" s="8"/>
      <c r="E90" s="11"/>
      <c r="F90" s="11"/>
      <c r="G90" s="11"/>
      <c r="H90" s="11"/>
      <c r="I90" s="11"/>
      <c r="J90" s="11"/>
      <c r="K90" s="11"/>
      <c r="L90" s="11"/>
      <c r="M90" s="11"/>
      <c r="N90" s="11"/>
    </row>
    <row r="91" spans="1:14" ht="15">
      <c r="A91" s="11"/>
      <c r="B91" s="8"/>
      <c r="C91" s="8"/>
      <c r="E91" s="11"/>
      <c r="F91" s="11"/>
      <c r="G91" s="11"/>
      <c r="H91" s="11"/>
      <c r="I91" s="11"/>
      <c r="J91" s="11"/>
      <c r="K91" s="11"/>
      <c r="L91" s="11"/>
      <c r="M91" s="11"/>
      <c r="N91" s="11"/>
    </row>
    <row r="92" spans="1:14" ht="15">
      <c r="A92" s="11"/>
      <c r="B92" s="11"/>
      <c r="D92" s="8"/>
      <c r="E92" s="11"/>
      <c r="F92" s="11"/>
      <c r="G92" s="11"/>
      <c r="H92" s="11"/>
      <c r="I92" s="11"/>
      <c r="J92" s="11"/>
      <c r="K92" s="11"/>
      <c r="L92" s="11"/>
      <c r="M92" s="11"/>
      <c r="N92" s="11"/>
    </row>
    <row r="93" spans="1:14" ht="15">
      <c r="A93" s="11"/>
      <c r="B93" s="11"/>
      <c r="C93" s="14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</row>
    <row r="94" spans="1:4" ht="15">
      <c r="A94" s="11"/>
      <c r="B94" s="8"/>
      <c r="D94" s="14"/>
    </row>
    <row r="95" spans="1:4" ht="15">
      <c r="A95" s="11"/>
      <c r="C95" s="8"/>
      <c r="D95" s="11"/>
    </row>
    <row r="96" ht="15">
      <c r="A96" s="11"/>
    </row>
    <row r="97" spans="1:2" ht="15">
      <c r="A97" s="11"/>
      <c r="B97" s="8"/>
    </row>
    <row r="98" spans="1:3" ht="15">
      <c r="A98" s="11"/>
      <c r="C98" s="8"/>
    </row>
    <row r="99" spans="1:4" ht="15">
      <c r="A99" s="11"/>
      <c r="D99" s="8"/>
    </row>
    <row r="100" ht="15">
      <c r="A100" s="11"/>
    </row>
    <row r="101" spans="1:2" ht="15">
      <c r="A101" s="11"/>
      <c r="B101" s="25"/>
    </row>
    <row r="102" spans="1:3" ht="15">
      <c r="A102" s="11"/>
      <c r="C102" s="8"/>
    </row>
    <row r="103" spans="1:3" ht="15">
      <c r="A103" s="11"/>
      <c r="C103" s="8"/>
    </row>
    <row r="104" ht="15">
      <c r="A104" s="11"/>
    </row>
    <row r="105" ht="15">
      <c r="A105" s="11"/>
    </row>
    <row r="106" ht="15">
      <c r="B106" s="8"/>
    </row>
    <row r="107" ht="15">
      <c r="C107" s="8"/>
    </row>
    <row r="108" ht="15">
      <c r="D108" s="8"/>
    </row>
    <row r="109" ht="15">
      <c r="C109" s="8"/>
    </row>
    <row r="111" spans="1:2" ht="15">
      <c r="A111" s="227"/>
      <c r="B111" s="24"/>
    </row>
    <row r="112" ht="15">
      <c r="C112" s="8"/>
    </row>
    <row r="113" ht="15">
      <c r="C113" s="8"/>
    </row>
    <row r="114" ht="15">
      <c r="C114" s="8"/>
    </row>
    <row r="115" ht="15">
      <c r="D115" s="8"/>
    </row>
    <row r="116" ht="15">
      <c r="D116" s="8"/>
    </row>
  </sheetData>
  <sheetProtection/>
  <mergeCells count="2">
    <mergeCell ref="B11:M11"/>
    <mergeCell ref="C35:P37"/>
  </mergeCells>
  <printOptions/>
  <pageMargins left="0.7" right="0.7" top="0.75" bottom="0.75" header="0.3" footer="0.3"/>
  <pageSetup horizontalDpi="600" verticalDpi="600" orientation="portrait" scale="6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27"/>
  <sheetViews>
    <sheetView view="pageBreakPreview" zoomScale="85" zoomScaleNormal="85" zoomScaleSheetLayoutView="85" zoomScalePageLayoutView="70" workbookViewId="0" topLeftCell="A1">
      <pane ySplit="5" topLeftCell="A6" activePane="bottomLeft" state="frozen"/>
      <selection pane="topLeft" activeCell="A2" sqref="A2:B2"/>
      <selection pane="bottomLeft" activeCell="A6" sqref="A6"/>
    </sheetView>
  </sheetViews>
  <sheetFormatPr defaultColWidth="9.140625" defaultRowHeight="15"/>
  <cols>
    <col min="1" max="1" width="23.8515625" style="1" customWidth="1"/>
    <col min="2" max="2" width="15.7109375" style="1" customWidth="1"/>
    <col min="3" max="3" width="5.421875" style="1" customWidth="1"/>
    <col min="4" max="4" width="7.28125" style="1" customWidth="1"/>
    <col min="5" max="6" width="9.140625" style="1" customWidth="1"/>
    <col min="7" max="7" width="9.00390625" style="1" customWidth="1"/>
    <col min="8" max="11" width="9.140625" style="1" customWidth="1"/>
    <col min="12" max="12" width="10.7109375" style="1" customWidth="1"/>
    <col min="13" max="40" width="9.140625" style="1" customWidth="1"/>
    <col min="41" max="41" width="11.421875" style="1" customWidth="1"/>
    <col min="42" max="16384" width="9.140625" style="1" customWidth="1"/>
  </cols>
  <sheetData>
    <row r="1" spans="1:12" ht="22.5" customHeight="1">
      <c r="A1" s="194"/>
      <c r="B1" s="195"/>
      <c r="C1" s="128"/>
      <c r="D1" s="128"/>
      <c r="E1" s="128"/>
      <c r="F1" s="128"/>
      <c r="G1" s="128"/>
      <c r="H1" s="128"/>
      <c r="I1" s="128"/>
      <c r="J1" s="39" t="s">
        <v>486</v>
      </c>
      <c r="K1" s="128"/>
      <c r="L1" s="128"/>
    </row>
    <row r="2" spans="1:42" s="16" customFormat="1" ht="18.75" customHeight="1">
      <c r="A2" s="40" t="s">
        <v>54</v>
      </c>
      <c r="B2" s="40" t="s">
        <v>630</v>
      </c>
      <c r="C2" s="41"/>
      <c r="D2" s="76" t="str">
        <f>IF(OR(F1_FACILITY_NAME="",F1_FACILITY_ID=""),"Please Enter Facility ID and Name","")</f>
        <v>Please Enter Facility ID and Name</v>
      </c>
      <c r="E2" s="42"/>
      <c r="F2" s="42"/>
      <c r="G2" s="47"/>
      <c r="H2" s="47"/>
      <c r="I2" s="42"/>
      <c r="J2" s="42"/>
      <c r="K2" s="42"/>
      <c r="L2" s="42"/>
      <c r="M2" s="26"/>
      <c r="N2" s="1"/>
      <c r="O2" s="1"/>
      <c r="P2" s="1"/>
      <c r="Q2" s="1"/>
      <c r="R2" s="1"/>
      <c r="S2" s="1"/>
      <c r="T2" s="29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12" ht="18.75" customHeight="1">
      <c r="A3" s="43"/>
      <c r="B3" s="127"/>
      <c r="C3" s="127"/>
      <c r="D3" s="128"/>
      <c r="E3" s="128"/>
      <c r="F3" s="128"/>
      <c r="G3" s="43"/>
      <c r="H3" s="48"/>
      <c r="I3" s="128"/>
      <c r="J3" s="128"/>
      <c r="K3" s="128"/>
      <c r="L3" s="128"/>
    </row>
    <row r="4" spans="1:12" ht="18.75" customHeight="1">
      <c r="A4" s="262" t="s">
        <v>20</v>
      </c>
      <c r="B4" s="264" t="s">
        <v>0</v>
      </c>
      <c r="C4" s="267" t="s">
        <v>573</v>
      </c>
      <c r="D4" s="260" t="s">
        <v>1</v>
      </c>
      <c r="E4" s="261"/>
      <c r="F4" s="266"/>
      <c r="G4" s="260" t="s">
        <v>517</v>
      </c>
      <c r="H4" s="261"/>
      <c r="I4" s="260" t="s">
        <v>516</v>
      </c>
      <c r="J4" s="261"/>
      <c r="K4" s="266"/>
      <c r="L4" s="258" t="s">
        <v>526</v>
      </c>
    </row>
    <row r="5" spans="1:13" ht="18.75" customHeight="1" thickBot="1">
      <c r="A5" s="263"/>
      <c r="B5" s="265"/>
      <c r="C5" s="268"/>
      <c r="D5" s="187" t="s">
        <v>483</v>
      </c>
      <c r="E5" s="187" t="s">
        <v>513</v>
      </c>
      <c r="F5" s="187" t="s">
        <v>484</v>
      </c>
      <c r="G5" s="67" t="s">
        <v>513</v>
      </c>
      <c r="H5" s="193" t="s">
        <v>484</v>
      </c>
      <c r="I5" s="67" t="s">
        <v>7</v>
      </c>
      <c r="J5" s="193" t="s">
        <v>3</v>
      </c>
      <c r="K5" s="67" t="s">
        <v>4</v>
      </c>
      <c r="L5" s="259"/>
      <c r="M5" s="5"/>
    </row>
    <row r="6" spans="1:12" ht="25.5" customHeight="1">
      <c r="A6" s="248" t="s">
        <v>633</v>
      </c>
      <c r="B6" s="244" t="s">
        <v>631</v>
      </c>
      <c r="C6" s="126"/>
      <c r="D6" s="35"/>
      <c r="E6" s="35"/>
      <c r="F6" s="130"/>
      <c r="G6" s="196"/>
      <c r="H6" s="196"/>
      <c r="I6" s="115"/>
      <c r="J6" s="115"/>
      <c r="K6" s="115"/>
      <c r="L6" s="196"/>
    </row>
    <row r="7" spans="1:12" ht="25.5" customHeight="1">
      <c r="A7" s="248" t="s">
        <v>633</v>
      </c>
      <c r="B7" s="244" t="s">
        <v>632</v>
      </c>
      <c r="C7" s="126"/>
      <c r="D7" s="130"/>
      <c r="E7" s="130"/>
      <c r="F7" s="130"/>
      <c r="G7" s="197"/>
      <c r="H7" s="197"/>
      <c r="I7" s="116"/>
      <c r="J7" s="116"/>
      <c r="K7" s="116"/>
      <c r="L7" s="15"/>
    </row>
    <row r="8" spans="1:12" ht="25.5" customHeight="1">
      <c r="A8" s="248" t="s">
        <v>633</v>
      </c>
      <c r="B8" s="244" t="s">
        <v>632</v>
      </c>
      <c r="C8" s="126"/>
      <c r="D8" s="130"/>
      <c r="E8" s="130"/>
      <c r="F8" s="130"/>
      <c r="G8" s="197"/>
      <c r="H8" s="197"/>
      <c r="I8" s="116"/>
      <c r="J8" s="116"/>
      <c r="K8" s="116"/>
      <c r="L8" s="15"/>
    </row>
    <row r="9" spans="1:14" ht="25.5" customHeight="1">
      <c r="A9" s="248" t="s">
        <v>633</v>
      </c>
      <c r="B9" s="244" t="s">
        <v>632</v>
      </c>
      <c r="C9" s="126"/>
      <c r="D9" s="130"/>
      <c r="E9" s="130"/>
      <c r="F9" s="130"/>
      <c r="G9" s="197"/>
      <c r="H9" s="197"/>
      <c r="I9" s="116"/>
      <c r="J9" s="116"/>
      <c r="K9" s="116"/>
      <c r="L9" s="15"/>
      <c r="N9" s="4"/>
    </row>
    <row r="10" spans="1:14" ht="25.5" customHeight="1">
      <c r="A10" s="248" t="s">
        <v>633</v>
      </c>
      <c r="B10" s="244" t="s">
        <v>632</v>
      </c>
      <c r="C10" s="126"/>
      <c r="D10" s="130"/>
      <c r="E10" s="130"/>
      <c r="F10" s="130"/>
      <c r="G10" s="197"/>
      <c r="H10" s="197"/>
      <c r="I10" s="116"/>
      <c r="J10" s="116"/>
      <c r="K10" s="116"/>
      <c r="L10" s="15"/>
      <c r="N10" s="4"/>
    </row>
    <row r="11" spans="1:14" ht="25.5" customHeight="1">
      <c r="A11" s="248" t="s">
        <v>633</v>
      </c>
      <c r="B11" s="244" t="s">
        <v>632</v>
      </c>
      <c r="C11" s="126"/>
      <c r="D11" s="130"/>
      <c r="E11" s="130"/>
      <c r="F11" s="22"/>
      <c r="G11" s="197"/>
      <c r="H11" s="197"/>
      <c r="I11" s="116"/>
      <c r="J11" s="116"/>
      <c r="K11" s="116"/>
      <c r="L11" s="15"/>
      <c r="N11" s="4"/>
    </row>
    <row r="12" spans="1:14" ht="25.5" customHeight="1">
      <c r="A12" s="248" t="s">
        <v>633</v>
      </c>
      <c r="B12" s="244" t="s">
        <v>632</v>
      </c>
      <c r="C12" s="126"/>
      <c r="D12" s="130"/>
      <c r="E12" s="130"/>
      <c r="F12" s="130"/>
      <c r="G12" s="197"/>
      <c r="H12" s="197"/>
      <c r="I12" s="116"/>
      <c r="J12" s="116"/>
      <c r="K12" s="116"/>
      <c r="L12" s="15"/>
      <c r="N12" s="4"/>
    </row>
    <row r="13" spans="1:14" ht="25.5" customHeight="1">
      <c r="A13" s="248" t="s">
        <v>633</v>
      </c>
      <c r="B13" s="244" t="s">
        <v>632</v>
      </c>
      <c r="C13" s="125"/>
      <c r="D13" s="126"/>
      <c r="E13" s="130"/>
      <c r="F13" s="130"/>
      <c r="G13" s="197"/>
      <c r="H13" s="197"/>
      <c r="I13" s="116"/>
      <c r="J13" s="116"/>
      <c r="K13" s="116"/>
      <c r="L13" s="15"/>
      <c r="N13" s="4"/>
    </row>
    <row r="14" spans="1:13" ht="25.5" customHeight="1">
      <c r="A14" s="248" t="s">
        <v>633</v>
      </c>
      <c r="B14" s="244" t="s">
        <v>634</v>
      </c>
      <c r="C14" s="125"/>
      <c r="D14" s="126"/>
      <c r="E14" s="130"/>
      <c r="F14" s="130"/>
      <c r="G14" s="197"/>
      <c r="H14" s="197"/>
      <c r="I14" s="116"/>
      <c r="J14" s="116"/>
      <c r="K14" s="116"/>
      <c r="L14" s="15"/>
      <c r="M14" s="2"/>
    </row>
    <row r="15" spans="1:12" ht="25.5" customHeight="1">
      <c r="A15" s="248" t="s">
        <v>633</v>
      </c>
      <c r="B15" s="244" t="s">
        <v>634</v>
      </c>
      <c r="C15" s="140"/>
      <c r="D15" s="140"/>
      <c r="E15" s="141"/>
      <c r="F15" s="130"/>
      <c r="G15" s="198"/>
      <c r="H15" s="198"/>
      <c r="I15" s="116"/>
      <c r="J15" s="116"/>
      <c r="K15" s="116"/>
      <c r="L15" s="15"/>
    </row>
    <row r="16" spans="1:12" ht="25.5" customHeight="1">
      <c r="A16" s="248" t="s">
        <v>633</v>
      </c>
      <c r="B16" s="244" t="s">
        <v>633</v>
      </c>
      <c r="C16" s="140"/>
      <c r="D16" s="142"/>
      <c r="E16" s="141"/>
      <c r="F16" s="130"/>
      <c r="G16" s="198"/>
      <c r="H16" s="198"/>
      <c r="I16" s="116"/>
      <c r="J16" s="116"/>
      <c r="K16" s="116"/>
      <c r="L16" s="15"/>
    </row>
    <row r="17" spans="1:12" ht="25.5" customHeight="1">
      <c r="A17" s="248" t="s">
        <v>633</v>
      </c>
      <c r="B17" s="244" t="s">
        <v>633</v>
      </c>
      <c r="C17" s="140"/>
      <c r="D17" s="140"/>
      <c r="E17" s="141"/>
      <c r="F17" s="130"/>
      <c r="G17" s="198"/>
      <c r="H17" s="198"/>
      <c r="I17" s="116"/>
      <c r="J17" s="116"/>
      <c r="K17" s="116"/>
      <c r="L17" s="15"/>
    </row>
    <row r="18" spans="1:20" ht="25.5" customHeight="1">
      <c r="A18" s="248" t="s">
        <v>633</v>
      </c>
      <c r="B18" s="244" t="s">
        <v>633</v>
      </c>
      <c r="C18" s="140"/>
      <c r="D18" s="140"/>
      <c r="E18" s="141"/>
      <c r="F18" s="130"/>
      <c r="G18" s="198"/>
      <c r="H18" s="198"/>
      <c r="I18" s="116"/>
      <c r="J18" s="116"/>
      <c r="K18" s="116"/>
      <c r="L18" s="15"/>
      <c r="T18" s="29"/>
    </row>
    <row r="19" spans="1:12" ht="25.5" customHeight="1">
      <c r="A19" s="121"/>
      <c r="B19" s="140"/>
      <c r="C19" s="140"/>
      <c r="D19" s="140"/>
      <c r="E19" s="141"/>
      <c r="F19" s="130"/>
      <c r="G19" s="198"/>
      <c r="H19" s="198"/>
      <c r="I19" s="116"/>
      <c r="J19" s="116"/>
      <c r="K19" s="116"/>
      <c r="L19" s="15"/>
    </row>
    <row r="20" spans="1:12" ht="25.5" customHeight="1">
      <c r="A20" s="121"/>
      <c r="B20" s="125"/>
      <c r="C20" s="125"/>
      <c r="D20" s="130"/>
      <c r="E20" s="130"/>
      <c r="F20" s="130"/>
      <c r="G20" s="197"/>
      <c r="H20" s="197"/>
      <c r="I20" s="116"/>
      <c r="J20" s="116"/>
      <c r="K20" s="116"/>
      <c r="L20" s="15"/>
    </row>
    <row r="21" spans="1:12" ht="25.5" customHeight="1">
      <c r="A21" s="121"/>
      <c r="B21" s="125"/>
      <c r="C21" s="125"/>
      <c r="D21" s="130"/>
      <c r="E21" s="130"/>
      <c r="F21" s="130"/>
      <c r="G21" s="197"/>
      <c r="H21" s="197"/>
      <c r="I21" s="116"/>
      <c r="J21" s="116"/>
      <c r="K21" s="116"/>
      <c r="L21" s="15"/>
    </row>
    <row r="22" spans="1:12" ht="25.5" customHeight="1">
      <c r="A22" s="121"/>
      <c r="B22" s="125"/>
      <c r="C22" s="125"/>
      <c r="D22" s="130"/>
      <c r="E22" s="130"/>
      <c r="F22" s="130"/>
      <c r="G22" s="197"/>
      <c r="H22" s="197"/>
      <c r="I22" s="116"/>
      <c r="J22" s="116"/>
      <c r="K22" s="116"/>
      <c r="L22" s="15"/>
    </row>
    <row r="23" spans="1:12" ht="25.5" customHeight="1">
      <c r="A23" s="121"/>
      <c r="B23" s="125"/>
      <c r="C23" s="125"/>
      <c r="D23" s="130"/>
      <c r="E23" s="130"/>
      <c r="F23" s="130"/>
      <c r="G23" s="197"/>
      <c r="H23" s="197"/>
      <c r="I23" s="116"/>
      <c r="J23" s="116"/>
      <c r="K23" s="116"/>
      <c r="L23" s="15"/>
    </row>
    <row r="24" spans="1:12" ht="25.5" customHeight="1">
      <c r="A24" s="99"/>
      <c r="B24" s="100"/>
      <c r="C24" s="100"/>
      <c r="D24" s="101"/>
      <c r="E24" s="101"/>
      <c r="F24" s="101"/>
      <c r="G24" s="199"/>
      <c r="H24" s="199"/>
      <c r="I24" s="163"/>
      <c r="J24" s="163"/>
      <c r="K24" s="163"/>
      <c r="L24" s="200"/>
    </row>
    <row r="25" spans="1:12" ht="25.5" customHeight="1" thickBot="1">
      <c r="A25" s="99"/>
      <c r="B25" s="100"/>
      <c r="C25" s="100"/>
      <c r="D25" s="101"/>
      <c r="E25" s="101"/>
      <c r="F25" s="101"/>
      <c r="G25" s="199"/>
      <c r="H25" s="199"/>
      <c r="I25" s="163"/>
      <c r="J25" s="163"/>
      <c r="K25" s="163"/>
      <c r="L25" s="200"/>
    </row>
    <row r="26" spans="1:12" ht="25.5" customHeight="1">
      <c r="A26" s="59" t="s">
        <v>528</v>
      </c>
      <c r="B26" s="60"/>
      <c r="C26" s="60"/>
      <c r="D26" s="58"/>
      <c r="E26" s="58"/>
      <c r="F26" s="58"/>
      <c r="G26" s="102"/>
      <c r="H26" s="102"/>
      <c r="I26" s="58"/>
      <c r="J26" s="58"/>
      <c r="K26" s="58"/>
      <c r="L26" s="102"/>
    </row>
    <row r="27" spans="1:11" ht="25.5" customHeight="1">
      <c r="A27" s="6"/>
      <c r="B27" s="6"/>
      <c r="C27" s="6"/>
      <c r="D27" s="6"/>
      <c r="G27" s="2"/>
      <c r="I27" s="6"/>
      <c r="K27" s="6"/>
    </row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</sheetData>
  <sheetProtection insertRows="0"/>
  <mergeCells count="7">
    <mergeCell ref="L4:L5"/>
    <mergeCell ref="G4:H4"/>
    <mergeCell ref="A4:A5"/>
    <mergeCell ref="B4:B5"/>
    <mergeCell ref="D4:F4"/>
    <mergeCell ref="I4:K4"/>
    <mergeCell ref="C4:C5"/>
  </mergeCells>
  <dataValidations count="1">
    <dataValidation errorStyle="warning" type="textLength" operator="lessThanOrEqual" allowBlank="1" showErrorMessage="1" errorTitle="Registration No." error="A maximum of 15 characters has been suggested for this column.&#10;Please enter each registration number as given on applicable permits.&#10;(e.g: 001-0002-3-0004)" sqref="D13:D19 B20:C26 C6:C19 B6:B18">
      <formula1>15</formula1>
    </dataValidation>
  </dataValidations>
  <printOptions horizontalCentered="1"/>
  <pageMargins left="0.25" right="0.25" top="0.75" bottom="0.75" header="0.3" footer="0.3"/>
  <pageSetup horizontalDpi="600" verticalDpi="600" orientation="landscape" scale="80" r:id="rId3"/>
  <headerFooter>
    <oddHeader>&amp;L&amp;"Times New Roman,Bold"&amp;12FORM 0&amp;C&amp;"Times New Roman,Bold"&amp;12EQUIPMENT INVENTORY
EMISSIONS CERTIFICATION REPORT</oddHeader>
    <oddFooter>&amp;L&amp;"Times New Roman,Bold"&amp;12CALENDAR YEAR: 2019&amp;C&amp;"Times New Roman,Regular"&amp;12&amp;P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50"/>
  <sheetViews>
    <sheetView view="pageBreakPreview" zoomScale="85" zoomScaleNormal="85" zoomScaleSheetLayoutView="85" zoomScalePageLayoutView="40" workbookViewId="0" topLeftCell="A1">
      <pane ySplit="5" topLeftCell="A6" activePane="bottomLeft" state="frozen"/>
      <selection pane="topLeft" activeCell="A2" sqref="A2:B2"/>
      <selection pane="bottomLeft" activeCell="B15" sqref="B15"/>
    </sheetView>
  </sheetViews>
  <sheetFormatPr defaultColWidth="9.140625" defaultRowHeight="15"/>
  <cols>
    <col min="1" max="1" width="23.8515625" style="42" customWidth="1"/>
    <col min="2" max="2" width="15.7109375" style="45" customWidth="1"/>
    <col min="3" max="3" width="5.421875" style="45" customWidth="1"/>
    <col min="4" max="4" width="7.28125" style="45" customWidth="1"/>
    <col min="5" max="14" width="9.140625" style="45" customWidth="1"/>
    <col min="15" max="16" width="9.00390625" style="45" customWidth="1"/>
    <col min="17" max="17" width="9.421875" style="45" customWidth="1"/>
    <col min="18" max="48" width="9.00390625" style="45" customWidth="1"/>
    <col min="49" max="16384" width="9.140625" style="45" customWidth="1"/>
  </cols>
  <sheetData>
    <row r="1" spans="1:17" ht="22.5" customHeight="1">
      <c r="A1" s="27">
        <f>IF(F1_FACILITY_ID="","",F1_FACILITY_ID)</f>
      </c>
      <c r="B1" s="63">
        <f>IF(F1_FACILITY_NAME="","",F1_FACILITY_NAME)</f>
      </c>
      <c r="C1" s="128"/>
      <c r="D1" s="128"/>
      <c r="E1" s="128"/>
      <c r="F1" s="76"/>
      <c r="G1" s="76"/>
      <c r="H1" s="128"/>
      <c r="I1" s="128"/>
      <c r="J1" s="128"/>
      <c r="K1" s="128"/>
      <c r="L1" s="128"/>
      <c r="M1" s="128"/>
      <c r="N1" s="128"/>
      <c r="O1" s="39" t="s">
        <v>487</v>
      </c>
      <c r="P1" s="128"/>
      <c r="Q1" s="128"/>
    </row>
    <row r="2" spans="1:44" s="42" customFormat="1" ht="18.75" customHeight="1">
      <c r="A2" s="40" t="str">
        <f>'Equipment Inventory'!$A$2</f>
        <v>Facility ID</v>
      </c>
      <c r="B2" s="40" t="str">
        <f>'Equipment Inventory'!$B$2</f>
        <v>Facility Name</v>
      </c>
      <c r="C2" s="41"/>
      <c r="D2" s="76" t="str">
        <f>IF(OR(F1_FACILITY_NAME="",F1_FACILITY_ID=""),"Please Enter Facility ID and Name in Equipment Inventory Spreadsheet","")</f>
        <v>Please Enter Facility ID and Name in Equipment Inventory Spreadsheet</v>
      </c>
      <c r="G2" s="92"/>
      <c r="O2" s="40"/>
      <c r="R2" s="45"/>
      <c r="S2" s="45"/>
      <c r="T2" s="45"/>
      <c r="U2" s="45"/>
      <c r="V2" s="64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</row>
    <row r="3" spans="2:17" ht="18.75" customHeight="1">
      <c r="B3" s="43"/>
      <c r="C3" s="127"/>
      <c r="D3" s="127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</row>
    <row r="4" spans="1:17" ht="18.75" customHeight="1">
      <c r="A4" s="264" t="s">
        <v>20</v>
      </c>
      <c r="B4" s="271" t="s">
        <v>0</v>
      </c>
      <c r="C4" s="267" t="s">
        <v>573</v>
      </c>
      <c r="D4" s="258" t="s">
        <v>571</v>
      </c>
      <c r="E4" s="260" t="s">
        <v>488</v>
      </c>
      <c r="F4" s="261"/>
      <c r="G4" s="65" t="s">
        <v>492</v>
      </c>
      <c r="H4" s="260" t="s">
        <v>490</v>
      </c>
      <c r="I4" s="261"/>
      <c r="J4" s="65" t="s">
        <v>492</v>
      </c>
      <c r="K4" s="260" t="s">
        <v>491</v>
      </c>
      <c r="L4" s="261"/>
      <c r="M4" s="260" t="s">
        <v>489</v>
      </c>
      <c r="N4" s="261"/>
      <c r="O4" s="260" t="s">
        <v>244</v>
      </c>
      <c r="P4" s="261"/>
      <c r="Q4" s="269" t="s">
        <v>526</v>
      </c>
    </row>
    <row r="5" spans="1:17" s="43" customFormat="1" ht="18.75" customHeight="1" thickBot="1">
      <c r="A5" s="265"/>
      <c r="B5" s="272"/>
      <c r="C5" s="259"/>
      <c r="D5" s="259"/>
      <c r="E5" s="66" t="s">
        <v>5</v>
      </c>
      <c r="F5" s="67" t="s">
        <v>6</v>
      </c>
      <c r="G5" s="67" t="s">
        <v>6</v>
      </c>
      <c r="H5" s="66" t="s">
        <v>5</v>
      </c>
      <c r="I5" s="67" t="s">
        <v>6</v>
      </c>
      <c r="J5" s="67" t="s">
        <v>6</v>
      </c>
      <c r="K5" s="66" t="s">
        <v>5</v>
      </c>
      <c r="L5" s="67" t="s">
        <v>6</v>
      </c>
      <c r="M5" s="66" t="s">
        <v>5</v>
      </c>
      <c r="N5" s="67" t="s">
        <v>6</v>
      </c>
      <c r="O5" s="66" t="s">
        <v>5</v>
      </c>
      <c r="P5" s="67" t="s">
        <v>6</v>
      </c>
      <c r="Q5" s="270"/>
    </row>
    <row r="6" spans="1:17" s="98" customFormat="1" ht="25.5" customHeight="1">
      <c r="A6" s="243" t="str">
        <f>'Equipment Inventory'!$A$6</f>
        <v> </v>
      </c>
      <c r="B6" s="243" t="str">
        <f>'Equipment Inventory'!$B$6</f>
        <v>Enter #</v>
      </c>
      <c r="C6" s="142"/>
      <c r="D6" s="142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8"/>
    </row>
    <row r="7" spans="1:17" ht="25.5" customHeight="1">
      <c r="A7" s="245" t="str">
        <f>'Equipment Inventory'!$A$7</f>
        <v> </v>
      </c>
      <c r="B7" s="243" t="str">
        <f>'Equipment Inventory'!$B$7</f>
        <v> #</v>
      </c>
      <c r="C7" s="142"/>
      <c r="D7" s="142"/>
      <c r="E7" s="139"/>
      <c r="F7" s="139"/>
      <c r="G7" s="139"/>
      <c r="H7" s="144"/>
      <c r="I7" s="144"/>
      <c r="J7" s="139"/>
      <c r="K7" s="144"/>
      <c r="L7" s="144"/>
      <c r="M7" s="144"/>
      <c r="N7" s="144"/>
      <c r="O7" s="139"/>
      <c r="P7" s="139"/>
      <c r="Q7" s="145"/>
    </row>
    <row r="8" spans="1:17" ht="25.5" customHeight="1">
      <c r="A8" s="245" t="str">
        <f>'Equipment Inventory'!$A$8</f>
        <v> </v>
      </c>
      <c r="B8" s="243" t="str">
        <f>'Equipment Inventory'!$B$8</f>
        <v> #</v>
      </c>
      <c r="C8" s="142"/>
      <c r="D8" s="142"/>
      <c r="E8" s="139"/>
      <c r="F8" s="139"/>
      <c r="G8" s="139"/>
      <c r="H8" s="144"/>
      <c r="I8" s="144"/>
      <c r="J8" s="139"/>
      <c r="K8" s="144"/>
      <c r="L8" s="144"/>
      <c r="M8" s="144"/>
      <c r="N8" s="144"/>
      <c r="O8" s="139"/>
      <c r="P8" s="139"/>
      <c r="Q8" s="145"/>
    </row>
    <row r="9" spans="1:17" ht="25.5" customHeight="1">
      <c r="A9" s="245" t="str">
        <f>'Equipment Inventory'!$A$9</f>
        <v> </v>
      </c>
      <c r="B9" s="246" t="str">
        <f>'Equipment Inventory'!$B$9</f>
        <v> #</v>
      </c>
      <c r="C9" s="142"/>
      <c r="D9" s="142"/>
      <c r="E9" s="139"/>
      <c r="F9" s="139"/>
      <c r="G9" s="139"/>
      <c r="H9" s="144"/>
      <c r="I9" s="144"/>
      <c r="J9" s="139"/>
      <c r="K9" s="144"/>
      <c r="L9" s="144"/>
      <c r="M9" s="144"/>
      <c r="N9" s="144"/>
      <c r="O9" s="139"/>
      <c r="P9" s="139"/>
      <c r="Q9" s="145"/>
    </row>
    <row r="10" spans="1:17" ht="25.5" customHeight="1">
      <c r="A10" s="245" t="str">
        <f>'Equipment Inventory'!$A$10</f>
        <v> </v>
      </c>
      <c r="B10" s="246" t="str">
        <f>'Equipment Inventory'!$B$10</f>
        <v> #</v>
      </c>
      <c r="C10" s="142"/>
      <c r="D10" s="142"/>
      <c r="E10" s="139"/>
      <c r="F10" s="139"/>
      <c r="G10" s="139"/>
      <c r="H10" s="144"/>
      <c r="I10" s="144"/>
      <c r="J10" s="139"/>
      <c r="K10" s="144"/>
      <c r="L10" s="144"/>
      <c r="M10" s="144"/>
      <c r="N10" s="144"/>
      <c r="O10" s="139"/>
      <c r="P10" s="139"/>
      <c r="Q10" s="145"/>
    </row>
    <row r="11" spans="1:17" ht="25.5" customHeight="1">
      <c r="A11" s="245" t="str">
        <f>'Equipment Inventory'!$A$11</f>
        <v> </v>
      </c>
      <c r="B11" s="246" t="str">
        <f>'Equipment Inventory'!$B$11</f>
        <v> #</v>
      </c>
      <c r="C11" s="142"/>
      <c r="D11" s="142"/>
      <c r="E11" s="146"/>
      <c r="F11" s="139"/>
      <c r="G11" s="139"/>
      <c r="H11" s="144"/>
      <c r="I11" s="144"/>
      <c r="J11" s="139"/>
      <c r="K11" s="144"/>
      <c r="L11" s="144"/>
      <c r="M11" s="144"/>
      <c r="N11" s="144"/>
      <c r="O11" s="146"/>
      <c r="P11" s="139"/>
      <c r="Q11" s="145"/>
    </row>
    <row r="12" spans="1:17" ht="25.5" customHeight="1">
      <c r="A12" s="245" t="str">
        <f>'Equipment Inventory'!$A$12</f>
        <v> </v>
      </c>
      <c r="B12" s="246" t="str">
        <f>'Equipment Inventory'!$B$12</f>
        <v> #</v>
      </c>
      <c r="C12" s="142"/>
      <c r="D12" s="142"/>
      <c r="E12" s="139"/>
      <c r="F12" s="139"/>
      <c r="G12" s="139"/>
      <c r="H12" s="144"/>
      <c r="I12" s="144"/>
      <c r="J12" s="139"/>
      <c r="K12" s="144"/>
      <c r="L12" s="144"/>
      <c r="M12" s="144"/>
      <c r="N12" s="144"/>
      <c r="O12" s="139"/>
      <c r="P12" s="139"/>
      <c r="Q12" s="145"/>
    </row>
    <row r="13" spans="1:17" ht="25.5" customHeight="1">
      <c r="A13" s="245" t="str">
        <f>'Equipment Inventory'!$A$13</f>
        <v> </v>
      </c>
      <c r="B13" s="247" t="str">
        <f>'Equipment Inventory'!$B$13</f>
        <v> #</v>
      </c>
      <c r="C13" s="140"/>
      <c r="D13" s="142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45"/>
    </row>
    <row r="14" spans="1:17" ht="25.5" customHeight="1">
      <c r="A14" s="164" t="str">
        <f>'Equipment Inventory'!$A$14</f>
        <v> </v>
      </c>
      <c r="B14" s="140" t="str">
        <f>'Equipment Inventory'!$B$14</f>
        <v>#</v>
      </c>
      <c r="C14" s="140"/>
      <c r="D14" s="142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45"/>
    </row>
    <row r="15" spans="1:17" ht="25.5" customHeight="1">
      <c r="A15" s="164" t="str">
        <f>'Equipment Inventory'!$A$15</f>
        <v> </v>
      </c>
      <c r="B15" s="140" t="str">
        <f>'Equipment Inventory'!$B$15</f>
        <v>#</v>
      </c>
      <c r="C15" s="140"/>
      <c r="D15" s="140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45"/>
    </row>
    <row r="16" spans="1:17" ht="25.5" customHeight="1">
      <c r="A16" s="164"/>
      <c r="B16" s="140"/>
      <c r="C16" s="140"/>
      <c r="D16" s="142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45"/>
    </row>
    <row r="17" spans="1:17" ht="25.5" customHeight="1">
      <c r="A17" s="164"/>
      <c r="B17" s="140"/>
      <c r="C17" s="140"/>
      <c r="D17" s="140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45"/>
    </row>
    <row r="18" spans="1:22" ht="25.5" customHeight="1">
      <c r="A18" s="164"/>
      <c r="B18" s="140"/>
      <c r="C18" s="140"/>
      <c r="D18" s="140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45"/>
      <c r="V18" s="64"/>
    </row>
    <row r="19" spans="1:17" ht="25.5" customHeight="1">
      <c r="A19" s="164"/>
      <c r="B19" s="140"/>
      <c r="C19" s="140"/>
      <c r="D19" s="140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45"/>
    </row>
    <row r="20" spans="1:17" ht="25.5" customHeight="1">
      <c r="A20" s="121"/>
      <c r="B20" s="125"/>
      <c r="C20" s="125"/>
      <c r="D20" s="125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71"/>
    </row>
    <row r="21" spans="1:17" ht="25.5" customHeight="1">
      <c r="A21" s="121"/>
      <c r="B21" s="125"/>
      <c r="C21" s="125"/>
      <c r="D21" s="125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71"/>
    </row>
    <row r="22" spans="1:17" ht="25.5" customHeight="1">
      <c r="A22" s="121"/>
      <c r="B22" s="125"/>
      <c r="C22" s="125"/>
      <c r="D22" s="125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71"/>
    </row>
    <row r="23" spans="1:17" ht="25.5" customHeight="1">
      <c r="A23" s="121"/>
      <c r="B23" s="125"/>
      <c r="C23" s="125"/>
      <c r="D23" s="125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71"/>
    </row>
    <row r="24" spans="1:17" ht="25.5" customHeight="1">
      <c r="A24" s="121"/>
      <c r="B24" s="125"/>
      <c r="C24" s="125"/>
      <c r="D24" s="125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71"/>
    </row>
    <row r="25" spans="1:17" ht="25.5" customHeight="1" thickBot="1">
      <c r="A25" s="61"/>
      <c r="B25" s="131"/>
      <c r="C25" s="131"/>
      <c r="D25" s="13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72"/>
    </row>
    <row r="26" spans="1:44" s="70" customFormat="1" ht="25.5" customHeight="1">
      <c r="A26" s="242" t="s">
        <v>23</v>
      </c>
      <c r="B26" s="132"/>
      <c r="C26" s="80"/>
      <c r="D26" s="132"/>
      <c r="E26" s="112">
        <f ca="1">SUM(E6:OFFSET(E26,-1,0))</f>
        <v>0</v>
      </c>
      <c r="F26" s="112">
        <f ca="1">SUM(F6:OFFSET(F26,-1,0))</f>
        <v>0</v>
      </c>
      <c r="G26" s="112">
        <f ca="1">SUM(G6:OFFSET(G26,-1,0))</f>
        <v>0</v>
      </c>
      <c r="H26" s="112">
        <f ca="1">SUM(H6:OFFSET(H26,-1,0))</f>
        <v>0</v>
      </c>
      <c r="I26" s="112">
        <f ca="1">SUM(I6:OFFSET(I26,-1,0))</f>
        <v>0</v>
      </c>
      <c r="J26" s="112">
        <f ca="1">SUM(J6:OFFSET(J26,-1,0))</f>
        <v>0</v>
      </c>
      <c r="K26" s="112">
        <f ca="1">SUM(K6:OFFSET(K26,-1,0))</f>
        <v>0</v>
      </c>
      <c r="L26" s="112">
        <f ca="1">SUM(L6:OFFSET(L26,-1,0))</f>
        <v>0</v>
      </c>
      <c r="M26" s="112">
        <f ca="1">SUM(M6:OFFSET(M26,-1,0))</f>
        <v>0</v>
      </c>
      <c r="N26" s="112">
        <f ca="1">SUM(N6:OFFSET(N26,-1,0))</f>
        <v>0</v>
      </c>
      <c r="O26" s="112">
        <f ca="1">SUM(O6:OFFSET(O26,-1,0))</f>
        <v>0</v>
      </c>
      <c r="P26" s="112">
        <f ca="1">SUM(P6:OFFSET(P26,-1,0))</f>
        <v>0</v>
      </c>
      <c r="Q26" s="69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</row>
    <row r="27" spans="1:17" ht="25.5" customHeight="1">
      <c r="A27" s="133"/>
      <c r="B27" s="133"/>
      <c r="C27" s="117"/>
      <c r="D27" s="117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</row>
    <row r="28" spans="1:17" ht="25.5" customHeight="1">
      <c r="A28" s="133"/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</row>
    <row r="29" spans="1:17" ht="25.5" customHeight="1">
      <c r="A29" s="133"/>
      <c r="B29" s="133"/>
      <c r="C29" s="133"/>
      <c r="D29" s="133"/>
      <c r="E29" s="133"/>
      <c r="F29" s="138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</row>
    <row r="30" spans="1:17" ht="25.5" customHeight="1">
      <c r="A30" s="119"/>
      <c r="B30" s="119"/>
      <c r="C30" s="119"/>
      <c r="D30" s="119"/>
      <c r="E30" s="119"/>
      <c r="F30" s="120"/>
      <c r="G30" s="119"/>
      <c r="H30" s="119"/>
      <c r="I30" s="120"/>
      <c r="J30" s="119"/>
      <c r="K30" s="119"/>
      <c r="L30" s="120"/>
      <c r="M30" s="119"/>
      <c r="N30" s="120"/>
      <c r="O30" s="133"/>
      <c r="P30" s="133"/>
      <c r="Q30" s="133"/>
    </row>
    <row r="31" spans="1:17" ht="25.5" customHeight="1">
      <c r="A31" s="133"/>
      <c r="B31" s="133"/>
      <c r="C31" s="133"/>
      <c r="D31" s="133"/>
      <c r="E31" s="133"/>
      <c r="F31" s="118"/>
      <c r="G31" s="133"/>
      <c r="H31" s="133"/>
      <c r="I31" s="118"/>
      <c r="J31" s="133"/>
      <c r="K31" s="133"/>
      <c r="L31" s="118"/>
      <c r="M31" s="133"/>
      <c r="N31" s="118"/>
      <c r="O31" s="133"/>
      <c r="P31" s="133"/>
      <c r="Q31" s="133"/>
    </row>
    <row r="32" spans="1:17" ht="25.5" customHeight="1">
      <c r="A32" s="133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</row>
    <row r="33" spans="1:17" ht="25.5" customHeight="1">
      <c r="A33" s="133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</row>
    <row r="34" spans="1:17" ht="25.5" customHeight="1">
      <c r="A34" s="133"/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</row>
    <row r="35" spans="1:17" ht="25.5" customHeight="1">
      <c r="A35" s="133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</row>
    <row r="36" spans="1:17" ht="25.5" customHeight="1">
      <c r="A36" s="133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</row>
    <row r="37" spans="1:17" ht="25.5" customHeight="1">
      <c r="A37" s="133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</row>
    <row r="38" spans="1:17" ht="25.5" customHeight="1">
      <c r="A38" s="133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</row>
    <row r="39" spans="1:17" ht="25.5" customHeight="1">
      <c r="A39" s="133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</row>
    <row r="40" spans="1:17" ht="25.5" customHeight="1">
      <c r="A40" s="133"/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</row>
    <row r="41" spans="1:17" ht="25.5" customHeight="1">
      <c r="A41" s="133"/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</row>
    <row r="42" spans="1:17" ht="25.5" customHeight="1">
      <c r="A42" s="133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</row>
    <row r="43" spans="1:17" ht="25.5" customHeight="1">
      <c r="A43" s="133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</row>
    <row r="44" spans="1:17" ht="25.5" customHeight="1">
      <c r="A44" s="133"/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</row>
    <row r="45" spans="1:17" ht="25.5" customHeight="1">
      <c r="A45" s="133"/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</row>
    <row r="46" spans="1:17" ht="25.5" customHeight="1">
      <c r="A46" s="133"/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</row>
    <row r="47" spans="1:17" ht="25.5" customHeight="1">
      <c r="A47" s="133"/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</row>
    <row r="48" spans="1:17" ht="25.5" customHeight="1">
      <c r="A48" s="133"/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</row>
    <row r="49" spans="1:17" ht="25.5" customHeight="1">
      <c r="A49" s="133"/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</row>
    <row r="50" spans="1:17" ht="25.5" customHeight="1">
      <c r="A50" s="133"/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</row>
  </sheetData>
  <sheetProtection insertRows="0"/>
  <mergeCells count="10">
    <mergeCell ref="Q4:Q5"/>
    <mergeCell ref="K4:L4"/>
    <mergeCell ref="M4:N4"/>
    <mergeCell ref="O4:P4"/>
    <mergeCell ref="A4:A5"/>
    <mergeCell ref="B4:B5"/>
    <mergeCell ref="E4:F4"/>
    <mergeCell ref="H4:I4"/>
    <mergeCell ref="D4:D5"/>
    <mergeCell ref="C4:C5"/>
  </mergeCells>
  <dataValidations count="1">
    <dataValidation errorStyle="warning" type="textLength" operator="lessThanOrEqual" allowBlank="1" showErrorMessage="1" errorTitle="Registration No." error="A maximum of 15 characters has been suggested for this column.&#10;Please enter each registration number as given on applicable permits.&#10;(e.g: 001-0002-3-0004)" sqref="B6:B8 C6:D25">
      <formula1>15</formula1>
    </dataValidation>
  </dataValidations>
  <printOptions horizontalCentered="1"/>
  <pageMargins left="0.25" right="0.25" top="0.75" bottom="0.75" header="0.3" footer="0.3"/>
  <pageSetup horizontalDpi="600" verticalDpi="600" orientation="landscape" scale="75" r:id="rId3"/>
  <headerFooter>
    <oddHeader>&amp;L&amp;"Times New Roman,Bold"&amp;12FORM 2&amp;C&amp;"Times New Roman,Bold"&amp;12CRITERIA POLLUTANTS
EMISSIONS CERTIFICATION REPORT</oddHeader>
    <oddFooter>&amp;L&amp;"Times New Roman,Bold"&amp;12CALENDAR YEAR: 2019&amp;C&amp;"Times New Roman,Regular"&amp;12&amp;P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31"/>
  <sheetViews>
    <sheetView view="pageBreakPreview" zoomScale="85" zoomScaleNormal="85" zoomScaleSheetLayoutView="85" zoomScalePageLayoutView="40" workbookViewId="0" topLeftCell="A1">
      <pane ySplit="5" topLeftCell="A6" activePane="bottomLeft" state="frozen"/>
      <selection pane="topLeft" activeCell="A2" sqref="A2:B2"/>
      <selection pane="bottomLeft" activeCell="B15" sqref="B15"/>
    </sheetView>
  </sheetViews>
  <sheetFormatPr defaultColWidth="9.140625" defaultRowHeight="15"/>
  <cols>
    <col min="1" max="1" width="23.8515625" style="45" customWidth="1"/>
    <col min="2" max="2" width="15.7109375" style="45" customWidth="1"/>
    <col min="3" max="3" width="5.421875" style="45" customWidth="1"/>
    <col min="4" max="4" width="7.28125" style="128" customWidth="1"/>
    <col min="5" max="12" width="9.140625" style="45" customWidth="1"/>
    <col min="13" max="13" width="9.421875" style="45" customWidth="1"/>
    <col min="14" max="19" width="9.140625" style="45" customWidth="1"/>
    <col min="20" max="23" width="9.28125" style="45" customWidth="1"/>
    <col min="24" max="24" width="9.28125" style="45" bestFit="1" customWidth="1"/>
    <col min="25" max="25" width="9.140625" style="45" customWidth="1"/>
    <col min="26" max="26" width="14.421875" style="45" customWidth="1"/>
    <col min="27" max="27" width="11.421875" style="45" customWidth="1"/>
    <col min="28" max="28" width="11.7109375" style="45" customWidth="1"/>
    <col min="29" max="29" width="4.57421875" style="45" customWidth="1"/>
    <col min="30" max="32" width="11.421875" style="45" customWidth="1"/>
    <col min="33" max="33" width="23.8515625" style="45" customWidth="1"/>
    <col min="34" max="34" width="15.7109375" style="45" customWidth="1"/>
    <col min="35" max="35" width="9.8515625" style="45" customWidth="1"/>
    <col min="36" max="36" width="9.140625" style="45" customWidth="1"/>
    <col min="37" max="37" width="9.28125" style="45" bestFit="1" customWidth="1"/>
    <col min="38" max="38" width="9.140625" style="45" customWidth="1"/>
    <col min="39" max="39" width="14.421875" style="45" customWidth="1"/>
    <col min="40" max="40" width="11.421875" style="45" customWidth="1"/>
    <col min="41" max="41" width="11.7109375" style="45" customWidth="1"/>
    <col min="42" max="42" width="4.57421875" style="45" customWidth="1"/>
    <col min="43" max="45" width="11.421875" style="45" customWidth="1"/>
    <col min="46" max="16384" width="9.140625" style="45" customWidth="1"/>
  </cols>
  <sheetData>
    <row r="1" spans="1:15" ht="22.5" customHeight="1">
      <c r="A1" s="27">
        <f>IF(F1_FACILITY_ID="","",F1_FACILITY_ID)</f>
      </c>
      <c r="B1" s="63">
        <f>IF(F1_FACILITY_NAME="","",F1_FACILITY_NAME)</f>
      </c>
      <c r="K1" s="39" t="s">
        <v>476</v>
      </c>
      <c r="M1" s="48"/>
      <c r="N1" s="48"/>
      <c r="O1" s="48"/>
    </row>
    <row r="2" spans="1:46" s="42" customFormat="1" ht="18.75" customHeight="1">
      <c r="A2" s="40" t="str">
        <f>'Equipment Inventory'!$A$2</f>
        <v>Facility ID</v>
      </c>
      <c r="B2" s="40" t="str">
        <f>'Equipment Inventory'!$B$2</f>
        <v>Facility Name</v>
      </c>
      <c r="C2" s="41"/>
      <c r="D2" s="76" t="str">
        <f>IF(OR(F1_FACILITY_NAME="",F1_FACILITY_ID=""),"Please Enter Facility ID and Name in Equipment Inventory Spreadsheet","")</f>
        <v>Please Enter Facility ID and Name in Equipment Inventory Spreadsheet</v>
      </c>
      <c r="K2" s="40" t="s">
        <v>55</v>
      </c>
      <c r="M2" s="47"/>
      <c r="N2" s="47"/>
      <c r="O2" s="47"/>
      <c r="Q2" s="73"/>
      <c r="R2" s="45"/>
      <c r="S2" s="45"/>
      <c r="T2" s="45"/>
      <c r="U2" s="45"/>
      <c r="V2" s="45"/>
      <c r="W2" s="45"/>
      <c r="X2" s="64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</row>
    <row r="3" spans="1:15" ht="18.75" customHeight="1">
      <c r="A3" s="43"/>
      <c r="B3" s="44"/>
      <c r="C3" s="44"/>
      <c r="D3" s="127"/>
      <c r="M3" s="43"/>
      <c r="N3" s="48"/>
      <c r="O3" s="48"/>
    </row>
    <row r="4" spans="1:16" ht="18.75" customHeight="1">
      <c r="A4" s="271" t="s">
        <v>20</v>
      </c>
      <c r="B4" s="271" t="s">
        <v>0</v>
      </c>
      <c r="C4" s="267" t="s">
        <v>573</v>
      </c>
      <c r="D4" s="258" t="s">
        <v>571</v>
      </c>
      <c r="E4" s="273" t="s">
        <v>477</v>
      </c>
      <c r="F4" s="273"/>
      <c r="G4" s="273" t="s">
        <v>478</v>
      </c>
      <c r="H4" s="273"/>
      <c r="I4" s="273" t="s">
        <v>479</v>
      </c>
      <c r="J4" s="273"/>
      <c r="K4" s="273" t="s">
        <v>480</v>
      </c>
      <c r="L4" s="273"/>
      <c r="M4" s="258" t="s">
        <v>526</v>
      </c>
      <c r="N4" s="74"/>
      <c r="O4" s="75"/>
      <c r="P4" s="76">
        <f>IF(ISBLANK(S1)&lt;&gt;ISERROR(VLOOKUP($S$1,Toxics!$B$5:$F$230,1,FALSE)),"Please enter a valid CAS number above","")</f>
      </c>
    </row>
    <row r="5" spans="1:17" ht="18.75" customHeight="1" thickBot="1">
      <c r="A5" s="272"/>
      <c r="B5" s="272"/>
      <c r="C5" s="259"/>
      <c r="D5" s="259"/>
      <c r="E5" s="67" t="s">
        <v>5</v>
      </c>
      <c r="F5" s="67" t="s">
        <v>6</v>
      </c>
      <c r="G5" s="67" t="s">
        <v>5</v>
      </c>
      <c r="H5" s="67" t="s">
        <v>6</v>
      </c>
      <c r="I5" s="67" t="s">
        <v>5</v>
      </c>
      <c r="J5" s="67" t="s">
        <v>6</v>
      </c>
      <c r="K5" s="67" t="s">
        <v>5</v>
      </c>
      <c r="L5" s="67" t="s">
        <v>6</v>
      </c>
      <c r="M5" s="259"/>
      <c r="N5" s="74"/>
      <c r="O5" s="77"/>
      <c r="P5" s="43"/>
      <c r="Q5" s="43"/>
    </row>
    <row r="6" spans="1:14" ht="25.5" customHeight="1">
      <c r="A6" s="142" t="str">
        <f>'Equipment Inventory'!$A$6</f>
        <v> </v>
      </c>
      <c r="B6" s="142" t="str">
        <f>'Equipment Inventory'!$B$6</f>
        <v>Enter #</v>
      </c>
      <c r="C6" s="142"/>
      <c r="D6" s="142"/>
      <c r="E6" s="144"/>
      <c r="F6" s="144"/>
      <c r="G6" s="144"/>
      <c r="H6" s="144"/>
      <c r="I6" s="144"/>
      <c r="J6" s="144"/>
      <c r="K6" s="144"/>
      <c r="L6" s="144"/>
      <c r="M6" s="162"/>
      <c r="N6" s="74"/>
    </row>
    <row r="7" spans="1:14" ht="25.5" customHeight="1">
      <c r="A7" s="164" t="str">
        <f>'Equipment Inventory'!$A$7</f>
        <v> </v>
      </c>
      <c r="B7" s="142" t="str">
        <f>'Equipment Inventory'!$B$7</f>
        <v> #</v>
      </c>
      <c r="C7" s="142"/>
      <c r="D7" s="142"/>
      <c r="E7" s="139"/>
      <c r="F7" s="139"/>
      <c r="G7" s="139"/>
      <c r="H7" s="139"/>
      <c r="I7" s="139"/>
      <c r="J7" s="139"/>
      <c r="K7" s="139"/>
      <c r="L7" s="139"/>
      <c r="M7" s="149"/>
      <c r="N7" s="74"/>
    </row>
    <row r="8" spans="1:14" ht="25.5" customHeight="1">
      <c r="A8" s="164" t="str">
        <f>'Equipment Inventory'!$A$8</f>
        <v> </v>
      </c>
      <c r="B8" s="142" t="str">
        <f>'Equipment Inventory'!$B$8</f>
        <v> #</v>
      </c>
      <c r="C8" s="142"/>
      <c r="D8" s="142"/>
      <c r="E8" s="139"/>
      <c r="F8" s="139"/>
      <c r="G8" s="139"/>
      <c r="H8" s="139"/>
      <c r="I8" s="139"/>
      <c r="J8" s="139"/>
      <c r="K8" s="139"/>
      <c r="L8" s="139"/>
      <c r="M8" s="149"/>
      <c r="N8" s="74"/>
    </row>
    <row r="9" spans="1:18" ht="25.5" customHeight="1">
      <c r="A9" s="164" t="str">
        <f>'Equipment Inventory'!$A$9</f>
        <v> </v>
      </c>
      <c r="B9" s="140" t="str">
        <f>'Equipment Inventory'!$B$9</f>
        <v> #</v>
      </c>
      <c r="C9" s="142"/>
      <c r="D9" s="142"/>
      <c r="E9" s="139"/>
      <c r="F9" s="139"/>
      <c r="G9" s="139"/>
      <c r="H9" s="139"/>
      <c r="I9" s="139"/>
      <c r="J9" s="139"/>
      <c r="K9" s="139"/>
      <c r="L9" s="139"/>
      <c r="M9" s="149"/>
      <c r="N9" s="74"/>
      <c r="R9" s="74"/>
    </row>
    <row r="10" spans="1:18" ht="25.5" customHeight="1">
      <c r="A10" s="164" t="str">
        <f>'Equipment Inventory'!$A$10</f>
        <v> </v>
      </c>
      <c r="B10" s="140" t="str">
        <f>'Equipment Inventory'!$B$10</f>
        <v> #</v>
      </c>
      <c r="C10" s="142"/>
      <c r="D10" s="142"/>
      <c r="E10" s="139"/>
      <c r="F10" s="139"/>
      <c r="G10" s="139"/>
      <c r="H10" s="139"/>
      <c r="I10" s="139"/>
      <c r="J10" s="139"/>
      <c r="K10" s="139"/>
      <c r="L10" s="139"/>
      <c r="M10" s="149"/>
      <c r="N10" s="74"/>
      <c r="R10" s="74"/>
    </row>
    <row r="11" spans="1:18" ht="25.5" customHeight="1">
      <c r="A11" s="164" t="str">
        <f>'Equipment Inventory'!$A$11</f>
        <v> </v>
      </c>
      <c r="B11" s="140" t="str">
        <f>'Equipment Inventory'!$B$11</f>
        <v> #</v>
      </c>
      <c r="C11" s="142"/>
      <c r="D11" s="142"/>
      <c r="E11" s="139"/>
      <c r="F11" s="139"/>
      <c r="G11" s="139"/>
      <c r="H11" s="139"/>
      <c r="I11" s="139"/>
      <c r="J11" s="139"/>
      <c r="K11" s="139"/>
      <c r="L11" s="139"/>
      <c r="M11" s="149"/>
      <c r="N11" s="74"/>
      <c r="R11" s="74"/>
    </row>
    <row r="12" spans="1:18" ht="25.5" customHeight="1">
      <c r="A12" s="164" t="str">
        <f>'Equipment Inventory'!$A$12</f>
        <v> </v>
      </c>
      <c r="B12" s="140" t="str">
        <f>'Equipment Inventory'!$B$12</f>
        <v> #</v>
      </c>
      <c r="C12" s="142"/>
      <c r="D12" s="142"/>
      <c r="E12" s="139"/>
      <c r="F12" s="139"/>
      <c r="G12" s="139"/>
      <c r="H12" s="139"/>
      <c r="I12" s="139"/>
      <c r="J12" s="139"/>
      <c r="K12" s="139"/>
      <c r="L12" s="139"/>
      <c r="M12" s="149"/>
      <c r="N12" s="74"/>
      <c r="R12" s="74"/>
    </row>
    <row r="13" spans="1:18" ht="25.5" customHeight="1">
      <c r="A13" s="164" t="str">
        <f>'Equipment Inventory'!$A$13</f>
        <v> </v>
      </c>
      <c r="B13" s="147" t="str">
        <f>'Equipment Inventory'!$B$13</f>
        <v> #</v>
      </c>
      <c r="C13" s="140"/>
      <c r="D13" s="142"/>
      <c r="E13" s="139"/>
      <c r="F13" s="139"/>
      <c r="G13" s="139"/>
      <c r="H13" s="139"/>
      <c r="I13" s="139"/>
      <c r="J13" s="139"/>
      <c r="K13" s="139"/>
      <c r="L13" s="139"/>
      <c r="M13" s="149"/>
      <c r="N13" s="74"/>
      <c r="R13" s="74"/>
    </row>
    <row r="14" spans="1:17" ht="25.5" customHeight="1">
      <c r="A14" s="164" t="str">
        <f>'Equipment Inventory'!$A$14</f>
        <v> </v>
      </c>
      <c r="B14" s="140" t="str">
        <f>'Equipment Inventory'!$B$14</f>
        <v>#</v>
      </c>
      <c r="C14" s="140"/>
      <c r="D14" s="142"/>
      <c r="E14" s="139"/>
      <c r="F14" s="139"/>
      <c r="G14" s="139"/>
      <c r="H14" s="139"/>
      <c r="I14" s="139"/>
      <c r="J14" s="139"/>
      <c r="K14" s="139"/>
      <c r="L14" s="139"/>
      <c r="M14" s="149"/>
      <c r="N14" s="74"/>
      <c r="O14" s="78"/>
      <c r="P14" s="56"/>
      <c r="Q14" s="56"/>
    </row>
    <row r="15" spans="1:15" ht="25.5" customHeight="1">
      <c r="A15" s="164" t="str">
        <f>'Equipment Inventory'!$A$15</f>
        <v> </v>
      </c>
      <c r="B15" s="140" t="str">
        <f>'Equipment Inventory'!$B$15</f>
        <v>#</v>
      </c>
      <c r="C15" s="140"/>
      <c r="D15" s="140"/>
      <c r="E15" s="139"/>
      <c r="F15" s="139"/>
      <c r="G15" s="139"/>
      <c r="H15" s="139"/>
      <c r="I15" s="139"/>
      <c r="J15" s="139"/>
      <c r="K15" s="139"/>
      <c r="L15" s="139"/>
      <c r="M15" s="149"/>
      <c r="N15" s="74"/>
      <c r="O15" s="74"/>
    </row>
    <row r="16" spans="1:15" ht="25.5" customHeight="1">
      <c r="A16" s="164"/>
      <c r="B16" s="140"/>
      <c r="C16" s="140"/>
      <c r="D16" s="142"/>
      <c r="E16" s="139"/>
      <c r="F16" s="139"/>
      <c r="G16" s="139"/>
      <c r="H16" s="139"/>
      <c r="I16" s="139"/>
      <c r="J16" s="139"/>
      <c r="K16" s="139"/>
      <c r="L16" s="139"/>
      <c r="M16" s="149"/>
      <c r="N16" s="74"/>
      <c r="O16" s="74"/>
    </row>
    <row r="17" spans="1:15" ht="25.5" customHeight="1">
      <c r="A17" s="164"/>
      <c r="B17" s="140"/>
      <c r="C17" s="140"/>
      <c r="D17" s="140"/>
      <c r="E17" s="139"/>
      <c r="F17" s="139"/>
      <c r="G17" s="139"/>
      <c r="H17" s="139"/>
      <c r="I17" s="139"/>
      <c r="J17" s="139"/>
      <c r="K17" s="139"/>
      <c r="L17" s="139"/>
      <c r="M17" s="149"/>
      <c r="N17" s="74"/>
      <c r="O17" s="74"/>
    </row>
    <row r="18" spans="1:24" ht="25.5" customHeight="1">
      <c r="A18" s="164"/>
      <c r="B18" s="140"/>
      <c r="C18" s="140"/>
      <c r="D18" s="140"/>
      <c r="E18" s="139"/>
      <c r="F18" s="139"/>
      <c r="G18" s="139"/>
      <c r="H18" s="139"/>
      <c r="I18" s="139"/>
      <c r="J18" s="139"/>
      <c r="K18" s="139"/>
      <c r="L18" s="139"/>
      <c r="M18" s="149"/>
      <c r="N18" s="74"/>
      <c r="O18" s="74"/>
      <c r="X18" s="64"/>
    </row>
    <row r="19" spans="1:15" ht="25.5" customHeight="1">
      <c r="A19" s="164"/>
      <c r="B19" s="140"/>
      <c r="C19" s="140"/>
      <c r="D19" s="140"/>
      <c r="E19" s="139"/>
      <c r="F19" s="139"/>
      <c r="G19" s="139"/>
      <c r="H19" s="139"/>
      <c r="I19" s="139"/>
      <c r="J19" s="139"/>
      <c r="K19" s="139"/>
      <c r="L19" s="139"/>
      <c r="M19" s="149"/>
      <c r="N19" s="74"/>
      <c r="O19" s="74"/>
    </row>
    <row r="20" spans="1:15" ht="25.5" customHeight="1">
      <c r="A20" s="121"/>
      <c r="B20" s="125"/>
      <c r="C20" s="125"/>
      <c r="D20" s="125"/>
      <c r="E20" s="134"/>
      <c r="F20" s="134"/>
      <c r="G20" s="134"/>
      <c r="H20" s="134"/>
      <c r="I20" s="134"/>
      <c r="J20" s="134"/>
      <c r="K20" s="134"/>
      <c r="L20" s="134"/>
      <c r="M20" s="83"/>
      <c r="N20" s="74"/>
      <c r="O20" s="74"/>
    </row>
    <row r="21" spans="1:15" ht="25.5" customHeight="1">
      <c r="A21" s="121"/>
      <c r="B21" s="125"/>
      <c r="C21" s="125"/>
      <c r="D21" s="125"/>
      <c r="E21" s="134"/>
      <c r="F21" s="134"/>
      <c r="G21" s="134"/>
      <c r="H21" s="134"/>
      <c r="I21" s="134"/>
      <c r="J21" s="134"/>
      <c r="K21" s="134"/>
      <c r="L21" s="134"/>
      <c r="M21" s="83"/>
      <c r="N21" s="74"/>
      <c r="O21" s="74"/>
    </row>
    <row r="22" spans="1:15" ht="25.5" customHeight="1">
      <c r="A22" s="121"/>
      <c r="B22" s="125"/>
      <c r="C22" s="125"/>
      <c r="D22" s="125"/>
      <c r="E22" s="134"/>
      <c r="F22" s="134"/>
      <c r="G22" s="134"/>
      <c r="H22" s="134"/>
      <c r="I22" s="134"/>
      <c r="J22" s="134"/>
      <c r="K22" s="134"/>
      <c r="L22" s="134"/>
      <c r="M22" s="83"/>
      <c r="N22" s="74"/>
      <c r="O22" s="74"/>
    </row>
    <row r="23" spans="1:15" ht="25.5" customHeight="1">
      <c r="A23" s="121"/>
      <c r="B23" s="125"/>
      <c r="C23" s="125"/>
      <c r="D23" s="125"/>
      <c r="E23" s="134"/>
      <c r="F23" s="134"/>
      <c r="G23" s="134"/>
      <c r="H23" s="134"/>
      <c r="I23" s="134"/>
      <c r="J23" s="134"/>
      <c r="K23" s="134"/>
      <c r="L23" s="134"/>
      <c r="M23" s="83"/>
      <c r="N23" s="74"/>
      <c r="O23" s="74"/>
    </row>
    <row r="24" spans="1:15" ht="25.5" customHeight="1">
      <c r="A24" s="121"/>
      <c r="B24" s="125"/>
      <c r="C24" s="125"/>
      <c r="D24" s="125"/>
      <c r="E24" s="134"/>
      <c r="F24" s="134"/>
      <c r="G24" s="134"/>
      <c r="H24" s="134"/>
      <c r="I24" s="134"/>
      <c r="J24" s="134"/>
      <c r="K24" s="134"/>
      <c r="L24" s="134"/>
      <c r="M24" s="83"/>
      <c r="N24" s="74"/>
      <c r="O24" s="74"/>
    </row>
    <row r="25" spans="1:15" ht="25.5" customHeight="1" thickBot="1">
      <c r="A25" s="61"/>
      <c r="B25" s="131"/>
      <c r="C25" s="131"/>
      <c r="D25" s="131"/>
      <c r="E25" s="111"/>
      <c r="F25" s="111"/>
      <c r="G25" s="111"/>
      <c r="H25" s="111"/>
      <c r="I25" s="111"/>
      <c r="J25" s="111"/>
      <c r="K25" s="111"/>
      <c r="L25" s="111"/>
      <c r="M25" s="84"/>
      <c r="N25" s="74"/>
      <c r="O25" s="74"/>
    </row>
    <row r="26" spans="1:46" s="70" customFormat="1" ht="25.5" customHeight="1">
      <c r="A26" s="242" t="s">
        <v>23</v>
      </c>
      <c r="B26" s="79"/>
      <c r="C26" s="80"/>
      <c r="D26" s="132"/>
      <c r="E26" s="112">
        <f ca="1">SUM(E6:OFFSET(E26,-1,0))</f>
        <v>0</v>
      </c>
      <c r="F26" s="112">
        <f ca="1">SUM(F6:OFFSET(F26,-1,0))</f>
        <v>0</v>
      </c>
      <c r="G26" s="112">
        <f ca="1">SUM(G6:OFFSET(G26,-1,0))</f>
        <v>0</v>
      </c>
      <c r="H26" s="112">
        <f ca="1">SUM(H6:OFFSET(H26,-1,0))</f>
        <v>0</v>
      </c>
      <c r="I26" s="112">
        <f ca="1">SUM(I6:OFFSET(I26,-1,0))</f>
        <v>0</v>
      </c>
      <c r="J26" s="112">
        <f ca="1">SUM(J6:OFFSET(J26,-1,0))</f>
        <v>0</v>
      </c>
      <c r="K26" s="112">
        <f ca="1">SUM(K6:OFFSET(K26,-1,0))</f>
        <v>0</v>
      </c>
      <c r="L26" s="112">
        <f ca="1">SUM(L6:OFFSET(L26,-1,0))</f>
        <v>0</v>
      </c>
      <c r="M26" s="81"/>
      <c r="N26" s="74"/>
      <c r="O26" s="82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</row>
    <row r="27" spans="1:13" ht="25.5" customHeight="1">
      <c r="A27" s="53"/>
      <c r="B27" s="53"/>
      <c r="C27" s="53"/>
      <c r="D27" s="129"/>
      <c r="F27" s="53"/>
      <c r="H27" s="53"/>
      <c r="J27" s="53"/>
      <c r="L27" s="53"/>
      <c r="M27" s="56"/>
    </row>
    <row r="28" ht="25.5" customHeight="1"/>
    <row r="29" ht="25.5" customHeight="1"/>
    <row r="30" spans="1:14" ht="25.5" customHeight="1">
      <c r="A30" s="119"/>
      <c r="B30" s="119"/>
      <c r="C30" s="119"/>
      <c r="D30" s="119"/>
      <c r="E30" s="119"/>
      <c r="F30" s="120"/>
      <c r="G30" s="119"/>
      <c r="H30" s="120"/>
      <c r="I30" s="135"/>
      <c r="J30" s="120"/>
      <c r="K30" s="119"/>
      <c r="L30" s="120"/>
      <c r="M30" s="133"/>
      <c r="N30" s="118"/>
    </row>
    <row r="31" spans="1:14" ht="25.5" customHeight="1">
      <c r="A31" s="133"/>
      <c r="B31" s="133"/>
      <c r="C31" s="133"/>
      <c r="D31" s="133"/>
      <c r="E31" s="133"/>
      <c r="F31" s="118"/>
      <c r="G31" s="133"/>
      <c r="H31" s="118"/>
      <c r="J31" s="118"/>
      <c r="K31" s="133"/>
      <c r="L31" s="118"/>
      <c r="M31" s="133"/>
      <c r="N31" s="118"/>
    </row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</sheetData>
  <sheetProtection insertRows="0"/>
  <mergeCells count="9">
    <mergeCell ref="M4:M5"/>
    <mergeCell ref="G4:H4"/>
    <mergeCell ref="I4:J4"/>
    <mergeCell ref="K4:L4"/>
    <mergeCell ref="A4:A5"/>
    <mergeCell ref="B4:B5"/>
    <mergeCell ref="E4:F4"/>
    <mergeCell ref="D4:D5"/>
    <mergeCell ref="C4:C5"/>
  </mergeCells>
  <dataValidations count="1">
    <dataValidation errorStyle="warning" type="textLength" operator="lessThanOrEqual" allowBlank="1" showErrorMessage="1" errorTitle="Registration No." error="A maximum of 15 characters has been suggested for this column.&#10;Please enter each registration number as given on applicable permits.&#10;(e.g: 001-0002-3-0004)" sqref="C6:C19 B6:B8 B20:C25 D6:D25">
      <formula1>15</formula1>
    </dataValidation>
  </dataValidations>
  <printOptions horizontalCentered="1"/>
  <pageMargins left="0.25" right="0.25" top="0.75" bottom="0.75" header="0.3" footer="0.3"/>
  <pageSetup horizontalDpi="600" verticalDpi="600" orientation="landscape" scale="80" r:id="rId3"/>
  <headerFooter>
    <oddHeader>&amp;L&amp;"Times New Roman,Bold"&amp;12FORM 3
&amp;C&amp;"Times New Roman,Bold"&amp;12PARTICULATE MATTER
EMISSIONS CERTIFICATION REPORT</oddHeader>
    <oddFooter>&amp;L&amp;"Times,Bold"&amp;12CALENDAR YEAR: 2019&amp;C&amp;"Times New Roman,Regular"&amp;12&amp;P of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1"/>
  <sheetViews>
    <sheetView view="pageBreakPreview" zoomScale="85" zoomScaleNormal="70" zoomScaleSheetLayoutView="85" zoomScalePageLayoutView="40" workbookViewId="0" topLeftCell="A1">
      <pane ySplit="5" topLeftCell="A6" activePane="bottomLeft" state="frozen"/>
      <selection pane="topLeft" activeCell="A2" sqref="A2:B2"/>
      <selection pane="bottomLeft" activeCell="A6" sqref="A6"/>
    </sheetView>
  </sheetViews>
  <sheetFormatPr defaultColWidth="9.140625" defaultRowHeight="15"/>
  <cols>
    <col min="1" max="1" width="23.8515625" style="1" customWidth="1"/>
    <col min="2" max="2" width="15.7109375" style="1" customWidth="1"/>
    <col min="3" max="3" width="5.421875" style="1" customWidth="1"/>
    <col min="4" max="4" width="7.28125" style="128" customWidth="1"/>
    <col min="5" max="5" width="15.7109375" style="1" customWidth="1"/>
    <col min="6" max="6" width="13.00390625" style="1" customWidth="1"/>
    <col min="7" max="9" width="9.140625" style="1" customWidth="1"/>
    <col min="10" max="10" width="14.421875" style="1" customWidth="1"/>
    <col min="11" max="11" width="15.00390625" style="1" customWidth="1"/>
    <col min="12" max="12" width="12.28125" style="1" customWidth="1"/>
    <col min="13" max="13" width="13.00390625" style="1" customWidth="1"/>
    <col min="14" max="16384" width="9.140625" style="1" customWidth="1"/>
  </cols>
  <sheetData>
    <row r="1" spans="1:12" ht="22.5" customHeight="1">
      <c r="A1" s="27">
        <f>IF(F1_FACILITY_ID="","",F1_FACILITY_ID)</f>
      </c>
      <c r="B1" s="63">
        <f>IF(F1_FACILITY_NAME="","",F1_FACILITY_NAME)</f>
      </c>
      <c r="C1" s="128"/>
      <c r="E1" s="128"/>
      <c r="F1" s="128"/>
      <c r="G1" s="128"/>
      <c r="H1" s="128"/>
      <c r="I1" s="128"/>
      <c r="J1" s="128"/>
      <c r="K1" s="39" t="s">
        <v>520</v>
      </c>
      <c r="L1" s="128"/>
    </row>
    <row r="2" spans="1:256" s="16" customFormat="1" ht="18.75" customHeight="1">
      <c r="A2" s="40" t="str">
        <f>'Equipment Inventory'!$A$2</f>
        <v>Facility ID</v>
      </c>
      <c r="B2" s="40" t="str">
        <f>'Equipment Inventory'!$B$2</f>
        <v>Facility Name</v>
      </c>
      <c r="C2" s="41"/>
      <c r="D2" s="76" t="str">
        <f>IF(OR(F1_FACILITY_NAME="",F1_FACILITY_ID=""),"Please Enter Facility ID and Name in Equipment Inventory Spreadsheet","")</f>
        <v>Please Enter Facility ID and Name in Equipment Inventory Spreadsheet</v>
      </c>
      <c r="E2" s="42"/>
      <c r="F2" s="201"/>
      <c r="G2" s="42"/>
      <c r="H2" s="42"/>
      <c r="I2" s="42"/>
      <c r="J2" s="128"/>
      <c r="K2" s="40" t="s">
        <v>55</v>
      </c>
      <c r="L2" s="128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12" ht="18.75" customHeight="1">
      <c r="A3" s="43"/>
      <c r="B3" s="127"/>
      <c r="C3" s="127"/>
      <c r="D3" s="127"/>
      <c r="E3" s="127"/>
      <c r="F3" s="127"/>
      <c r="G3" s="128"/>
      <c r="H3" s="128"/>
      <c r="I3" s="128"/>
      <c r="J3" s="128"/>
      <c r="K3" s="46"/>
      <c r="L3" s="128"/>
    </row>
    <row r="4" spans="1:13" s="158" customFormat="1" ht="18.75" customHeight="1">
      <c r="A4" s="271" t="s">
        <v>20</v>
      </c>
      <c r="B4" s="271" t="s">
        <v>0</v>
      </c>
      <c r="C4" s="267" t="s">
        <v>573</v>
      </c>
      <c r="D4" s="258" t="s">
        <v>571</v>
      </c>
      <c r="E4" s="271" t="s">
        <v>55</v>
      </c>
      <c r="F4" s="276" t="s">
        <v>56</v>
      </c>
      <c r="G4" s="280" t="s">
        <v>2</v>
      </c>
      <c r="H4" s="281"/>
      <c r="I4" s="282"/>
      <c r="J4" s="278" t="s">
        <v>22</v>
      </c>
      <c r="K4" s="278" t="s">
        <v>481</v>
      </c>
      <c r="L4" s="278" t="s">
        <v>57</v>
      </c>
      <c r="M4" s="157"/>
    </row>
    <row r="5" spans="1:13" s="160" customFormat="1" ht="18.75" customHeight="1" thickBot="1">
      <c r="A5" s="272"/>
      <c r="B5" s="272"/>
      <c r="C5" s="259"/>
      <c r="D5" s="259"/>
      <c r="E5" s="272"/>
      <c r="F5" s="277"/>
      <c r="G5" s="193" t="s">
        <v>5</v>
      </c>
      <c r="H5" s="66" t="s">
        <v>6</v>
      </c>
      <c r="I5" s="67" t="s">
        <v>21</v>
      </c>
      <c r="J5" s="279"/>
      <c r="K5" s="279"/>
      <c r="L5" s="279"/>
      <c r="M5" s="159"/>
    </row>
    <row r="6" spans="1:12" s="2" customFormat="1" ht="25.5" customHeight="1">
      <c r="A6" s="153"/>
      <c r="B6" s="142"/>
      <c r="C6" s="142"/>
      <c r="D6" s="142"/>
      <c r="E6" s="142"/>
      <c r="F6" s="142"/>
      <c r="G6" s="144"/>
      <c r="H6" s="144"/>
      <c r="I6" s="144"/>
      <c r="J6" s="154"/>
      <c r="K6" s="155"/>
      <c r="L6" s="156"/>
    </row>
    <row r="7" spans="1:12" ht="25.5" customHeight="1">
      <c r="A7" s="143"/>
      <c r="B7" s="142"/>
      <c r="C7" s="140"/>
      <c r="D7" s="142"/>
      <c r="E7" s="140"/>
      <c r="F7" s="140"/>
      <c r="G7" s="139"/>
      <c r="H7" s="139"/>
      <c r="I7" s="139"/>
      <c r="J7" s="150"/>
      <c r="K7" s="151"/>
      <c r="L7" s="152"/>
    </row>
    <row r="8" spans="1:12" ht="25.5" customHeight="1">
      <c r="A8" s="143"/>
      <c r="B8" s="140"/>
      <c r="C8" s="140"/>
      <c r="D8" s="142"/>
      <c r="E8" s="140"/>
      <c r="F8" s="140"/>
      <c r="G8" s="139"/>
      <c r="H8" s="139"/>
      <c r="I8" s="139"/>
      <c r="J8" s="150"/>
      <c r="K8" s="151"/>
      <c r="L8" s="152"/>
    </row>
    <row r="9" spans="1:12" ht="25.5" customHeight="1">
      <c r="A9" s="143"/>
      <c r="B9" s="140"/>
      <c r="C9" s="140"/>
      <c r="D9" s="142"/>
      <c r="E9" s="140"/>
      <c r="F9" s="140"/>
      <c r="G9" s="139"/>
      <c r="H9" s="139"/>
      <c r="I9" s="139"/>
      <c r="J9" s="150"/>
      <c r="K9" s="151"/>
      <c r="L9" s="152"/>
    </row>
    <row r="10" spans="1:12" ht="25.5" customHeight="1">
      <c r="A10" s="143"/>
      <c r="B10" s="140"/>
      <c r="C10" s="140"/>
      <c r="D10" s="142"/>
      <c r="E10" s="140"/>
      <c r="F10" s="140"/>
      <c r="G10" s="139"/>
      <c r="H10" s="139"/>
      <c r="I10" s="139"/>
      <c r="J10" s="150"/>
      <c r="K10" s="151"/>
      <c r="L10" s="152"/>
    </row>
    <row r="11" spans="1:13" ht="25.5" customHeight="1">
      <c r="A11" s="143"/>
      <c r="B11" s="140"/>
      <c r="C11" s="140"/>
      <c r="D11" s="142"/>
      <c r="E11" s="140"/>
      <c r="F11" s="140"/>
      <c r="G11" s="139"/>
      <c r="H11" s="139"/>
      <c r="I11" s="139"/>
      <c r="J11" s="150"/>
      <c r="K11" s="151"/>
      <c r="L11" s="152"/>
      <c r="M11" s="33"/>
    </row>
    <row r="12" spans="1:13" ht="25.5" customHeight="1">
      <c r="A12" s="7"/>
      <c r="B12" s="57"/>
      <c r="C12" s="57"/>
      <c r="D12" s="142"/>
      <c r="E12" s="57"/>
      <c r="F12" s="57"/>
      <c r="G12" s="109"/>
      <c r="H12" s="109"/>
      <c r="I12" s="109"/>
      <c r="J12" s="15"/>
      <c r="K12" s="18"/>
      <c r="L12" s="23"/>
      <c r="M12" s="33"/>
    </row>
    <row r="13" spans="1:13" ht="25.5" customHeight="1">
      <c r="A13" s="7"/>
      <c r="B13" s="57"/>
      <c r="C13" s="57"/>
      <c r="D13" s="142"/>
      <c r="E13" s="57"/>
      <c r="F13" s="57"/>
      <c r="G13" s="109"/>
      <c r="H13" s="109"/>
      <c r="I13" s="109"/>
      <c r="J13" s="15"/>
      <c r="K13" s="18"/>
      <c r="L13" s="23"/>
      <c r="M13" s="33"/>
    </row>
    <row r="14" spans="1:13" ht="25.5" customHeight="1">
      <c r="A14" s="7"/>
      <c r="B14" s="57"/>
      <c r="C14" s="57"/>
      <c r="D14" s="142"/>
      <c r="E14" s="57"/>
      <c r="F14" s="57"/>
      <c r="G14" s="109"/>
      <c r="H14" s="109"/>
      <c r="I14" s="109"/>
      <c r="J14" s="15"/>
      <c r="K14" s="18"/>
      <c r="L14" s="23"/>
      <c r="M14" s="33"/>
    </row>
    <row r="15" spans="1:13" ht="25.5" customHeight="1">
      <c r="A15" s="7"/>
      <c r="B15" s="57"/>
      <c r="C15" s="57"/>
      <c r="D15" s="140"/>
      <c r="E15" s="57"/>
      <c r="F15" s="57"/>
      <c r="G15" s="109"/>
      <c r="H15" s="109"/>
      <c r="I15" s="109"/>
      <c r="J15" s="15"/>
      <c r="K15" s="18"/>
      <c r="L15" s="23"/>
      <c r="M15" s="33"/>
    </row>
    <row r="16" spans="1:13" ht="25.5" customHeight="1">
      <c r="A16" s="7"/>
      <c r="B16" s="57"/>
      <c r="C16" s="57"/>
      <c r="D16" s="142"/>
      <c r="E16" s="57"/>
      <c r="F16" s="57"/>
      <c r="G16" s="109"/>
      <c r="H16" s="109"/>
      <c r="I16" s="109"/>
      <c r="J16" s="15"/>
      <c r="K16" s="18"/>
      <c r="L16" s="23"/>
      <c r="M16" s="33"/>
    </row>
    <row r="17" spans="1:13" ht="25.5" customHeight="1">
      <c r="A17" s="7"/>
      <c r="B17" s="57"/>
      <c r="C17" s="57"/>
      <c r="D17" s="140"/>
      <c r="E17" s="57"/>
      <c r="F17" s="57"/>
      <c r="G17" s="109"/>
      <c r="H17" s="109"/>
      <c r="I17" s="109"/>
      <c r="J17" s="15"/>
      <c r="K17" s="18"/>
      <c r="L17" s="23"/>
      <c r="M17" s="33"/>
    </row>
    <row r="18" spans="1:13" ht="25.5" customHeight="1">
      <c r="A18" s="7"/>
      <c r="B18" s="57"/>
      <c r="C18" s="57"/>
      <c r="D18" s="140"/>
      <c r="E18" s="57"/>
      <c r="F18" s="57"/>
      <c r="G18" s="109"/>
      <c r="H18" s="109"/>
      <c r="I18" s="109"/>
      <c r="J18" s="15"/>
      <c r="K18" s="18"/>
      <c r="L18" s="23"/>
      <c r="M18" s="33"/>
    </row>
    <row r="19" spans="1:12" ht="30" customHeight="1">
      <c r="A19" s="43"/>
      <c r="B19" s="202" t="s">
        <v>523</v>
      </c>
      <c r="C19" s="203"/>
      <c r="D19" s="203"/>
      <c r="E19" s="274" t="str">
        <f>IF(OR(ISBLANK(E20),ISBLANK(F20)),"fill in these two columns","")</f>
        <v>fill in these two columns</v>
      </c>
      <c r="F19" s="275"/>
      <c r="G19" s="204" t="s">
        <v>5</v>
      </c>
      <c r="H19" s="205" t="s">
        <v>6</v>
      </c>
      <c r="I19" s="206" t="s">
        <v>21</v>
      </c>
      <c r="J19" s="128"/>
      <c r="K19" s="128"/>
      <c r="L19" s="128"/>
    </row>
    <row r="20" spans="1:13" ht="25.5" customHeight="1">
      <c r="A20" s="207"/>
      <c r="B20" s="56"/>
      <c r="C20" s="208"/>
      <c r="D20" s="208"/>
      <c r="E20" s="57"/>
      <c r="F20" s="57"/>
      <c r="G20" s="113">
        <f>IF($F20="","",SUMIF($F$6:$F$18,$F20,$G$6:$G$18))</f>
      </c>
      <c r="H20" s="113">
        <f>IF($F20="","",SUMIF($F$6:$F$18,$F20,$H$6:$H$18))</f>
      </c>
      <c r="I20" s="113">
        <f>IF($F20="","",SUMIF($F$6:$F$18,$F20,$I$6:$I$18))</f>
      </c>
      <c r="J20" s="128"/>
      <c r="K20" s="128"/>
      <c r="L20" s="128"/>
      <c r="M20" s="4"/>
    </row>
    <row r="21" spans="1:13" ht="25.5" customHeight="1">
      <c r="A21" s="56"/>
      <c r="B21" s="208"/>
      <c r="C21" s="207"/>
      <c r="D21" s="208"/>
      <c r="E21" s="57"/>
      <c r="F21" s="57"/>
      <c r="G21" s="113">
        <f>IF($F21="","",SUMIF($F$6:$F$18,$F21,$G$6:$G$18))</f>
      </c>
      <c r="H21" s="113">
        <f>IF($F21="","",SUMIF($F$6:$F$18,$F21,$H$6:$H$18))</f>
      </c>
      <c r="I21" s="113">
        <f>IF($F21="","",SUMIF($F$6:$F$18,$F21,$I$6:$I$18))</f>
      </c>
      <c r="J21" s="128"/>
      <c r="K21" s="128"/>
      <c r="L21" s="128"/>
      <c r="M21" s="4"/>
    </row>
    <row r="22" spans="1:13" ht="25.5" customHeight="1">
      <c r="A22" s="56"/>
      <c r="B22" s="208"/>
      <c r="C22" s="207"/>
      <c r="D22" s="208"/>
      <c r="E22" s="125"/>
      <c r="F22" s="57"/>
      <c r="G22" s="113">
        <f>IF($F22="","",SUMIF($F$6:$F$18,$F22,$G$6:$G$18))</f>
      </c>
      <c r="H22" s="113">
        <f>IF($F22="","",SUMIF($F$6:$F$18,$F22,$H$6:$H$18))</f>
      </c>
      <c r="I22" s="113">
        <f>IF($F22="","",SUMIF($F$6:$F$18,$F22,$I$6:$I$18))</f>
      </c>
      <c r="J22" s="128"/>
      <c r="K22" s="128"/>
      <c r="L22" s="128"/>
      <c r="M22" s="4"/>
    </row>
    <row r="23" spans="1:13" ht="25.5" customHeight="1">
      <c r="A23" s="56"/>
      <c r="B23" s="208"/>
      <c r="C23" s="207"/>
      <c r="D23" s="208"/>
      <c r="E23" s="57"/>
      <c r="F23" s="57"/>
      <c r="G23" s="113">
        <f>IF($F23="","",SUMIF($F$6:$F$18,$F23,$G$6:$G$18))</f>
      </c>
      <c r="H23" s="113">
        <f>IF($F23="","",SUMIF($F$6:$F$18,$F23,$H$6:$H$18))</f>
      </c>
      <c r="I23" s="113">
        <f>IF($F23="","",SUMIF($F$6:$F$18,$F23,$I$6:$I$18))</f>
      </c>
      <c r="J23" s="128"/>
      <c r="K23" s="128"/>
      <c r="L23" s="128"/>
      <c r="M23" s="4"/>
    </row>
    <row r="24" spans="1:13" ht="25.5" customHeight="1" thickBot="1">
      <c r="A24" s="128"/>
      <c r="B24" s="128"/>
      <c r="C24" s="207"/>
      <c r="D24" s="208"/>
      <c r="E24" s="57"/>
      <c r="F24" s="57"/>
      <c r="G24" s="113">
        <f>IF($F24="","",SUMIF($F$6:$F$18,$F24,$G$6:$G$18))</f>
      </c>
      <c r="H24" s="113">
        <f>IF($F24="","",SUMIF($F$6:$F$18,$F24,$H$6:$H$18))</f>
      </c>
      <c r="I24" s="113">
        <f>IF($F24="","",SUMIF($F$6:$F$18,$F24,$I$6:$I$18))</f>
      </c>
      <c r="J24" s="128"/>
      <c r="K24" s="128"/>
      <c r="L24" s="128"/>
      <c r="M24" s="4"/>
    </row>
    <row r="25" spans="1:13" ht="25.5" customHeight="1" thickTop="1">
      <c r="A25" s="128"/>
      <c r="B25" s="128"/>
      <c r="C25" s="207"/>
      <c r="D25" s="208"/>
      <c r="E25" s="210" t="s">
        <v>524</v>
      </c>
      <c r="F25" s="210" t="s">
        <v>525</v>
      </c>
      <c r="G25" s="114">
        <f ca="1">SUM(G20:OFFSET(G25,-1,0))</f>
        <v>0</v>
      </c>
      <c r="H25" s="114">
        <f ca="1">SUM(H20:OFFSET(H25,-1,0))</f>
        <v>0</v>
      </c>
      <c r="I25" s="114">
        <f ca="1">SUM(I20:OFFSET(I25,-1,0))</f>
        <v>0</v>
      </c>
      <c r="J25" s="128"/>
      <c r="K25" s="128"/>
      <c r="L25" s="128"/>
      <c r="M25" s="4"/>
    </row>
    <row r="26" spans="1:256" ht="15" customHeight="1">
      <c r="A26" s="129"/>
      <c r="B26" s="129"/>
      <c r="C26" s="129"/>
      <c r="D26" s="208"/>
      <c r="E26" s="129"/>
      <c r="F26" s="129"/>
      <c r="G26" s="128"/>
      <c r="H26" s="129"/>
      <c r="I26" s="128"/>
      <c r="J26" s="129"/>
      <c r="K26" s="56"/>
      <c r="L26" s="56"/>
      <c r="DA26" s="6"/>
      <c r="DB26" s="6"/>
      <c r="DD26" s="6"/>
      <c r="DF26" s="6"/>
      <c r="DG26" s="2"/>
      <c r="DH26" s="2"/>
      <c r="DJ26" s="6"/>
      <c r="DK26" s="6"/>
      <c r="DL26" s="6"/>
      <c r="DN26" s="6"/>
      <c r="DP26" s="6"/>
      <c r="DQ26" s="2"/>
      <c r="DR26" s="2"/>
      <c r="DT26" s="6"/>
      <c r="DU26" s="6"/>
      <c r="DV26" s="6"/>
      <c r="DX26" s="6"/>
      <c r="DZ26" s="6"/>
      <c r="EA26" s="2"/>
      <c r="EB26" s="2"/>
      <c r="ED26" s="6"/>
      <c r="EE26" s="6"/>
      <c r="EF26" s="6"/>
      <c r="EH26" s="6"/>
      <c r="EJ26" s="6"/>
      <c r="EK26" s="2"/>
      <c r="EL26" s="2"/>
      <c r="EN26" s="6"/>
      <c r="EO26" s="6"/>
      <c r="EP26" s="6"/>
      <c r="ER26" s="6"/>
      <c r="ET26" s="6"/>
      <c r="EU26" s="2"/>
      <c r="EV26" s="2"/>
      <c r="EX26" s="6"/>
      <c r="EY26" s="6"/>
      <c r="EZ26" s="6"/>
      <c r="FB26" s="6"/>
      <c r="FD26" s="6"/>
      <c r="FE26" s="2"/>
      <c r="FF26" s="2"/>
      <c r="FH26" s="6"/>
      <c r="FI26" s="6"/>
      <c r="FJ26" s="6"/>
      <c r="FL26" s="6"/>
      <c r="FN26" s="6"/>
      <c r="FO26" s="2"/>
      <c r="FP26" s="2"/>
      <c r="FR26" s="6"/>
      <c r="FS26" s="6"/>
      <c r="FT26" s="6"/>
      <c r="FV26" s="6"/>
      <c r="FX26" s="6"/>
      <c r="FY26" s="2"/>
      <c r="FZ26" s="2"/>
      <c r="GB26" s="6"/>
      <c r="GC26" s="6"/>
      <c r="GD26" s="6"/>
      <c r="GF26" s="6"/>
      <c r="GH26" s="6"/>
      <c r="GI26" s="2"/>
      <c r="GJ26" s="2"/>
      <c r="GL26" s="6"/>
      <c r="GM26" s="6"/>
      <c r="GN26" s="6"/>
      <c r="GP26" s="6"/>
      <c r="GR26" s="6"/>
      <c r="GS26" s="2"/>
      <c r="GT26" s="2"/>
      <c r="GV26" s="6"/>
      <c r="GW26" s="6"/>
      <c r="GX26" s="6"/>
      <c r="GZ26" s="6"/>
      <c r="HB26" s="6"/>
      <c r="HC26" s="2"/>
      <c r="HD26" s="2"/>
      <c r="HF26" s="6"/>
      <c r="HG26" s="6"/>
      <c r="HH26" s="6"/>
      <c r="HJ26" s="6"/>
      <c r="HL26" s="6"/>
      <c r="HM26" s="2"/>
      <c r="HN26" s="2"/>
      <c r="HP26" s="6"/>
      <c r="HQ26" s="6"/>
      <c r="HR26" s="6"/>
      <c r="HT26" s="6"/>
      <c r="HV26" s="6"/>
      <c r="HW26" s="2"/>
      <c r="HX26" s="2"/>
      <c r="HZ26" s="6"/>
      <c r="IA26" s="6"/>
      <c r="IB26" s="6"/>
      <c r="ID26" s="6"/>
      <c r="IF26" s="6"/>
      <c r="IG26" s="2"/>
      <c r="IH26" s="2"/>
      <c r="IJ26" s="6"/>
      <c r="IK26" s="6"/>
      <c r="IL26" s="6"/>
      <c r="IN26" s="6"/>
      <c r="IP26" s="6"/>
      <c r="IQ26" s="2"/>
      <c r="IR26" s="2"/>
      <c r="IT26" s="6"/>
      <c r="IU26" s="6"/>
      <c r="IV26" s="6"/>
    </row>
    <row r="27" spans="1:254" ht="15">
      <c r="A27" s="209"/>
      <c r="B27" s="128"/>
      <c r="C27" s="128"/>
      <c r="D27" s="129"/>
      <c r="E27" s="128"/>
      <c r="F27" s="128"/>
      <c r="G27" s="211"/>
      <c r="H27" s="211"/>
      <c r="I27" s="211"/>
      <c r="J27" s="128"/>
      <c r="K27" s="128"/>
      <c r="L27" s="128"/>
      <c r="DC27" s="30"/>
      <c r="DD27" s="30"/>
      <c r="DE27" s="30"/>
      <c r="DJ27" s="32"/>
      <c r="DM27" s="30"/>
      <c r="DN27" s="30"/>
      <c r="DO27" s="30"/>
      <c r="DT27" s="32"/>
      <c r="DW27" s="30"/>
      <c r="DX27" s="30"/>
      <c r="DY27" s="30"/>
      <c r="ED27" s="32"/>
      <c r="EG27" s="30"/>
      <c r="EH27" s="30"/>
      <c r="EI27" s="30"/>
      <c r="EN27" s="32"/>
      <c r="EQ27" s="30"/>
      <c r="ER27" s="30"/>
      <c r="ES27" s="30"/>
      <c r="EX27" s="32"/>
      <c r="FA27" s="30"/>
      <c r="FB27" s="30"/>
      <c r="FC27" s="30"/>
      <c r="FH27" s="32"/>
      <c r="FK27" s="30"/>
      <c r="FL27" s="30"/>
      <c r="FM27" s="30"/>
      <c r="FR27" s="32"/>
      <c r="FU27" s="30"/>
      <c r="FV27" s="30"/>
      <c r="FW27" s="30"/>
      <c r="GB27" s="32"/>
      <c r="GE27" s="30"/>
      <c r="GF27" s="30"/>
      <c r="GG27" s="30"/>
      <c r="GL27" s="32"/>
      <c r="GO27" s="30"/>
      <c r="GP27" s="30"/>
      <c r="GQ27" s="30"/>
      <c r="GV27" s="32"/>
      <c r="GY27" s="30"/>
      <c r="GZ27" s="30"/>
      <c r="HA27" s="30"/>
      <c r="HF27" s="32"/>
      <c r="HI27" s="30"/>
      <c r="HJ27" s="30"/>
      <c r="HK27" s="30"/>
      <c r="HP27" s="32"/>
      <c r="HS27" s="30"/>
      <c r="HT27" s="30"/>
      <c r="HU27" s="30"/>
      <c r="HZ27" s="32"/>
      <c r="IC27" s="30"/>
      <c r="ID27" s="30"/>
      <c r="IE27" s="30"/>
      <c r="IJ27" s="32"/>
      <c r="IM27" s="30"/>
      <c r="IN27" s="30"/>
      <c r="IO27" s="30"/>
      <c r="IT27" s="32"/>
    </row>
    <row r="28" spans="8:248" ht="25.5" customHeight="1">
      <c r="H28" s="28"/>
      <c r="DD28" s="28"/>
      <c r="DN28" s="28"/>
      <c r="DX28" s="28"/>
      <c r="EH28" s="28"/>
      <c r="ER28" s="28"/>
      <c r="FB28" s="28"/>
      <c r="FL28" s="28"/>
      <c r="FV28" s="28"/>
      <c r="GF28" s="28"/>
      <c r="GP28" s="28"/>
      <c r="GZ28" s="28"/>
      <c r="HJ28" s="28"/>
      <c r="HT28" s="28"/>
      <c r="ID28" s="28"/>
      <c r="IN28" s="28"/>
    </row>
    <row r="29" spans="3:247" ht="25.5" customHeight="1">
      <c r="C29" s="136"/>
      <c r="E29" s="136"/>
      <c r="F29" s="136"/>
      <c r="G29" s="136"/>
      <c r="H29" s="137"/>
      <c r="DC29" s="24"/>
      <c r="DM29" s="24"/>
      <c r="DW29" s="24"/>
      <c r="EG29" s="24"/>
      <c r="EQ29" s="24"/>
      <c r="FA29" s="24"/>
      <c r="FK29" s="24"/>
      <c r="FU29" s="24"/>
      <c r="GE29" s="24"/>
      <c r="GO29" s="24"/>
      <c r="GY29" s="24"/>
      <c r="HI29" s="24"/>
      <c r="HS29" s="24"/>
      <c r="IC29" s="24"/>
      <c r="IM29" s="24"/>
    </row>
    <row r="30" spans="3:8" ht="25.5" customHeight="1">
      <c r="C30" s="136"/>
      <c r="D30" s="119"/>
      <c r="E30" s="136"/>
      <c r="F30" s="136"/>
      <c r="G30" s="136"/>
      <c r="H30" s="136"/>
    </row>
    <row r="31" ht="25.5" customHeight="1">
      <c r="D31" s="133"/>
    </row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</sheetData>
  <sheetProtection insertRows="0"/>
  <mergeCells count="11">
    <mergeCell ref="E19:F19"/>
    <mergeCell ref="F4:F5"/>
    <mergeCell ref="E4:E5"/>
    <mergeCell ref="L4:L5"/>
    <mergeCell ref="A4:A5"/>
    <mergeCell ref="B4:B5"/>
    <mergeCell ref="G4:I4"/>
    <mergeCell ref="J4:J5"/>
    <mergeCell ref="K4:K5"/>
    <mergeCell ref="C4:C5"/>
    <mergeCell ref="D4:D5"/>
  </mergeCells>
  <dataValidations count="1">
    <dataValidation errorStyle="warning" type="textLength" operator="lessThanOrEqual" allowBlank="1" showErrorMessage="1" errorTitle="Registration No." error="A maximum of 15 characters has been suggested for this column.&#10;Please enter each registration number as given on applicable permits.&#10;(e.g: 001-0002-3-0004)" sqref="D6:D25 C6:C18 HG6:HH25 IU6:IV25 IK6:IL25 IA6:IB25 HQ6:HR25 GW6:GX25 DK6:DL25 GC6:GD25 FS6:FT25 FI6:FJ25 EY6:EZ25 EO6:EP25 EE6:EF25 DU6:DV25 GM6:GN25 DA6:DB25 CG6:CH25 BW6:BX25 BM6:BN25 BC6:BD25 AS6:AT25 AI6:AJ25 Y6:Z25 P6:P25 O13:O25 O6:O11 B12:B18 F6:F25 CQ6:CR25 B21:C25 F29 C20 B6:B7 C29">
      <formula1>15</formula1>
    </dataValidation>
  </dataValidations>
  <printOptions horizontalCentered="1"/>
  <pageMargins left="0.25" right="0.25" top="0.75" bottom="0.75" header="0.3" footer="0.3"/>
  <pageSetup horizontalDpi="600" verticalDpi="600" orientation="landscape" scale="80" r:id="rId3"/>
  <headerFooter>
    <oddHeader>&amp;L&amp;"Times New Roman,Bold"&amp;12FORM 4
&amp;C&amp;"Times New Roman,Bold"&amp;12REPORTABLE TOXIC AIR POLLUTANTS
EMISSIONS CERTIFICATION REPORT</oddHeader>
    <oddFooter>&amp;L&amp;"Times New Roman,Bold"&amp;12CALENDAR YEAR: 2019&amp;C&amp;"Times New Roman,Regular"&amp;12&amp;P of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8"/>
  <sheetViews>
    <sheetView view="pageBreakPreview" zoomScale="85" zoomScaleSheetLayoutView="85" zoomScalePageLayoutView="70" workbookViewId="0" topLeftCell="A1">
      <selection activeCell="B2" sqref="B2"/>
    </sheetView>
  </sheetViews>
  <sheetFormatPr defaultColWidth="9.140625" defaultRowHeight="15"/>
  <cols>
    <col min="1" max="1" width="23.8515625" style="45" customWidth="1"/>
    <col min="2" max="2" width="15.7109375" style="45" customWidth="1"/>
    <col min="3" max="3" width="9.140625" style="45" customWidth="1"/>
    <col min="4" max="4" width="9.28125" style="45" bestFit="1" customWidth="1"/>
    <col min="5" max="5" width="9.140625" style="45" customWidth="1"/>
    <col min="6" max="7" width="11.7109375" style="45" customWidth="1"/>
    <col min="8" max="8" width="9.140625" style="45" customWidth="1"/>
    <col min="9" max="9" width="9.00390625" style="45" customWidth="1"/>
    <col min="10" max="12" width="9.140625" style="45" customWidth="1"/>
    <col min="13" max="13" width="24.00390625" style="45" customWidth="1"/>
    <col min="14" max="14" width="15.8515625" style="45" customWidth="1"/>
    <col min="15" max="15" width="9.140625" style="45" customWidth="1"/>
    <col min="16" max="16" width="10.140625" style="45" bestFit="1" customWidth="1"/>
    <col min="17" max="17" width="9.140625" style="45" customWidth="1"/>
    <col min="18" max="18" width="37.00390625" style="45" hidden="1" customWidth="1"/>
    <col min="19" max="19" width="9.140625" style="45" hidden="1" customWidth="1"/>
    <col min="20" max="16384" width="9.140625" style="45" customWidth="1"/>
  </cols>
  <sheetData>
    <row r="1" spans="1:19" s="38" customFormat="1" ht="23.25" customHeight="1">
      <c r="A1" s="27">
        <f>IF(F1_FACILITY_ID="","",F1_FACILITY_ID)</f>
      </c>
      <c r="B1" s="63">
        <f>IF(F1_FACILITY_NAME="","",F1_FACILITY_NAME)</f>
      </c>
      <c r="D1" s="76"/>
      <c r="E1" s="37"/>
      <c r="F1" s="37"/>
      <c r="G1" s="37"/>
      <c r="H1" s="39" t="s">
        <v>482</v>
      </c>
      <c r="J1" s="37"/>
      <c r="K1" s="37"/>
      <c r="M1" s="37"/>
      <c r="N1" s="37"/>
      <c r="O1" s="37"/>
      <c r="P1" s="37"/>
      <c r="Q1" s="37"/>
      <c r="R1" s="37"/>
      <c r="S1" s="37"/>
    </row>
    <row r="2" spans="1:8" s="42" customFormat="1" ht="18.75" customHeight="1">
      <c r="A2" s="40" t="str">
        <f>'Equipment Inventory'!$A$2</f>
        <v>Facility ID</v>
      </c>
      <c r="B2" s="40" t="str">
        <f>'Equipment Inventory'!$B$2</f>
        <v>Facility Name</v>
      </c>
      <c r="H2" s="40" t="s">
        <v>55</v>
      </c>
    </row>
    <row r="3" spans="1:19" ht="18.75" customHeight="1">
      <c r="A3" s="43"/>
      <c r="B3" s="127"/>
      <c r="C3" s="128"/>
      <c r="D3" s="128"/>
      <c r="E3" s="128"/>
      <c r="F3" s="46"/>
      <c r="G3" s="46"/>
      <c r="H3" s="128"/>
      <c r="I3" s="128"/>
      <c r="J3" s="128"/>
      <c r="K3" s="42"/>
      <c r="M3" s="42"/>
      <c r="N3" s="42"/>
      <c r="O3" s="42"/>
      <c r="P3" s="42"/>
      <c r="Q3" s="42"/>
      <c r="R3" s="46"/>
      <c r="S3" s="42"/>
    </row>
    <row r="4" spans="1:19" ht="18.75" customHeight="1">
      <c r="A4" s="271" t="s">
        <v>27</v>
      </c>
      <c r="B4" s="271" t="s">
        <v>28</v>
      </c>
      <c r="C4" s="280" t="s">
        <v>2</v>
      </c>
      <c r="D4" s="281"/>
      <c r="E4" s="282"/>
      <c r="F4" s="278" t="s">
        <v>57</v>
      </c>
      <c r="G4" s="47"/>
      <c r="H4" s="42"/>
      <c r="I4" s="42"/>
      <c r="J4" s="42"/>
      <c r="K4" s="42"/>
      <c r="L4" s="48"/>
      <c r="M4" s="42"/>
      <c r="N4" s="42"/>
      <c r="O4" s="42"/>
      <c r="P4" s="42"/>
      <c r="Q4" s="42"/>
      <c r="R4" s="278" t="s">
        <v>475</v>
      </c>
      <c r="S4" s="42"/>
    </row>
    <row r="5" spans="1:19" ht="18.75" customHeight="1" thickBot="1">
      <c r="A5" s="272"/>
      <c r="B5" s="272"/>
      <c r="C5" s="67" t="s">
        <v>5</v>
      </c>
      <c r="D5" s="161" t="s">
        <v>6</v>
      </c>
      <c r="E5" s="67" t="s">
        <v>21</v>
      </c>
      <c r="F5" s="279"/>
      <c r="G5" s="47"/>
      <c r="H5" s="42"/>
      <c r="I5" s="42"/>
      <c r="J5" s="42"/>
      <c r="K5" s="42"/>
      <c r="L5" s="48"/>
      <c r="M5" s="42"/>
      <c r="N5" s="42"/>
      <c r="O5" s="42"/>
      <c r="P5" s="42"/>
      <c r="Q5" s="42"/>
      <c r="R5" s="283"/>
      <c r="S5" s="42"/>
    </row>
    <row r="6" spans="1:19" ht="31.5" customHeight="1">
      <c r="A6" s="68" t="s">
        <v>29</v>
      </c>
      <c r="B6" s="79" t="s">
        <v>30</v>
      </c>
      <c r="C6" s="108"/>
      <c r="D6" s="108"/>
      <c r="E6" s="108"/>
      <c r="F6" s="212"/>
      <c r="G6" s="47"/>
      <c r="H6" s="284" t="s">
        <v>521</v>
      </c>
      <c r="I6" s="285"/>
      <c r="J6" s="285"/>
      <c r="K6" s="286"/>
      <c r="L6" s="48"/>
      <c r="M6" s="42"/>
      <c r="N6" s="42"/>
      <c r="O6" s="42"/>
      <c r="P6" s="42"/>
      <c r="Q6" s="42"/>
      <c r="R6" s="50" t="e">
        <f>VLOOKUP($N6,Toxics!$B$5:$F$230,2,FALSE)</f>
        <v>#N/A</v>
      </c>
      <c r="S6" s="42" t="e">
        <f>VLOOKUP($N6,Toxics!$B$5:$F$230,5,FALSE)</f>
        <v>#N/A</v>
      </c>
    </row>
    <row r="7" spans="1:19" ht="31.5" customHeight="1">
      <c r="A7" s="190" t="s">
        <v>31</v>
      </c>
      <c r="B7" s="191" t="s">
        <v>32</v>
      </c>
      <c r="C7" s="109"/>
      <c r="D7" s="109"/>
      <c r="E7" s="109"/>
      <c r="F7" s="213"/>
      <c r="G7" s="47"/>
      <c r="H7" s="287"/>
      <c r="I7" s="288"/>
      <c r="J7" s="288"/>
      <c r="K7" s="289"/>
      <c r="L7" s="48"/>
      <c r="M7" s="42"/>
      <c r="N7" s="42"/>
      <c r="O7" s="42"/>
      <c r="P7" s="42"/>
      <c r="Q7" s="42"/>
      <c r="R7" s="50" t="e">
        <f>VLOOKUP($N7,Toxics!$B$5:$F$230,2,FALSE)</f>
        <v>#N/A</v>
      </c>
      <c r="S7" s="42" t="e">
        <f>VLOOKUP($N7,Toxics!$B$5:$F$230,5,FALSE)</f>
        <v>#N/A</v>
      </c>
    </row>
    <row r="8" spans="1:19" ht="31.5" customHeight="1">
      <c r="A8" s="190" t="s">
        <v>33</v>
      </c>
      <c r="B8" s="191" t="s">
        <v>34</v>
      </c>
      <c r="C8" s="109"/>
      <c r="D8" s="109"/>
      <c r="E8" s="109"/>
      <c r="F8" s="213"/>
      <c r="G8" s="47"/>
      <c r="H8" s="287"/>
      <c r="I8" s="288"/>
      <c r="J8" s="288"/>
      <c r="K8" s="289"/>
      <c r="L8" s="48"/>
      <c r="M8" s="36"/>
      <c r="N8" s="36"/>
      <c r="O8" s="36"/>
      <c r="P8" s="36"/>
      <c r="Q8" s="49"/>
      <c r="R8" s="50" t="e">
        <f>VLOOKUP($N8,Toxics!$B$5:$F$230,2,FALSE)</f>
        <v>#N/A</v>
      </c>
      <c r="S8" s="42" t="e">
        <f>VLOOKUP($N8,Toxics!$B$5:$F$230,5,FALSE)</f>
        <v>#N/A</v>
      </c>
    </row>
    <row r="9" spans="1:19" ht="31.5" customHeight="1">
      <c r="A9" s="190" t="s">
        <v>35</v>
      </c>
      <c r="B9" s="191" t="s">
        <v>36</v>
      </c>
      <c r="C9" s="109"/>
      <c r="D9" s="109"/>
      <c r="E9" s="109"/>
      <c r="F9" s="213"/>
      <c r="G9" s="47"/>
      <c r="H9" s="42"/>
      <c r="I9" s="42"/>
      <c r="J9" s="42"/>
      <c r="K9" s="42"/>
      <c r="L9" s="48"/>
      <c r="M9" s="36"/>
      <c r="N9" s="36"/>
      <c r="O9" s="36"/>
      <c r="P9" s="36"/>
      <c r="Q9" s="49"/>
      <c r="R9" s="50" t="e">
        <f>VLOOKUP($N9,Toxics!$B$5:$F$230,2,FALSE)</f>
        <v>#N/A</v>
      </c>
      <c r="S9" s="42" t="e">
        <f>VLOOKUP($N9,Toxics!$B$5:$F$230,5,FALSE)</f>
        <v>#N/A</v>
      </c>
    </row>
    <row r="10" spans="1:19" ht="31.5" customHeight="1">
      <c r="A10" s="190" t="s">
        <v>37</v>
      </c>
      <c r="B10" s="191" t="s">
        <v>38</v>
      </c>
      <c r="C10" s="110"/>
      <c r="D10" s="109"/>
      <c r="E10" s="109"/>
      <c r="F10" s="213"/>
      <c r="G10" s="47"/>
      <c r="H10" s="42"/>
      <c r="I10" s="42"/>
      <c r="J10" s="42"/>
      <c r="K10" s="42"/>
      <c r="L10" s="48"/>
      <c r="M10" s="36"/>
      <c r="N10" s="36"/>
      <c r="O10" s="36"/>
      <c r="P10" s="36"/>
      <c r="Q10" s="49"/>
      <c r="R10" s="50" t="e">
        <f>VLOOKUP($N10,Toxics!$B$5:$F$230,2,FALSE)</f>
        <v>#N/A</v>
      </c>
      <c r="S10" s="42" t="e">
        <f>VLOOKUP($N10,Toxics!$B$5:$F$230,5,FALSE)</f>
        <v>#N/A</v>
      </c>
    </row>
    <row r="11" spans="1:19" ht="31.5" customHeight="1">
      <c r="A11" s="190" t="s">
        <v>39</v>
      </c>
      <c r="B11" s="191" t="s">
        <v>40</v>
      </c>
      <c r="C11" s="109"/>
      <c r="D11" s="109"/>
      <c r="E11" s="109"/>
      <c r="F11" s="213"/>
      <c r="G11" s="47"/>
      <c r="H11" s="42"/>
      <c r="I11" s="42"/>
      <c r="J11" s="42"/>
      <c r="K11" s="51"/>
      <c r="L11" s="48"/>
      <c r="M11" s="36"/>
      <c r="N11" s="36"/>
      <c r="O11" s="36"/>
      <c r="P11" s="36"/>
      <c r="Q11" s="49"/>
      <c r="R11" s="50" t="e">
        <f>VLOOKUP($N11,Toxics!$B$5:$F$230,2,FALSE)</f>
        <v>#N/A</v>
      </c>
      <c r="S11" s="42" t="e">
        <f>VLOOKUP($N11,Toxics!$B$5:$F$230,5,FALSE)</f>
        <v>#N/A</v>
      </c>
    </row>
    <row r="12" spans="1:19" ht="31.5" customHeight="1">
      <c r="A12" s="190" t="s">
        <v>41</v>
      </c>
      <c r="B12" s="191" t="s">
        <v>42</v>
      </c>
      <c r="C12" s="109"/>
      <c r="D12" s="109"/>
      <c r="E12" s="109"/>
      <c r="F12" s="213"/>
      <c r="G12" s="47"/>
      <c r="H12" s="42"/>
      <c r="I12" s="42"/>
      <c r="J12" s="42"/>
      <c r="K12" s="51"/>
      <c r="L12" s="48"/>
      <c r="M12" s="36"/>
      <c r="N12" s="36"/>
      <c r="O12" s="36"/>
      <c r="P12" s="36"/>
      <c r="Q12" s="49"/>
      <c r="R12" s="50" t="e">
        <f>VLOOKUP($N12,Toxics!$B$5:$F$230,2,FALSE)</f>
        <v>#N/A</v>
      </c>
      <c r="S12" s="42" t="e">
        <f>VLOOKUP($N12,Toxics!$B$5:$F$230,5,FALSE)</f>
        <v>#N/A</v>
      </c>
    </row>
    <row r="13" spans="1:19" ht="31.5" customHeight="1">
      <c r="A13" s="190" t="s">
        <v>43</v>
      </c>
      <c r="B13" s="191" t="s">
        <v>44</v>
      </c>
      <c r="C13" s="109"/>
      <c r="D13" s="109"/>
      <c r="E13" s="109"/>
      <c r="F13" s="213"/>
      <c r="G13" s="47"/>
      <c r="H13" s="42"/>
      <c r="I13" s="42"/>
      <c r="J13" s="42"/>
      <c r="K13" s="42"/>
      <c r="L13" s="48"/>
      <c r="M13" s="36"/>
      <c r="N13" s="36"/>
      <c r="O13" s="36"/>
      <c r="P13" s="36"/>
      <c r="Q13" s="49"/>
      <c r="R13" s="50" t="e">
        <f>VLOOKUP($N13,Toxics!$B$5:$F$230,2,FALSE)</f>
        <v>#N/A</v>
      </c>
      <c r="S13" s="42" t="e">
        <f>VLOOKUP($N13,Toxics!$B$5:$F$230,5,FALSE)</f>
        <v>#N/A</v>
      </c>
    </row>
    <row r="14" spans="1:19" ht="31.5" customHeight="1">
      <c r="A14" s="190" t="s">
        <v>45</v>
      </c>
      <c r="B14" s="191" t="s">
        <v>46</v>
      </c>
      <c r="C14" s="109"/>
      <c r="D14" s="109"/>
      <c r="E14" s="109"/>
      <c r="F14" s="213"/>
      <c r="G14" s="47"/>
      <c r="H14" s="42"/>
      <c r="I14" s="42"/>
      <c r="J14" s="42"/>
      <c r="K14" s="42"/>
      <c r="L14" s="48"/>
      <c r="M14" s="36"/>
      <c r="N14" s="36"/>
      <c r="O14" s="36"/>
      <c r="P14" s="36"/>
      <c r="Q14" s="49"/>
      <c r="R14" s="50" t="e">
        <f>VLOOKUP($N14,Toxics!$B$5:$F$230,2,FALSE)</f>
        <v>#N/A</v>
      </c>
      <c r="S14" s="42" t="e">
        <f>VLOOKUP($N14,Toxics!$B$5:$F$230,5,FALSE)</f>
        <v>#N/A</v>
      </c>
    </row>
    <row r="15" spans="1:19" ht="31.5" customHeight="1">
      <c r="A15" s="190" t="s">
        <v>47</v>
      </c>
      <c r="B15" s="191" t="s">
        <v>48</v>
      </c>
      <c r="C15" s="109"/>
      <c r="D15" s="109"/>
      <c r="E15" s="109"/>
      <c r="F15" s="213"/>
      <c r="G15" s="47"/>
      <c r="H15" s="42"/>
      <c r="I15" s="42"/>
      <c r="J15" s="42"/>
      <c r="K15" s="42"/>
      <c r="L15" s="48"/>
      <c r="M15" s="36"/>
      <c r="N15" s="36"/>
      <c r="O15" s="36"/>
      <c r="P15" s="36"/>
      <c r="Q15" s="49"/>
      <c r="R15" s="50" t="e">
        <f>VLOOKUP($N15,Toxics!$B$5:$F$230,2,FALSE)</f>
        <v>#N/A</v>
      </c>
      <c r="S15" s="42" t="e">
        <f>VLOOKUP($N15,Toxics!$B$5:$F$230,5,FALSE)</f>
        <v>#N/A</v>
      </c>
    </row>
    <row r="16" spans="1:19" ht="31.5" customHeight="1" thickBot="1">
      <c r="A16" s="66" t="s">
        <v>49</v>
      </c>
      <c r="B16" s="67" t="s">
        <v>50</v>
      </c>
      <c r="C16" s="111"/>
      <c r="D16" s="111"/>
      <c r="E16" s="111"/>
      <c r="F16" s="214"/>
      <c r="G16" s="47"/>
      <c r="H16" s="42"/>
      <c r="I16" s="42"/>
      <c r="J16" s="42"/>
      <c r="K16" s="42"/>
      <c r="L16" s="48"/>
      <c r="M16" s="36"/>
      <c r="N16" s="36"/>
      <c r="O16" s="36"/>
      <c r="P16" s="36"/>
      <c r="Q16" s="49"/>
      <c r="R16" s="50" t="e">
        <f>VLOOKUP($N16,Toxics!$B$5:$F$230,2,FALSE)</f>
        <v>#N/A</v>
      </c>
      <c r="S16" s="42" t="e">
        <f>VLOOKUP($N16,Toxics!$B$5:$F$230,5,FALSE)</f>
        <v>#N/A</v>
      </c>
    </row>
    <row r="17" spans="1:19" ht="15" customHeight="1">
      <c r="A17" s="129"/>
      <c r="B17" s="129"/>
      <c r="C17" s="129"/>
      <c r="D17" s="129"/>
      <c r="E17" s="129"/>
      <c r="F17" s="52"/>
      <c r="G17" s="52"/>
      <c r="H17" s="129"/>
      <c r="I17" s="129"/>
      <c r="J17" s="129"/>
      <c r="K17" s="42"/>
      <c r="M17" s="42"/>
      <c r="N17" s="42"/>
      <c r="O17" s="42"/>
      <c r="P17" s="42"/>
      <c r="Q17" s="42"/>
      <c r="R17" s="42"/>
      <c r="S17" s="42"/>
    </row>
    <row r="18" spans="1:19" ht="15" customHeight="1">
      <c r="A18" s="128"/>
      <c r="B18" s="128"/>
      <c r="C18" s="128"/>
      <c r="D18" s="128"/>
      <c r="E18" s="128"/>
      <c r="F18" s="42"/>
      <c r="G18" s="42"/>
      <c r="H18" s="128"/>
      <c r="I18" s="128"/>
      <c r="J18" s="128"/>
      <c r="K18" s="42"/>
      <c r="R18" s="42"/>
      <c r="S18" s="42"/>
    </row>
    <row r="19" spans="2:18" ht="15" customHeight="1">
      <c r="B19" s="54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</row>
    <row r="20" spans="1:27" ht="15" customHeight="1">
      <c r="A20" s="55" t="s">
        <v>52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</row>
    <row r="21" spans="1:27" ht="15" customHeight="1">
      <c r="A21" s="55" t="s">
        <v>53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</row>
    <row r="22" spans="1:27" ht="15" customHeight="1">
      <c r="A22" s="55" t="s">
        <v>51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</row>
    <row r="23" spans="6:27" ht="15" customHeight="1"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</row>
    <row r="24" spans="6:27" ht="15" customHeight="1"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</row>
    <row r="25" spans="6:27" ht="15" customHeight="1"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</row>
    <row r="26" spans="6:27" ht="15" customHeight="1"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</row>
    <row r="27" spans="6:27" ht="15" customHeight="1">
      <c r="F27" s="56"/>
      <c r="G27" s="56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</row>
    <row r="28" spans="8:27" ht="15" customHeight="1"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</row>
    <row r="29" spans="8:27" ht="15" customHeight="1"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</row>
    <row r="30" spans="8:27" ht="15" customHeight="1"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</row>
    <row r="31" spans="8:27" ht="15" customHeight="1"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</row>
    <row r="32" spans="8:27" ht="15" customHeight="1"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</row>
    <row r="33" spans="8:27" ht="15" customHeight="1"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</row>
    <row r="34" spans="8:27" ht="15" customHeight="1"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</row>
    <row r="35" spans="8:27" ht="15" customHeight="1"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</row>
    <row r="36" spans="8:27" ht="15" customHeight="1">
      <c r="H36" s="42"/>
      <c r="I36" s="42"/>
      <c r="J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</row>
    <row r="37" spans="8:27" ht="15" customHeight="1">
      <c r="H37" s="42"/>
      <c r="I37" s="42"/>
      <c r="J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</row>
    <row r="38" spans="8:27" ht="15" customHeight="1">
      <c r="H38" s="42"/>
      <c r="I38" s="42"/>
      <c r="J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</row>
    <row r="39" spans="8:27" ht="15" customHeight="1">
      <c r="H39" s="42"/>
      <c r="I39" s="42"/>
      <c r="J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</row>
    <row r="40" spans="8:27" ht="15" customHeight="1">
      <c r="H40" s="42"/>
      <c r="I40" s="42"/>
      <c r="J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</row>
    <row r="41" spans="8:27" ht="15" customHeight="1">
      <c r="H41" s="42"/>
      <c r="I41" s="42"/>
      <c r="J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</row>
    <row r="42" spans="8:27" ht="15" customHeight="1">
      <c r="H42" s="42"/>
      <c r="I42" s="42"/>
      <c r="J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</row>
    <row r="43" spans="8:27" ht="15" customHeight="1">
      <c r="H43" s="42"/>
      <c r="I43" s="42"/>
      <c r="J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</row>
    <row r="44" spans="8:27" ht="15" customHeight="1">
      <c r="H44" s="42"/>
      <c r="I44" s="42"/>
      <c r="J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</row>
    <row r="45" spans="8:27" ht="15" customHeight="1">
      <c r="H45" s="42"/>
      <c r="I45" s="42"/>
      <c r="J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</row>
    <row r="46" spans="8:27" ht="15" customHeight="1">
      <c r="H46" s="42"/>
      <c r="I46" s="42"/>
      <c r="J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</row>
    <row r="47" spans="8:27" ht="15" customHeight="1">
      <c r="H47" s="42"/>
      <c r="I47" s="42"/>
      <c r="J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</row>
    <row r="48" spans="8:27" ht="15" customHeight="1">
      <c r="H48" s="42"/>
      <c r="I48" s="42"/>
      <c r="J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</sheetData>
  <sheetProtection/>
  <mergeCells count="6">
    <mergeCell ref="R4:R5"/>
    <mergeCell ref="F4:F5"/>
    <mergeCell ref="H6:K8"/>
    <mergeCell ref="A4:A5"/>
    <mergeCell ref="B4:B5"/>
    <mergeCell ref="C4:E4"/>
  </mergeCells>
  <dataValidations count="1">
    <dataValidation errorStyle="warning" type="textLength" operator="lessThanOrEqual" allowBlank="1" showErrorMessage="1" errorTitle="Registration No." error="A maximum of 15 characters has been suggested for this column.&#10;Please enter each registration number as given on applicable permits.&#10;(e.g: 001-0002-3-0004)" sqref="B6:B16">
      <formula1>15</formula1>
    </dataValidation>
  </dataValidations>
  <printOptions horizontalCentered="1"/>
  <pageMargins left="0.7" right="0.7" top="0.75" bottom="0.75" header="0.3" footer="0.3"/>
  <pageSetup horizontalDpi="600" verticalDpi="600" orientation="landscape" scale="80" r:id="rId3"/>
  <headerFooter>
    <oddHeader>&amp;L&amp;"Times New Roman,Bold"&amp;12FORM 5
&amp;C&amp;"Times New Roman,Bold"&amp;12BILLABLE TOXIC AIR POLLUTANTS
EMISSIONS CERTIFICATION REPORT</oddHeader>
    <oddFooter>&amp;L&amp;"Times New Roman,Bold"&amp;12CALENDAR YEAR: 2019&amp;C&amp;"Times New Roman,Regular"&amp;12&amp;P of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31"/>
  <sheetViews>
    <sheetView view="pageBreakPreview" zoomScale="85" zoomScaleNormal="85" zoomScaleSheetLayoutView="85" zoomScalePageLayoutView="40" workbookViewId="0" topLeftCell="A1">
      <pane ySplit="5" topLeftCell="A6" activePane="bottomLeft" state="frozen"/>
      <selection pane="topLeft" activeCell="A2" sqref="A2:B2"/>
      <selection pane="bottomLeft" activeCell="A16" sqref="A16"/>
    </sheetView>
  </sheetViews>
  <sheetFormatPr defaultColWidth="9.140625" defaultRowHeight="15"/>
  <cols>
    <col min="1" max="1" width="23.8515625" style="42" customWidth="1"/>
    <col min="2" max="2" width="15.7109375" style="45" customWidth="1"/>
    <col min="3" max="3" width="5.421875" style="45" customWidth="1"/>
    <col min="4" max="4" width="7.28125" style="128" customWidth="1"/>
    <col min="5" max="12" width="9.140625" style="45" customWidth="1"/>
    <col min="13" max="14" width="9.00390625" style="45" customWidth="1"/>
    <col min="15" max="16" width="9.140625" style="45" customWidth="1"/>
    <col min="17" max="17" width="9.421875" style="45" customWidth="1"/>
    <col min="18" max="48" width="9.00390625" style="45" customWidth="1"/>
    <col min="49" max="16384" width="9.140625" style="45" customWidth="1"/>
  </cols>
  <sheetData>
    <row r="1" spans="1:17" ht="22.5" customHeight="1">
      <c r="A1" s="27">
        <f>IF(F1_FACILITY_ID="","",F1_FACILITY_ID)</f>
      </c>
      <c r="B1" s="63">
        <f>IF(F1_FACILITY_NAME="","",F1_FACILITY_NAME)</f>
      </c>
      <c r="C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39" t="s">
        <v>527</v>
      </c>
      <c r="P1" s="128"/>
      <c r="Q1" s="128"/>
    </row>
    <row r="2" spans="1:44" s="42" customFormat="1" ht="18.75" customHeight="1">
      <c r="A2" s="40" t="str">
        <f>'Equipment Inventory'!$A$2</f>
        <v>Facility ID</v>
      </c>
      <c r="B2" s="40" t="str">
        <f>'Equipment Inventory'!$B$2</f>
        <v>Facility Name</v>
      </c>
      <c r="C2" s="41"/>
      <c r="D2" s="76" t="str">
        <f>IF(OR(F1_FACILITY_NAME="",F1_FACILITY_ID=""),"Please Enter Facility ID and Name in Equipment Inventory Spreadsheet","")</f>
        <v>Please Enter Facility ID and Name in Equipment Inventory Spreadsheet</v>
      </c>
      <c r="O2" s="40" t="s">
        <v>55</v>
      </c>
      <c r="R2" s="45"/>
      <c r="S2" s="45"/>
      <c r="T2" s="45"/>
      <c r="U2" s="45"/>
      <c r="V2" s="64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</row>
    <row r="3" spans="2:17" ht="18.75" customHeight="1">
      <c r="B3" s="43"/>
      <c r="C3" s="127"/>
      <c r="D3" s="127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</row>
    <row r="4" spans="1:17" ht="18.75" customHeight="1">
      <c r="A4" s="264" t="s">
        <v>20</v>
      </c>
      <c r="B4" s="271" t="s">
        <v>0</v>
      </c>
      <c r="C4" s="267" t="s">
        <v>573</v>
      </c>
      <c r="D4" s="258" t="s">
        <v>571</v>
      </c>
      <c r="E4" s="260" t="s">
        <v>626</v>
      </c>
      <c r="F4" s="261"/>
      <c r="G4" s="260" t="s">
        <v>627</v>
      </c>
      <c r="H4" s="261"/>
      <c r="I4" s="260" t="s">
        <v>628</v>
      </c>
      <c r="J4" s="261"/>
      <c r="K4" s="260" t="s">
        <v>493</v>
      </c>
      <c r="L4" s="266"/>
      <c r="M4" s="260" t="s">
        <v>494</v>
      </c>
      <c r="N4" s="266"/>
      <c r="O4" s="260" t="s">
        <v>629</v>
      </c>
      <c r="P4" s="266"/>
      <c r="Q4" s="269" t="s">
        <v>526</v>
      </c>
    </row>
    <row r="5" spans="1:17" ht="18.75" customHeight="1" thickBot="1">
      <c r="A5" s="265"/>
      <c r="B5" s="272"/>
      <c r="C5" s="259"/>
      <c r="D5" s="259"/>
      <c r="E5" s="66" t="s">
        <v>5</v>
      </c>
      <c r="F5" s="67" t="s">
        <v>6</v>
      </c>
      <c r="G5" s="66" t="s">
        <v>5</v>
      </c>
      <c r="H5" s="67" t="s">
        <v>6</v>
      </c>
      <c r="I5" s="66" t="s">
        <v>5</v>
      </c>
      <c r="J5" s="67" t="s">
        <v>6</v>
      </c>
      <c r="K5" s="66" t="s">
        <v>5</v>
      </c>
      <c r="L5" s="67" t="s">
        <v>6</v>
      </c>
      <c r="M5" s="66" t="s">
        <v>5</v>
      </c>
      <c r="N5" s="67" t="s">
        <v>6</v>
      </c>
      <c r="O5" s="66" t="s">
        <v>5</v>
      </c>
      <c r="P5" s="67" t="s">
        <v>6</v>
      </c>
      <c r="Q5" s="290"/>
    </row>
    <row r="6" spans="1:17" ht="25.5" customHeight="1">
      <c r="A6" s="142" t="str">
        <f>'Equipment Inventory'!$A$6</f>
        <v> </v>
      </c>
      <c r="B6" s="142" t="str">
        <f>'Equipment Inventory'!$B$6</f>
        <v>Enter #</v>
      </c>
      <c r="C6" s="142"/>
      <c r="D6" s="142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8"/>
    </row>
    <row r="7" spans="1:17" ht="25.5" customHeight="1">
      <c r="A7" s="143" t="str">
        <f>'Equipment Inventory'!$A$7</f>
        <v> </v>
      </c>
      <c r="B7" s="142" t="str">
        <f>'Equipment Inventory'!$B$7</f>
        <v> #</v>
      </c>
      <c r="C7" s="142"/>
      <c r="D7" s="142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45"/>
    </row>
    <row r="8" spans="1:17" ht="25.5" customHeight="1">
      <c r="A8" s="143" t="str">
        <f>'Equipment Inventory'!$A$8</f>
        <v> </v>
      </c>
      <c r="B8" s="142" t="str">
        <f>'Equipment Inventory'!$B$8</f>
        <v> #</v>
      </c>
      <c r="C8" s="142"/>
      <c r="D8" s="142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45"/>
    </row>
    <row r="9" spans="1:17" ht="25.5" customHeight="1">
      <c r="A9" s="143" t="str">
        <f>'Equipment Inventory'!$A$9</f>
        <v> </v>
      </c>
      <c r="B9" s="140" t="str">
        <f>'Equipment Inventory'!$B$9</f>
        <v> #</v>
      </c>
      <c r="C9" s="142"/>
      <c r="D9" s="142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45"/>
    </row>
    <row r="10" spans="1:17" ht="25.5" customHeight="1">
      <c r="A10" s="143" t="str">
        <f>'Equipment Inventory'!$A$10</f>
        <v> </v>
      </c>
      <c r="B10" s="140" t="str">
        <f>'Equipment Inventory'!$B$10</f>
        <v> #</v>
      </c>
      <c r="C10" s="142"/>
      <c r="D10" s="142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45"/>
    </row>
    <row r="11" spans="1:17" ht="25.5" customHeight="1">
      <c r="A11" s="143" t="str">
        <f>'Equipment Inventory'!$A$11</f>
        <v> </v>
      </c>
      <c r="B11" s="140" t="str">
        <f>'Equipment Inventory'!$B$11</f>
        <v> #</v>
      </c>
      <c r="C11" s="142"/>
      <c r="D11" s="142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45"/>
    </row>
    <row r="12" spans="1:17" ht="25.5" customHeight="1">
      <c r="A12" s="143" t="str">
        <f>'Equipment Inventory'!$A$12</f>
        <v> </v>
      </c>
      <c r="B12" s="140" t="str">
        <f>'Equipment Inventory'!$B$12</f>
        <v> #</v>
      </c>
      <c r="C12" s="142"/>
      <c r="D12" s="142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45"/>
    </row>
    <row r="13" spans="1:17" ht="25.5" customHeight="1">
      <c r="A13" s="143" t="str">
        <f>'Equipment Inventory'!$A$13</f>
        <v> </v>
      </c>
      <c r="B13" s="147" t="str">
        <f>'Equipment Inventory'!$B$13</f>
        <v> #</v>
      </c>
      <c r="C13" s="140"/>
      <c r="D13" s="142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45"/>
    </row>
    <row r="14" spans="1:17" ht="25.5" customHeight="1">
      <c r="A14" s="143" t="str">
        <f>'Equipment Inventory'!$A$14</f>
        <v> </v>
      </c>
      <c r="B14" s="140" t="str">
        <f>'Equipment Inventory'!$B$14</f>
        <v>#</v>
      </c>
      <c r="C14" s="140"/>
      <c r="D14" s="142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45"/>
    </row>
    <row r="15" spans="1:17" ht="25.5" customHeight="1">
      <c r="A15" s="143" t="str">
        <f>'Equipment Inventory'!$A$15</f>
        <v> </v>
      </c>
      <c r="B15" s="140" t="str">
        <f>'Equipment Inventory'!$B$15</f>
        <v>#</v>
      </c>
      <c r="C15" s="140"/>
      <c r="D15" s="140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45"/>
    </row>
    <row r="16" spans="1:17" ht="25.5" customHeight="1">
      <c r="A16" s="143"/>
      <c r="B16" s="140"/>
      <c r="C16" s="140"/>
      <c r="D16" s="142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45"/>
    </row>
    <row r="17" spans="1:17" ht="25.5" customHeight="1">
      <c r="A17" s="143"/>
      <c r="B17" s="140"/>
      <c r="C17" s="140"/>
      <c r="D17" s="140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45"/>
    </row>
    <row r="18" spans="1:22" ht="25.5" customHeight="1">
      <c r="A18" s="143"/>
      <c r="B18" s="140"/>
      <c r="C18" s="140"/>
      <c r="D18" s="140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45"/>
      <c r="V18" s="64"/>
    </row>
    <row r="19" spans="1:17" ht="25.5" customHeight="1">
      <c r="A19" s="143"/>
      <c r="B19" s="140"/>
      <c r="C19" s="140"/>
      <c r="D19" s="140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45"/>
    </row>
    <row r="20" spans="1:17" ht="25.5" customHeight="1">
      <c r="A20" s="7"/>
      <c r="B20" s="57"/>
      <c r="C20" s="57"/>
      <c r="D20" s="125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71"/>
    </row>
    <row r="21" spans="1:17" ht="25.5" customHeight="1">
      <c r="A21" s="7"/>
      <c r="B21" s="57"/>
      <c r="C21" s="57"/>
      <c r="D21" s="125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71"/>
    </row>
    <row r="22" spans="1:17" ht="25.5" customHeight="1">
      <c r="A22" s="7"/>
      <c r="B22" s="57"/>
      <c r="C22" s="57"/>
      <c r="D22" s="125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71"/>
    </row>
    <row r="23" spans="1:17" ht="25.5" customHeight="1">
      <c r="A23" s="7"/>
      <c r="B23" s="57"/>
      <c r="C23" s="57"/>
      <c r="D23" s="125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71"/>
    </row>
    <row r="24" spans="1:17" ht="25.5" customHeight="1">
      <c r="A24" s="7"/>
      <c r="B24" s="57"/>
      <c r="C24" s="57"/>
      <c r="D24" s="125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71"/>
    </row>
    <row r="25" spans="1:17" ht="25.5" customHeight="1" thickBot="1">
      <c r="A25" s="61"/>
      <c r="B25" s="62"/>
      <c r="C25" s="62"/>
      <c r="D25" s="13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72"/>
    </row>
    <row r="26" spans="1:44" s="70" customFormat="1" ht="25.5" customHeight="1">
      <c r="A26" s="242" t="s">
        <v>23</v>
      </c>
      <c r="B26" s="132"/>
      <c r="C26" s="80"/>
      <c r="D26" s="132"/>
      <c r="E26" s="112">
        <f ca="1">SUM(E6:OFFSET(E26,-1,0))</f>
        <v>0</v>
      </c>
      <c r="F26" s="112">
        <f ca="1">SUM(F6:OFFSET(F26,-1,0))</f>
        <v>0</v>
      </c>
      <c r="G26" s="112">
        <f ca="1">SUM(G6:OFFSET(G26,-1,0))</f>
        <v>0</v>
      </c>
      <c r="H26" s="112">
        <f ca="1">SUM(H6:OFFSET(H26,-1,0))</f>
        <v>0</v>
      </c>
      <c r="I26" s="112">
        <f ca="1">SUM(I6:OFFSET(I26,-1,0))</f>
        <v>0</v>
      </c>
      <c r="J26" s="112">
        <f ca="1">SUM(J6:OFFSET(J26,-1,0))</f>
        <v>0</v>
      </c>
      <c r="K26" s="112">
        <f ca="1">SUM(K6:OFFSET(K26,-1,0))</f>
        <v>0</v>
      </c>
      <c r="L26" s="112">
        <f ca="1">SUM(L6:OFFSET(L26,-1,0))</f>
        <v>0</v>
      </c>
      <c r="M26" s="112">
        <f ca="1">SUM(M6:OFFSET(M26,-1,0))</f>
        <v>0</v>
      </c>
      <c r="N26" s="112">
        <f ca="1">SUM(N6:OFFSET(N26,-1,0))</f>
        <v>0</v>
      </c>
      <c r="O26" s="112">
        <f ca="1">SUM(O6:OFFSET(O26,-1,0))</f>
        <v>0</v>
      </c>
      <c r="P26" s="112">
        <f ca="1">SUM(P6:OFFSET(P26,-1,0))</f>
        <v>0</v>
      </c>
      <c r="Q26" s="69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</row>
    <row r="27" spans="1:17" ht="25.5" customHeight="1">
      <c r="A27" s="52"/>
      <c r="B27" s="56"/>
      <c r="C27" s="56"/>
      <c r="D27" s="129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ht="25.5" customHeight="1"/>
    <row r="29" ht="25.5" customHeight="1"/>
    <row r="30" spans="1:10" ht="25.5" customHeight="1">
      <c r="A30" s="119"/>
      <c r="B30" s="119"/>
      <c r="C30" s="119"/>
      <c r="D30" s="119"/>
      <c r="E30" s="119"/>
      <c r="F30" s="120"/>
      <c r="G30" s="120"/>
      <c r="H30" s="120"/>
      <c r="J30" s="120"/>
    </row>
    <row r="31" spans="1:10" ht="25.5" customHeight="1">
      <c r="A31" s="133"/>
      <c r="B31" s="133"/>
      <c r="C31" s="133"/>
      <c r="D31" s="133"/>
      <c r="E31" s="133"/>
      <c r="F31" s="118"/>
      <c r="G31" s="118"/>
      <c r="H31" s="118"/>
      <c r="J31" s="118"/>
    </row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</sheetData>
  <sheetProtection insertRows="0"/>
  <mergeCells count="11">
    <mergeCell ref="A4:A5"/>
    <mergeCell ref="B4:B5"/>
    <mergeCell ref="E4:F4"/>
    <mergeCell ref="Q4:Q5"/>
    <mergeCell ref="G4:H4"/>
    <mergeCell ref="O4:P4"/>
    <mergeCell ref="I4:J4"/>
    <mergeCell ref="K4:L4"/>
    <mergeCell ref="M4:N4"/>
    <mergeCell ref="D4:D5"/>
    <mergeCell ref="C4:C5"/>
  </mergeCells>
  <dataValidations count="1">
    <dataValidation errorStyle="warning" type="textLength" operator="lessThanOrEqual" allowBlank="1" showErrorMessage="1" errorTitle="Registration No." error="A maximum of 15 characters has been suggested for this column.&#10;Please enter each registration number as given on applicable permits.&#10;(e.g: 001-0002-3-0004)" sqref="B6:B8 C6:D25">
      <formula1>15</formula1>
    </dataValidation>
  </dataValidations>
  <printOptions horizontalCentered="1"/>
  <pageMargins left="0.25" right="0.25" top="0.75" bottom="0.75" header="0.3" footer="0.3"/>
  <pageSetup horizontalDpi="600" verticalDpi="600" orientation="landscape" scale="75" r:id="rId3"/>
  <headerFooter>
    <oddHeader>&amp;L&amp;"Times New Roman,Bold"&amp;12FORM 6&amp;C&amp;"Times New Roman,Bold"&amp;12GREENHOUSE GASES
EMISSIONS CERTIFICATION REPORT</oddHeader>
    <oddFooter>&amp;L&amp;"Times New Roman,Bold"&amp;12CALENDAR YEAR: 2019&amp;C&amp;"Times New Roman,Regular"&amp;12&amp;P of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5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3.421875" style="165" customWidth="1"/>
    <col min="2" max="2" width="14.28125" style="182" customWidth="1"/>
    <col min="3" max="3" width="43.7109375" style="165" bestFit="1" customWidth="1"/>
    <col min="4" max="4" width="10.00390625" style="165" bestFit="1" customWidth="1"/>
    <col min="5" max="5" width="10.57421875" style="165" bestFit="1" customWidth="1"/>
    <col min="6" max="6" width="9.140625" style="165" customWidth="1"/>
    <col min="7" max="11" width="9.140625" style="215" customWidth="1"/>
    <col min="12" max="16384" width="9.140625" style="215" customWidth="1"/>
  </cols>
  <sheetData>
    <row r="1" spans="3:13" ht="15.75" customHeight="1">
      <c r="C1" s="235" t="s">
        <v>58</v>
      </c>
      <c r="D1" s="166"/>
      <c r="E1" s="166"/>
      <c r="F1" s="166"/>
      <c r="H1" s="292" t="s">
        <v>625</v>
      </c>
      <c r="I1" s="292"/>
      <c r="J1" s="292"/>
      <c r="K1" s="292"/>
      <c r="L1" s="292"/>
      <c r="M1" s="292"/>
    </row>
    <row r="2" spans="1:13" ht="15">
      <c r="A2" s="167"/>
      <c r="C2" s="167"/>
      <c r="D2" s="168"/>
      <c r="E2" s="168"/>
      <c r="F2" s="168"/>
      <c r="H2" s="292"/>
      <c r="I2" s="292"/>
      <c r="J2" s="292"/>
      <c r="K2" s="292"/>
      <c r="L2" s="292"/>
      <c r="M2" s="292"/>
    </row>
    <row r="3" spans="3:13" ht="15">
      <c r="C3" s="169"/>
      <c r="D3" s="291" t="s">
        <v>59</v>
      </c>
      <c r="E3" s="291"/>
      <c r="F3" s="169"/>
      <c r="H3" s="292"/>
      <c r="I3" s="292"/>
      <c r="J3" s="292"/>
      <c r="K3" s="292"/>
      <c r="L3" s="292"/>
      <c r="M3" s="292"/>
    </row>
    <row r="4" spans="1:13" ht="15">
      <c r="A4" s="226" t="s">
        <v>473</v>
      </c>
      <c r="B4" s="183" t="s">
        <v>474</v>
      </c>
      <c r="C4" s="170" t="s">
        <v>60</v>
      </c>
      <c r="D4" s="192" t="s">
        <v>21</v>
      </c>
      <c r="E4" s="192" t="s">
        <v>5</v>
      </c>
      <c r="F4" s="192" t="s">
        <v>61</v>
      </c>
      <c r="H4" s="240"/>
      <c r="J4" s="241" t="s">
        <v>624</v>
      </c>
      <c r="K4" s="240"/>
      <c r="L4" s="240"/>
      <c r="M4" s="240"/>
    </row>
    <row r="5" spans="1:6" ht="15">
      <c r="A5" s="172">
        <v>75070</v>
      </c>
      <c r="B5" s="182" t="s">
        <v>282</v>
      </c>
      <c r="C5" s="167" t="s">
        <v>62</v>
      </c>
      <c r="D5" s="168">
        <v>0.1</v>
      </c>
      <c r="E5" s="168">
        <v>0.1</v>
      </c>
      <c r="F5" s="169"/>
    </row>
    <row r="6" spans="1:6" ht="15">
      <c r="A6" s="172">
        <v>60355</v>
      </c>
      <c r="B6" s="182" t="s">
        <v>283</v>
      </c>
      <c r="C6" s="167" t="s">
        <v>63</v>
      </c>
      <c r="D6" s="168">
        <v>0.1</v>
      </c>
      <c r="E6" s="168">
        <v>1</v>
      </c>
      <c r="F6" s="169"/>
    </row>
    <row r="7" spans="1:6" ht="15">
      <c r="A7" s="172">
        <v>75058</v>
      </c>
      <c r="B7" s="182" t="s">
        <v>284</v>
      </c>
      <c r="C7" s="167" t="s">
        <v>64</v>
      </c>
      <c r="D7" s="168">
        <v>1</v>
      </c>
      <c r="E7" s="168">
        <v>1</v>
      </c>
      <c r="F7" s="169"/>
    </row>
    <row r="8" spans="1:6" ht="15">
      <c r="A8" s="172">
        <v>98862</v>
      </c>
      <c r="B8" s="182" t="s">
        <v>285</v>
      </c>
      <c r="C8" s="167" t="s">
        <v>65</v>
      </c>
      <c r="D8" s="168">
        <v>0.1</v>
      </c>
      <c r="E8" s="168">
        <v>1</v>
      </c>
      <c r="F8" s="169"/>
    </row>
    <row r="9" spans="1:6" ht="15">
      <c r="A9" s="172">
        <v>53963</v>
      </c>
      <c r="B9" s="182" t="s">
        <v>286</v>
      </c>
      <c r="C9" s="167" t="s">
        <v>66</v>
      </c>
      <c r="D9" s="168">
        <v>0.01</v>
      </c>
      <c r="E9" s="168">
        <v>0.01</v>
      </c>
      <c r="F9" s="169"/>
    </row>
    <row r="10" spans="1:6" ht="15">
      <c r="A10" s="172">
        <v>107028</v>
      </c>
      <c r="B10" s="182" t="s">
        <v>287</v>
      </c>
      <c r="C10" s="167" t="s">
        <v>67</v>
      </c>
      <c r="D10" s="168">
        <v>0.001</v>
      </c>
      <c r="E10" s="168">
        <v>0.01</v>
      </c>
      <c r="F10" s="169"/>
    </row>
    <row r="11" spans="1:6" ht="15">
      <c r="A11" s="172">
        <v>79061</v>
      </c>
      <c r="B11" s="182" t="s">
        <v>288</v>
      </c>
      <c r="C11" s="167" t="s">
        <v>68</v>
      </c>
      <c r="D11" s="168">
        <v>0.0001</v>
      </c>
      <c r="E11" s="168">
        <v>0.0001</v>
      </c>
      <c r="F11" s="169"/>
    </row>
    <row r="12" spans="1:6" ht="15">
      <c r="A12" s="172">
        <v>79107</v>
      </c>
      <c r="B12" s="182" t="s">
        <v>289</v>
      </c>
      <c r="C12" s="167" t="s">
        <v>69</v>
      </c>
      <c r="D12" s="168">
        <v>0.1</v>
      </c>
      <c r="E12" s="168">
        <v>0.1</v>
      </c>
      <c r="F12" s="169"/>
    </row>
    <row r="13" spans="1:6" ht="15">
      <c r="A13" s="172">
        <v>107131</v>
      </c>
      <c r="B13" s="182" t="s">
        <v>290</v>
      </c>
      <c r="C13" s="167" t="s">
        <v>70</v>
      </c>
      <c r="D13" s="168">
        <v>0.01</v>
      </c>
      <c r="E13" s="168">
        <v>0.01</v>
      </c>
      <c r="F13" s="169"/>
    </row>
    <row r="14" spans="1:6" ht="15">
      <c r="A14" s="172">
        <v>107051</v>
      </c>
      <c r="B14" s="182" t="s">
        <v>291</v>
      </c>
      <c r="C14" s="167" t="s">
        <v>71</v>
      </c>
      <c r="D14" s="168">
        <v>0.01</v>
      </c>
      <c r="E14" s="168">
        <v>0.1</v>
      </c>
      <c r="F14" s="169"/>
    </row>
    <row r="15" spans="1:6" ht="15">
      <c r="A15" s="172">
        <v>92671</v>
      </c>
      <c r="B15" s="182" t="s">
        <v>292</v>
      </c>
      <c r="C15" s="167" t="s">
        <v>72</v>
      </c>
      <c r="D15" s="168">
        <v>0.01</v>
      </c>
      <c r="E15" s="168">
        <v>0.1</v>
      </c>
      <c r="F15" s="169"/>
    </row>
    <row r="16" spans="1:6" ht="15">
      <c r="A16" s="178">
        <v>7664417</v>
      </c>
      <c r="B16" s="184" t="s">
        <v>293</v>
      </c>
      <c r="C16" s="167" t="s">
        <v>73</v>
      </c>
      <c r="D16" s="168">
        <v>0.1</v>
      </c>
      <c r="E16" s="168">
        <v>1</v>
      </c>
      <c r="F16" s="169"/>
    </row>
    <row r="17" spans="1:6" ht="15">
      <c r="A17" s="172">
        <v>62533</v>
      </c>
      <c r="B17" s="182" t="s">
        <v>294</v>
      </c>
      <c r="C17" s="167" t="s">
        <v>74</v>
      </c>
      <c r="D17" s="168">
        <v>0.1</v>
      </c>
      <c r="E17" s="168">
        <v>0.1</v>
      </c>
      <c r="F17" s="169"/>
    </row>
    <row r="18" spans="1:6" ht="15">
      <c r="A18" s="172">
        <v>90040</v>
      </c>
      <c r="B18" s="182" t="s">
        <v>295</v>
      </c>
      <c r="C18" s="167" t="s">
        <v>75</v>
      </c>
      <c r="D18" s="168">
        <v>0.001</v>
      </c>
      <c r="E18" s="168">
        <v>0.01</v>
      </c>
      <c r="F18" s="169"/>
    </row>
    <row r="19" spans="1:6" ht="15">
      <c r="A19" s="172">
        <v>71432</v>
      </c>
      <c r="B19" s="182" t="s">
        <v>296</v>
      </c>
      <c r="C19" s="167" t="s">
        <v>76</v>
      </c>
      <c r="D19" s="168">
        <v>0.01</v>
      </c>
      <c r="E19" s="168">
        <v>0.1</v>
      </c>
      <c r="F19" s="169"/>
    </row>
    <row r="20" spans="1:6" ht="15">
      <c r="A20" s="172">
        <v>92875</v>
      </c>
      <c r="B20" s="182" t="s">
        <v>297</v>
      </c>
      <c r="C20" s="167" t="s">
        <v>77</v>
      </c>
      <c r="D20" s="168">
        <v>0.01</v>
      </c>
      <c r="E20" s="168">
        <v>1E-05</v>
      </c>
      <c r="F20" s="169"/>
    </row>
    <row r="21" spans="1:6" ht="15">
      <c r="A21" s="172">
        <v>98077</v>
      </c>
      <c r="B21" s="182" t="s">
        <v>298</v>
      </c>
      <c r="C21" s="167" t="s">
        <v>78</v>
      </c>
      <c r="D21" s="168">
        <v>0.01</v>
      </c>
      <c r="E21" s="168">
        <v>0.0001</v>
      </c>
      <c r="F21" s="169"/>
    </row>
    <row r="22" spans="1:6" ht="15">
      <c r="A22" s="172">
        <v>100447</v>
      </c>
      <c r="B22" s="182" t="s">
        <v>299</v>
      </c>
      <c r="C22" s="167" t="s">
        <v>79</v>
      </c>
      <c r="D22" s="168">
        <v>0.01</v>
      </c>
      <c r="E22" s="168">
        <v>0.1</v>
      </c>
      <c r="F22" s="169"/>
    </row>
    <row r="23" spans="1:6" ht="15">
      <c r="A23" s="172">
        <v>92524</v>
      </c>
      <c r="B23" s="182" t="s">
        <v>300</v>
      </c>
      <c r="C23" s="167" t="s">
        <v>80</v>
      </c>
      <c r="D23" s="168">
        <v>0.01</v>
      </c>
      <c r="E23" s="168">
        <v>0.1</v>
      </c>
      <c r="F23" s="169"/>
    </row>
    <row r="24" spans="1:6" ht="15">
      <c r="A24" s="172">
        <v>117817</v>
      </c>
      <c r="B24" s="182" t="s">
        <v>301</v>
      </c>
      <c r="C24" s="167" t="s">
        <v>81</v>
      </c>
      <c r="D24" s="168">
        <v>0.01</v>
      </c>
      <c r="E24" s="168">
        <v>0.1</v>
      </c>
      <c r="F24" s="169"/>
    </row>
    <row r="25" spans="1:6" ht="15">
      <c r="A25" s="172">
        <v>542881</v>
      </c>
      <c r="B25" s="182" t="s">
        <v>302</v>
      </c>
      <c r="C25" s="167" t="s">
        <v>82</v>
      </c>
      <c r="D25" s="168">
        <v>1E-05</v>
      </c>
      <c r="E25" s="168">
        <v>1E-05</v>
      </c>
      <c r="F25" s="169"/>
    </row>
    <row r="26" spans="1:6" ht="15">
      <c r="A26" s="172">
        <v>75252</v>
      </c>
      <c r="B26" s="182" t="s">
        <v>303</v>
      </c>
      <c r="C26" s="167" t="s">
        <v>83</v>
      </c>
      <c r="D26" s="168">
        <v>0.01</v>
      </c>
      <c r="E26" s="168">
        <v>0.1</v>
      </c>
      <c r="F26" s="169"/>
    </row>
    <row r="27" spans="1:6" ht="15">
      <c r="A27" s="172">
        <v>106990</v>
      </c>
      <c r="B27" s="182" t="s">
        <v>304</v>
      </c>
      <c r="C27" s="167" t="s">
        <v>84</v>
      </c>
      <c r="D27" s="168">
        <v>0.01</v>
      </c>
      <c r="E27" s="168">
        <v>0.001</v>
      </c>
      <c r="F27" s="169"/>
    </row>
    <row r="28" spans="1:6" ht="15">
      <c r="A28" s="172">
        <v>156627</v>
      </c>
      <c r="B28" s="182" t="s">
        <v>305</v>
      </c>
      <c r="C28" s="167" t="s">
        <v>85</v>
      </c>
      <c r="D28" s="168">
        <v>0.001</v>
      </c>
      <c r="E28" s="168">
        <v>0.01</v>
      </c>
      <c r="F28" s="169"/>
    </row>
    <row r="29" spans="1:6" ht="15">
      <c r="A29" s="172">
        <v>133062</v>
      </c>
      <c r="B29" s="182" t="s">
        <v>306</v>
      </c>
      <c r="C29" s="167" t="s">
        <v>86</v>
      </c>
      <c r="D29" s="168">
        <v>0.01</v>
      </c>
      <c r="E29" s="168">
        <v>0.1</v>
      </c>
      <c r="F29" s="169"/>
    </row>
    <row r="30" spans="1:6" ht="15">
      <c r="A30" s="172">
        <v>63252</v>
      </c>
      <c r="B30" s="182" t="s">
        <v>307</v>
      </c>
      <c r="C30" s="167" t="s">
        <v>87</v>
      </c>
      <c r="D30" s="168">
        <v>0.01</v>
      </c>
      <c r="E30" s="168">
        <v>0.1</v>
      </c>
      <c r="F30" s="169"/>
    </row>
    <row r="31" spans="1:6" ht="15">
      <c r="A31" s="172">
        <v>75150</v>
      </c>
      <c r="B31" s="182" t="s">
        <v>30</v>
      </c>
      <c r="C31" s="167" t="s">
        <v>280</v>
      </c>
      <c r="D31" s="168">
        <v>0.1</v>
      </c>
      <c r="E31" s="168">
        <v>1</v>
      </c>
      <c r="F31" s="168" t="s">
        <v>88</v>
      </c>
    </row>
    <row r="32" spans="1:6" ht="15">
      <c r="A32" s="172">
        <v>56235</v>
      </c>
      <c r="B32" s="182" t="s">
        <v>308</v>
      </c>
      <c r="C32" s="167" t="s">
        <v>89</v>
      </c>
      <c r="D32" s="168">
        <v>0.1</v>
      </c>
      <c r="E32" s="168">
        <v>0.01</v>
      </c>
      <c r="F32" s="169"/>
    </row>
    <row r="33" spans="1:6" ht="15">
      <c r="A33" s="172">
        <v>463581</v>
      </c>
      <c r="B33" s="182" t="s">
        <v>32</v>
      </c>
      <c r="C33" s="167" t="s">
        <v>90</v>
      </c>
      <c r="D33" s="168">
        <v>0.1</v>
      </c>
      <c r="E33" s="168">
        <v>1</v>
      </c>
      <c r="F33" s="168" t="s">
        <v>88</v>
      </c>
    </row>
    <row r="34" spans="1:6" ht="15">
      <c r="A34" s="172">
        <v>120809</v>
      </c>
      <c r="B34" s="182" t="s">
        <v>309</v>
      </c>
      <c r="C34" s="167" t="s">
        <v>91</v>
      </c>
      <c r="D34" s="168">
        <v>0.1</v>
      </c>
      <c r="E34" s="168">
        <v>1</v>
      </c>
      <c r="F34" s="169"/>
    </row>
    <row r="35" spans="1:6" ht="15">
      <c r="A35" s="172">
        <v>133904</v>
      </c>
      <c r="B35" s="182" t="s">
        <v>310</v>
      </c>
      <c r="C35" s="167" t="s">
        <v>92</v>
      </c>
      <c r="D35" s="168">
        <v>0.1</v>
      </c>
      <c r="E35" s="168">
        <v>1</v>
      </c>
      <c r="F35" s="169"/>
    </row>
    <row r="36" spans="1:6" ht="15">
      <c r="A36" s="172">
        <v>57749</v>
      </c>
      <c r="B36" s="182" t="s">
        <v>311</v>
      </c>
      <c r="C36" s="167" t="s">
        <v>93</v>
      </c>
      <c r="D36" s="168">
        <v>0.001</v>
      </c>
      <c r="E36" s="168">
        <v>0.01</v>
      </c>
      <c r="F36" s="169"/>
    </row>
    <row r="37" spans="1:6" ht="15">
      <c r="A37" s="172">
        <v>7782505</v>
      </c>
      <c r="B37" s="182" t="s">
        <v>34</v>
      </c>
      <c r="C37" s="167" t="s">
        <v>94</v>
      </c>
      <c r="D37" s="168">
        <v>0.01</v>
      </c>
      <c r="E37" s="168">
        <v>0.1</v>
      </c>
      <c r="F37" s="168" t="s">
        <v>88</v>
      </c>
    </row>
    <row r="38" spans="1:6" ht="15">
      <c r="A38" s="172">
        <v>10049044</v>
      </c>
      <c r="B38" s="182" t="s">
        <v>312</v>
      </c>
      <c r="C38" s="167" t="s">
        <v>95</v>
      </c>
      <c r="D38" s="168">
        <v>0.001</v>
      </c>
      <c r="E38" s="168">
        <v>0.01</v>
      </c>
      <c r="F38" s="169"/>
    </row>
    <row r="39" spans="1:6" ht="15">
      <c r="A39" s="172">
        <v>79118</v>
      </c>
      <c r="B39" s="182" t="s">
        <v>313</v>
      </c>
      <c r="C39" s="167" t="s">
        <v>96</v>
      </c>
      <c r="D39" s="168">
        <v>0.01</v>
      </c>
      <c r="E39" s="168">
        <v>0.1</v>
      </c>
      <c r="F39" s="169"/>
    </row>
    <row r="40" spans="1:6" ht="15">
      <c r="A40" s="172">
        <v>532274</v>
      </c>
      <c r="B40" s="182" t="s">
        <v>314</v>
      </c>
      <c r="C40" s="167" t="s">
        <v>97</v>
      </c>
      <c r="D40" s="168">
        <v>0.001</v>
      </c>
      <c r="E40" s="168">
        <v>0.01</v>
      </c>
      <c r="F40" s="169"/>
    </row>
    <row r="41" spans="1:6" ht="15">
      <c r="A41" s="172">
        <v>108907</v>
      </c>
      <c r="B41" s="182" t="s">
        <v>315</v>
      </c>
      <c r="C41" s="167" t="s">
        <v>98</v>
      </c>
      <c r="D41" s="168">
        <v>0.1</v>
      </c>
      <c r="E41" s="168">
        <v>1</v>
      </c>
      <c r="F41" s="169"/>
    </row>
    <row r="42" spans="1:6" ht="15">
      <c r="A42" s="172">
        <v>510156</v>
      </c>
      <c r="B42" s="182" t="s">
        <v>316</v>
      </c>
      <c r="C42" s="167" t="s">
        <v>99</v>
      </c>
      <c r="D42" s="168">
        <v>0.01</v>
      </c>
      <c r="E42" s="168">
        <v>0.1</v>
      </c>
      <c r="F42" s="169"/>
    </row>
    <row r="43" spans="1:6" ht="15">
      <c r="A43" s="172">
        <v>67663</v>
      </c>
      <c r="B43" s="182" t="s">
        <v>317</v>
      </c>
      <c r="C43" s="167" t="s">
        <v>100</v>
      </c>
      <c r="D43" s="168">
        <v>0.1</v>
      </c>
      <c r="E43" s="168">
        <v>0.01</v>
      </c>
      <c r="F43" s="169"/>
    </row>
    <row r="44" spans="1:6" ht="15">
      <c r="A44" s="172">
        <v>107302</v>
      </c>
      <c r="B44" s="182" t="s">
        <v>318</v>
      </c>
      <c r="C44" s="167" t="s">
        <v>101</v>
      </c>
      <c r="D44" s="168">
        <v>0.01</v>
      </c>
      <c r="E44" s="168">
        <v>0.1</v>
      </c>
      <c r="F44" s="169"/>
    </row>
    <row r="45" spans="1:6" ht="15">
      <c r="A45" s="172">
        <v>126998</v>
      </c>
      <c r="B45" s="182" t="s">
        <v>319</v>
      </c>
      <c r="C45" s="167" t="s">
        <v>102</v>
      </c>
      <c r="D45" s="168">
        <v>0.1</v>
      </c>
      <c r="E45" s="168">
        <v>1</v>
      </c>
      <c r="F45" s="169"/>
    </row>
    <row r="46" spans="1:6" ht="15">
      <c r="A46" s="172">
        <v>1319773</v>
      </c>
      <c r="B46" s="182" t="s">
        <v>320</v>
      </c>
      <c r="C46" s="167" t="s">
        <v>103</v>
      </c>
      <c r="D46" s="168">
        <v>0.1</v>
      </c>
      <c r="E46" s="168">
        <v>1</v>
      </c>
      <c r="F46" s="169"/>
    </row>
    <row r="47" spans="1:6" ht="15">
      <c r="A47" s="172">
        <v>95487</v>
      </c>
      <c r="B47" s="182" t="s">
        <v>321</v>
      </c>
      <c r="C47" s="167" t="s">
        <v>104</v>
      </c>
      <c r="D47" s="168">
        <v>0.1</v>
      </c>
      <c r="E47" s="168">
        <v>1</v>
      </c>
      <c r="F47" s="169"/>
    </row>
    <row r="48" spans="1:6" ht="15">
      <c r="A48" s="172">
        <v>108394</v>
      </c>
      <c r="B48" s="182" t="s">
        <v>322</v>
      </c>
      <c r="C48" s="167" t="s">
        <v>105</v>
      </c>
      <c r="D48" s="168">
        <v>0.1</v>
      </c>
      <c r="E48" s="168">
        <v>1</v>
      </c>
      <c r="F48" s="169"/>
    </row>
    <row r="49" spans="1:6" ht="15">
      <c r="A49" s="172">
        <v>106445</v>
      </c>
      <c r="B49" s="182" t="s">
        <v>323</v>
      </c>
      <c r="C49" s="167" t="s">
        <v>106</v>
      </c>
      <c r="D49" s="168">
        <v>0.1</v>
      </c>
      <c r="E49" s="168">
        <v>1</v>
      </c>
      <c r="F49" s="169"/>
    </row>
    <row r="50" spans="1:6" ht="15">
      <c r="A50" s="172">
        <v>98828</v>
      </c>
      <c r="B50" s="182" t="s">
        <v>324</v>
      </c>
      <c r="C50" s="167" t="s">
        <v>107</v>
      </c>
      <c r="D50" s="168">
        <v>1</v>
      </c>
      <c r="E50" s="168">
        <v>10</v>
      </c>
      <c r="F50" s="169"/>
    </row>
    <row r="51" spans="1:6" ht="15">
      <c r="A51" s="172">
        <v>94757</v>
      </c>
      <c r="B51" s="182" t="s">
        <v>325</v>
      </c>
      <c r="C51" s="167" t="s">
        <v>108</v>
      </c>
      <c r="D51" s="168">
        <v>0.1</v>
      </c>
      <c r="E51" s="168">
        <v>0.1</v>
      </c>
      <c r="F51" s="169"/>
    </row>
    <row r="52" spans="1:6" ht="15">
      <c r="A52" s="172">
        <v>3547044</v>
      </c>
      <c r="B52" s="182" t="s">
        <v>326</v>
      </c>
      <c r="C52" s="172" t="s">
        <v>109</v>
      </c>
      <c r="D52" s="173">
        <v>0.01</v>
      </c>
      <c r="E52" s="168">
        <v>0.1</v>
      </c>
      <c r="F52" s="173"/>
    </row>
    <row r="53" spans="1:6" ht="15">
      <c r="A53" s="172">
        <v>334883</v>
      </c>
      <c r="B53" s="182" t="s">
        <v>327</v>
      </c>
      <c r="C53" s="167" t="s">
        <v>110</v>
      </c>
      <c r="D53" s="168">
        <v>0.001</v>
      </c>
      <c r="E53" s="168">
        <v>0.01</v>
      </c>
      <c r="F53" s="169"/>
    </row>
    <row r="54" spans="1:6" ht="15">
      <c r="A54" s="172">
        <v>132649</v>
      </c>
      <c r="B54" s="182" t="s">
        <v>328</v>
      </c>
      <c r="C54" s="167" t="s">
        <v>111</v>
      </c>
      <c r="D54" s="168">
        <v>0.1</v>
      </c>
      <c r="E54" s="168">
        <v>1</v>
      </c>
      <c r="F54" s="169"/>
    </row>
    <row r="55" spans="1:6" ht="15">
      <c r="A55" s="172">
        <v>96128</v>
      </c>
      <c r="B55" s="182" t="s">
        <v>329</v>
      </c>
      <c r="C55" s="167" t="s">
        <v>112</v>
      </c>
      <c r="D55" s="168">
        <v>0.01</v>
      </c>
      <c r="E55" s="168">
        <v>1</v>
      </c>
      <c r="F55" s="169"/>
    </row>
    <row r="56" spans="1:6" ht="15">
      <c r="A56" s="172">
        <v>84742</v>
      </c>
      <c r="B56" s="182" t="s">
        <v>330</v>
      </c>
      <c r="C56" s="167" t="s">
        <v>113</v>
      </c>
      <c r="D56" s="168">
        <v>0.01</v>
      </c>
      <c r="E56" s="168">
        <v>0.1</v>
      </c>
      <c r="F56" s="169"/>
    </row>
    <row r="57" spans="1:6" ht="15">
      <c r="A57" s="172">
        <v>106467</v>
      </c>
      <c r="B57" s="182" t="s">
        <v>331</v>
      </c>
      <c r="C57" s="167" t="s">
        <v>114</v>
      </c>
      <c r="D57" s="168">
        <v>1</v>
      </c>
      <c r="E57" s="168">
        <v>0.1</v>
      </c>
      <c r="F57" s="169"/>
    </row>
    <row r="58" spans="1:6" ht="15">
      <c r="A58" s="172">
        <v>91941</v>
      </c>
      <c r="B58" s="182" t="s">
        <v>332</v>
      </c>
      <c r="C58" s="167" t="s">
        <v>115</v>
      </c>
      <c r="D58" s="168">
        <v>0.001</v>
      </c>
      <c r="E58" s="168">
        <v>0.001</v>
      </c>
      <c r="F58" s="169"/>
    </row>
    <row r="59" spans="1:6" ht="15">
      <c r="A59" s="172">
        <v>111444</v>
      </c>
      <c r="B59" s="182" t="s">
        <v>333</v>
      </c>
      <c r="C59" s="167" t="s">
        <v>116</v>
      </c>
      <c r="D59" s="168">
        <v>0.1</v>
      </c>
      <c r="E59" s="168">
        <v>1</v>
      </c>
      <c r="F59" s="169"/>
    </row>
    <row r="60" spans="1:6" ht="15">
      <c r="A60" s="230">
        <v>78875</v>
      </c>
      <c r="B60" s="182" t="s">
        <v>334</v>
      </c>
      <c r="C60" s="174" t="s">
        <v>117</v>
      </c>
      <c r="D60" s="174">
        <v>1</v>
      </c>
      <c r="E60" s="174">
        <v>10</v>
      </c>
      <c r="F60" s="169"/>
    </row>
    <row r="61" spans="1:6" ht="15">
      <c r="A61" s="172">
        <v>542756</v>
      </c>
      <c r="B61" s="182" t="s">
        <v>335</v>
      </c>
      <c r="C61" s="167" t="s">
        <v>118</v>
      </c>
      <c r="D61" s="168">
        <v>0.01</v>
      </c>
      <c r="E61" s="168">
        <v>0.01</v>
      </c>
      <c r="F61" s="169"/>
    </row>
    <row r="62" spans="1:6" ht="15">
      <c r="A62" s="172">
        <v>62737</v>
      </c>
      <c r="B62" s="182" t="s">
        <v>336</v>
      </c>
      <c r="C62" s="167" t="s">
        <v>119</v>
      </c>
      <c r="D62" s="168">
        <v>0.01</v>
      </c>
      <c r="E62" s="168">
        <v>0.01</v>
      </c>
      <c r="F62" s="169"/>
    </row>
    <row r="63" spans="1:6" ht="15">
      <c r="A63" s="172">
        <v>60571</v>
      </c>
      <c r="B63" s="182" t="s">
        <v>337</v>
      </c>
      <c r="C63" s="167" t="s">
        <v>120</v>
      </c>
      <c r="D63" s="168">
        <v>0.001</v>
      </c>
      <c r="E63" s="168">
        <v>0.01</v>
      </c>
      <c r="F63" s="169"/>
    </row>
    <row r="64" spans="1:6" ht="15">
      <c r="A64" s="172">
        <v>111422</v>
      </c>
      <c r="B64" s="182" t="s">
        <v>338</v>
      </c>
      <c r="C64" s="167" t="s">
        <v>121</v>
      </c>
      <c r="D64" s="168">
        <v>0.01</v>
      </c>
      <c r="E64" s="168">
        <v>0.1</v>
      </c>
      <c r="F64" s="169"/>
    </row>
    <row r="65" spans="1:5" ht="15">
      <c r="A65" s="172">
        <v>64675</v>
      </c>
      <c r="B65" s="182" t="s">
        <v>339</v>
      </c>
      <c r="C65" s="167" t="s">
        <v>122</v>
      </c>
      <c r="D65" s="168">
        <v>0.01</v>
      </c>
      <c r="E65" s="168">
        <v>0.1</v>
      </c>
    </row>
    <row r="66" spans="1:5" ht="15">
      <c r="A66" s="172">
        <v>119904</v>
      </c>
      <c r="B66" s="182" t="s">
        <v>340</v>
      </c>
      <c r="C66" s="167" t="s">
        <v>123</v>
      </c>
      <c r="D66" s="168">
        <v>0.1</v>
      </c>
      <c r="E66" s="168">
        <v>0.1</v>
      </c>
    </row>
    <row r="67" spans="1:5" ht="15">
      <c r="A67" s="172">
        <v>60117</v>
      </c>
      <c r="B67" s="182" t="s">
        <v>341</v>
      </c>
      <c r="C67" s="167" t="s">
        <v>124</v>
      </c>
      <c r="D67" s="168">
        <v>0.01</v>
      </c>
      <c r="E67" s="168">
        <v>0.01</v>
      </c>
    </row>
    <row r="68" spans="1:5" ht="15">
      <c r="A68" s="231">
        <v>119937</v>
      </c>
      <c r="B68" s="182" t="s">
        <v>342</v>
      </c>
      <c r="C68" s="175" t="s">
        <v>125</v>
      </c>
      <c r="D68" s="174">
        <v>0.1</v>
      </c>
      <c r="E68" s="174">
        <v>0.1</v>
      </c>
    </row>
    <row r="69" spans="1:5" ht="15">
      <c r="A69" s="231">
        <v>121697</v>
      </c>
      <c r="B69" s="182" t="s">
        <v>343</v>
      </c>
      <c r="C69" s="175" t="s">
        <v>126</v>
      </c>
      <c r="D69" s="174">
        <v>0.1</v>
      </c>
      <c r="E69" s="174">
        <v>1</v>
      </c>
    </row>
    <row r="70" spans="1:5" ht="15">
      <c r="A70" s="172">
        <v>79447</v>
      </c>
      <c r="B70" s="182" t="s">
        <v>344</v>
      </c>
      <c r="C70" s="167" t="s">
        <v>127</v>
      </c>
      <c r="D70" s="168">
        <v>0.01</v>
      </c>
      <c r="E70" s="168">
        <v>0.1</v>
      </c>
    </row>
    <row r="71" spans="1:5" ht="15">
      <c r="A71" s="172">
        <v>68122</v>
      </c>
      <c r="B71" s="182" t="s">
        <v>345</v>
      </c>
      <c r="C71" s="167" t="s">
        <v>128</v>
      </c>
      <c r="D71" s="168">
        <v>0.1</v>
      </c>
      <c r="E71" s="168">
        <v>1</v>
      </c>
    </row>
    <row r="72" spans="1:5" ht="15">
      <c r="A72" s="172">
        <v>57147</v>
      </c>
      <c r="B72" s="182" t="s">
        <v>346</v>
      </c>
      <c r="C72" s="167" t="s">
        <v>129</v>
      </c>
      <c r="D72" s="168">
        <v>0.0001</v>
      </c>
      <c r="E72" s="168">
        <v>0.0001</v>
      </c>
    </row>
    <row r="73" spans="1:5" ht="15">
      <c r="A73" s="172">
        <v>131113</v>
      </c>
      <c r="B73" s="182" t="s">
        <v>347</v>
      </c>
      <c r="C73" s="167" t="s">
        <v>130</v>
      </c>
      <c r="D73" s="168">
        <v>0.01</v>
      </c>
      <c r="E73" s="168">
        <v>0.1</v>
      </c>
    </row>
    <row r="74" spans="1:5" ht="15">
      <c r="A74" s="172">
        <v>77781</v>
      </c>
      <c r="B74" s="182" t="s">
        <v>348</v>
      </c>
      <c r="C74" s="167" t="s">
        <v>131</v>
      </c>
      <c r="D74" s="168">
        <v>0.001</v>
      </c>
      <c r="E74" s="168">
        <v>0.01</v>
      </c>
    </row>
    <row r="75" spans="1:5" ht="15">
      <c r="A75" s="172">
        <v>534521</v>
      </c>
      <c r="B75" s="182" t="s">
        <v>349</v>
      </c>
      <c r="C75" s="167" t="s">
        <v>132</v>
      </c>
      <c r="D75" s="168">
        <v>0.001</v>
      </c>
      <c r="E75" s="168">
        <v>0.01</v>
      </c>
    </row>
    <row r="76" spans="1:5" ht="15">
      <c r="A76" s="172">
        <v>51285</v>
      </c>
      <c r="B76" s="182" t="s">
        <v>350</v>
      </c>
      <c r="C76" s="167" t="s">
        <v>133</v>
      </c>
      <c r="D76" s="168">
        <v>0.001</v>
      </c>
      <c r="E76" s="168">
        <v>0.001</v>
      </c>
    </row>
    <row r="77" spans="1:5" ht="15">
      <c r="A77" s="172">
        <v>121142</v>
      </c>
      <c r="B77" s="182" t="s">
        <v>351</v>
      </c>
      <c r="C77" s="167" t="s">
        <v>134</v>
      </c>
      <c r="D77" s="168">
        <v>0.01</v>
      </c>
      <c r="E77" s="168">
        <v>0.1</v>
      </c>
    </row>
    <row r="78" spans="1:5" ht="15">
      <c r="A78" s="172">
        <v>123911</v>
      </c>
      <c r="B78" s="182" t="s">
        <v>352</v>
      </c>
      <c r="C78" s="167" t="s">
        <v>135</v>
      </c>
      <c r="D78" s="168">
        <v>1</v>
      </c>
      <c r="E78" s="168">
        <v>0.1</v>
      </c>
    </row>
    <row r="79" spans="1:5" ht="15">
      <c r="A79" s="172">
        <v>122667</v>
      </c>
      <c r="B79" s="182" t="s">
        <v>353</v>
      </c>
      <c r="C79" s="167" t="s">
        <v>136</v>
      </c>
      <c r="D79" s="168">
        <v>0.01</v>
      </c>
      <c r="E79" s="168">
        <v>0.001</v>
      </c>
    </row>
    <row r="80" spans="1:5" ht="15">
      <c r="A80" s="172">
        <v>106898</v>
      </c>
      <c r="B80" s="182" t="s">
        <v>354</v>
      </c>
      <c r="C80" s="167" t="s">
        <v>137</v>
      </c>
      <c r="D80" s="168">
        <v>0.01</v>
      </c>
      <c r="E80" s="168">
        <v>0.1</v>
      </c>
    </row>
    <row r="81" spans="1:5" ht="15">
      <c r="A81" s="172">
        <v>106887</v>
      </c>
      <c r="B81" s="182" t="s">
        <v>355</v>
      </c>
      <c r="C81" s="167" t="s">
        <v>138</v>
      </c>
      <c r="D81" s="168">
        <v>0.01</v>
      </c>
      <c r="E81" s="168">
        <v>0.01</v>
      </c>
    </row>
    <row r="82" spans="1:5" ht="15">
      <c r="A82" s="172">
        <v>140885</v>
      </c>
      <c r="B82" s="182" t="s">
        <v>356</v>
      </c>
      <c r="C82" s="167" t="s">
        <v>139</v>
      </c>
      <c r="D82" s="168">
        <v>0.1</v>
      </c>
      <c r="E82" s="168">
        <v>0.01</v>
      </c>
    </row>
    <row r="83" spans="1:5" ht="15">
      <c r="A83" s="172">
        <v>100414</v>
      </c>
      <c r="B83" s="182" t="s">
        <v>357</v>
      </c>
      <c r="C83" s="167" t="s">
        <v>140</v>
      </c>
      <c r="D83" s="168">
        <v>1</v>
      </c>
      <c r="E83" s="168">
        <v>10</v>
      </c>
    </row>
    <row r="84" spans="1:5" ht="15">
      <c r="A84" s="172">
        <v>51796</v>
      </c>
      <c r="B84" s="182" t="s">
        <v>358</v>
      </c>
      <c r="C84" s="167" t="s">
        <v>141</v>
      </c>
      <c r="D84" s="168">
        <v>0.01</v>
      </c>
      <c r="E84" s="168">
        <v>0.1</v>
      </c>
    </row>
    <row r="85" spans="1:5" ht="15">
      <c r="A85" s="172">
        <v>75003</v>
      </c>
      <c r="B85" s="182" t="s">
        <v>359</v>
      </c>
      <c r="C85" s="167" t="s">
        <v>142</v>
      </c>
      <c r="D85" s="168">
        <v>0.001</v>
      </c>
      <c r="E85" s="168">
        <v>0.01</v>
      </c>
    </row>
    <row r="86" spans="1:5" ht="15">
      <c r="A86" s="172">
        <v>106934</v>
      </c>
      <c r="B86" s="182" t="s">
        <v>360</v>
      </c>
      <c r="C86" s="167" t="s">
        <v>143</v>
      </c>
      <c r="D86" s="168">
        <v>1</v>
      </c>
      <c r="E86" s="168">
        <v>0.001</v>
      </c>
    </row>
    <row r="87" spans="1:5" ht="15">
      <c r="A87" s="172">
        <v>107062</v>
      </c>
      <c r="B87" s="182" t="s">
        <v>361</v>
      </c>
      <c r="C87" s="167" t="s">
        <v>144</v>
      </c>
      <c r="D87" s="168">
        <v>0.1</v>
      </c>
      <c r="E87" s="168">
        <v>0.01</v>
      </c>
    </row>
    <row r="88" spans="1:5" ht="15">
      <c r="A88" s="172">
        <v>107211</v>
      </c>
      <c r="B88" s="182" t="s">
        <v>362</v>
      </c>
      <c r="C88" s="167" t="s">
        <v>145</v>
      </c>
      <c r="D88" s="168">
        <v>1</v>
      </c>
      <c r="E88" s="168">
        <v>1</v>
      </c>
    </row>
    <row r="89" spans="1:5" ht="15">
      <c r="A89" s="172">
        <v>151564</v>
      </c>
      <c r="B89" s="182" t="s">
        <v>363</v>
      </c>
      <c r="C89" s="167" t="s">
        <v>146</v>
      </c>
      <c r="D89" s="168">
        <v>0.01</v>
      </c>
      <c r="E89" s="168">
        <v>0.01</v>
      </c>
    </row>
    <row r="90" spans="1:5" ht="15">
      <c r="A90" s="172">
        <v>75218</v>
      </c>
      <c r="B90" s="182" t="s">
        <v>364</v>
      </c>
      <c r="C90" s="167" t="s">
        <v>147</v>
      </c>
      <c r="D90" s="168">
        <v>0.01</v>
      </c>
      <c r="E90" s="168">
        <v>0.001</v>
      </c>
    </row>
    <row r="91" spans="1:5" ht="15">
      <c r="A91" s="172">
        <v>96457</v>
      </c>
      <c r="B91" s="182" t="s">
        <v>365</v>
      </c>
      <c r="C91" s="167" t="s">
        <v>148</v>
      </c>
      <c r="D91" s="168">
        <v>0.1</v>
      </c>
      <c r="E91" s="168">
        <v>0.01</v>
      </c>
    </row>
    <row r="92" spans="1:5" ht="15">
      <c r="A92" s="172">
        <v>75343</v>
      </c>
      <c r="B92" s="182" t="s">
        <v>366</v>
      </c>
      <c r="C92" s="167" t="s">
        <v>149</v>
      </c>
      <c r="D92" s="168">
        <v>1</v>
      </c>
      <c r="E92" s="168">
        <v>10</v>
      </c>
    </row>
    <row r="93" spans="1:5" ht="15">
      <c r="A93" s="172">
        <v>50000</v>
      </c>
      <c r="B93" s="182" t="s">
        <v>367</v>
      </c>
      <c r="C93" s="167" t="s">
        <v>150</v>
      </c>
      <c r="D93" s="168">
        <v>0.001</v>
      </c>
      <c r="E93" s="168">
        <v>0.01</v>
      </c>
    </row>
    <row r="94" spans="1:5" ht="15">
      <c r="A94" s="172">
        <v>76448</v>
      </c>
      <c r="B94" s="182" t="s">
        <v>368</v>
      </c>
      <c r="C94" s="167" t="s">
        <v>151</v>
      </c>
      <c r="D94" s="168">
        <v>0.0001</v>
      </c>
      <c r="E94" s="168">
        <v>0.001</v>
      </c>
    </row>
    <row r="95" spans="1:5" ht="15">
      <c r="A95" s="172">
        <v>118741</v>
      </c>
      <c r="B95" s="182" t="s">
        <v>369</v>
      </c>
      <c r="C95" s="167" t="s">
        <v>152</v>
      </c>
      <c r="D95" s="168">
        <v>1E-05</v>
      </c>
      <c r="E95" s="168">
        <v>0.001</v>
      </c>
    </row>
    <row r="96" spans="1:6" ht="15">
      <c r="A96" s="172">
        <v>87683</v>
      </c>
      <c r="B96" s="182" t="s">
        <v>370</v>
      </c>
      <c r="C96" s="167" t="s">
        <v>153</v>
      </c>
      <c r="D96" s="168">
        <v>0.001</v>
      </c>
      <c r="E96" s="168">
        <v>0.01</v>
      </c>
      <c r="F96" s="169"/>
    </row>
    <row r="97" spans="1:6" ht="15">
      <c r="A97" s="172">
        <v>319846</v>
      </c>
      <c r="B97" s="185" t="s">
        <v>579</v>
      </c>
      <c r="C97" s="167" t="s">
        <v>574</v>
      </c>
      <c r="D97" s="168">
        <v>0.001</v>
      </c>
      <c r="E97" s="168">
        <v>0.01</v>
      </c>
      <c r="F97" s="169"/>
    </row>
    <row r="98" spans="1:6" ht="15">
      <c r="A98" s="172">
        <v>319857</v>
      </c>
      <c r="B98" s="185" t="s">
        <v>580</v>
      </c>
      <c r="C98" s="167" t="s">
        <v>575</v>
      </c>
      <c r="D98" s="168">
        <v>0.001</v>
      </c>
      <c r="E98" s="168">
        <v>0.01</v>
      </c>
      <c r="F98" s="169"/>
    </row>
    <row r="99" spans="1:6" ht="15">
      <c r="A99" s="172">
        <v>58899</v>
      </c>
      <c r="B99" s="185" t="s">
        <v>379</v>
      </c>
      <c r="C99" s="167" t="s">
        <v>576</v>
      </c>
      <c r="D99" s="168">
        <v>0.001</v>
      </c>
      <c r="E99" s="168">
        <v>0.01</v>
      </c>
      <c r="F99" s="169"/>
    </row>
    <row r="100" spans="1:7" ht="15">
      <c r="A100" s="172">
        <v>319868</v>
      </c>
      <c r="B100" s="185" t="s">
        <v>581</v>
      </c>
      <c r="C100" s="167" t="s">
        <v>577</v>
      </c>
      <c r="D100" s="168">
        <v>0.001</v>
      </c>
      <c r="E100" s="168">
        <v>0.01</v>
      </c>
      <c r="F100" s="169"/>
      <c r="G100" s="217"/>
    </row>
    <row r="101" spans="1:7" ht="15">
      <c r="A101" s="172">
        <v>608731</v>
      </c>
      <c r="B101" s="185" t="s">
        <v>380</v>
      </c>
      <c r="C101" s="167" t="s">
        <v>578</v>
      </c>
      <c r="D101" s="168">
        <v>0.001</v>
      </c>
      <c r="E101" s="168">
        <v>0.01</v>
      </c>
      <c r="F101" s="169"/>
      <c r="G101" s="217"/>
    </row>
    <row r="102" spans="1:6" ht="15">
      <c r="A102" s="172">
        <v>77474</v>
      </c>
      <c r="B102" s="182" t="s">
        <v>371</v>
      </c>
      <c r="C102" s="167" t="s">
        <v>154</v>
      </c>
      <c r="D102" s="168">
        <v>0.001</v>
      </c>
      <c r="E102" s="168">
        <v>0.001</v>
      </c>
      <c r="F102" s="169"/>
    </row>
    <row r="103" spans="1:6" ht="15">
      <c r="A103" s="172">
        <v>67721</v>
      </c>
      <c r="B103" s="182" t="s">
        <v>372</v>
      </c>
      <c r="C103" s="167" t="s">
        <v>155</v>
      </c>
      <c r="D103" s="168">
        <v>0.1</v>
      </c>
      <c r="E103" s="168">
        <v>0.1</v>
      </c>
      <c r="F103" s="169"/>
    </row>
    <row r="104" spans="1:7" ht="15">
      <c r="A104" s="172">
        <v>822060</v>
      </c>
      <c r="B104" s="182" t="s">
        <v>373</v>
      </c>
      <c r="C104" s="167" t="s">
        <v>156</v>
      </c>
      <c r="D104" s="168">
        <v>0.0001</v>
      </c>
      <c r="E104" s="168">
        <v>0.001</v>
      </c>
      <c r="F104" s="169"/>
      <c r="G104" s="218"/>
    </row>
    <row r="105" spans="1:7" ht="15">
      <c r="A105" s="172">
        <v>680319</v>
      </c>
      <c r="B105" s="182" t="s">
        <v>374</v>
      </c>
      <c r="C105" s="167" t="s">
        <v>157</v>
      </c>
      <c r="D105" s="168">
        <v>0.1</v>
      </c>
      <c r="E105" s="168">
        <v>0.1</v>
      </c>
      <c r="F105" s="169"/>
      <c r="G105" s="218"/>
    </row>
    <row r="106" spans="1:7" ht="15">
      <c r="A106" s="172">
        <v>110543</v>
      </c>
      <c r="B106" s="182" t="s">
        <v>375</v>
      </c>
      <c r="C106" s="167" t="s">
        <v>158</v>
      </c>
      <c r="D106" s="168">
        <v>1</v>
      </c>
      <c r="E106" s="168">
        <v>10</v>
      </c>
      <c r="G106" s="218"/>
    </row>
    <row r="107" spans="1:7" ht="15">
      <c r="A107" s="172">
        <v>302012</v>
      </c>
      <c r="B107" s="182" t="s">
        <v>376</v>
      </c>
      <c r="C107" s="167" t="s">
        <v>159</v>
      </c>
      <c r="D107" s="168">
        <v>0.001</v>
      </c>
      <c r="E107" s="168">
        <v>0.001</v>
      </c>
      <c r="G107" s="218"/>
    </row>
    <row r="108" spans="1:7" ht="15">
      <c r="A108" s="172">
        <v>7647010</v>
      </c>
      <c r="B108" s="182" t="s">
        <v>38</v>
      </c>
      <c r="C108" s="167" t="s">
        <v>160</v>
      </c>
      <c r="D108" s="168">
        <v>0.1</v>
      </c>
      <c r="E108" s="168">
        <v>0.1</v>
      </c>
      <c r="F108" s="168" t="s">
        <v>88</v>
      </c>
      <c r="G108" s="218"/>
    </row>
    <row r="109" spans="1:7" ht="15">
      <c r="A109" s="172" t="s">
        <v>40</v>
      </c>
      <c r="B109" s="182" t="s">
        <v>40</v>
      </c>
      <c r="C109" s="167" t="s">
        <v>161</v>
      </c>
      <c r="D109" s="168">
        <v>0.01</v>
      </c>
      <c r="E109" s="168">
        <v>0.1</v>
      </c>
      <c r="F109" s="168" t="s">
        <v>88</v>
      </c>
      <c r="G109" s="218"/>
    </row>
    <row r="110" spans="1:7" ht="15">
      <c r="A110" s="172">
        <v>123319</v>
      </c>
      <c r="B110" s="182" t="s">
        <v>377</v>
      </c>
      <c r="C110" s="167" t="s">
        <v>162</v>
      </c>
      <c r="D110" s="168">
        <v>0.01</v>
      </c>
      <c r="E110" s="168">
        <v>0.1</v>
      </c>
      <c r="F110" s="169"/>
      <c r="G110" s="218"/>
    </row>
    <row r="111" spans="1:7" ht="15">
      <c r="A111" s="172">
        <v>78591</v>
      </c>
      <c r="B111" s="182" t="s">
        <v>378</v>
      </c>
      <c r="C111" s="167" t="s">
        <v>163</v>
      </c>
      <c r="D111" s="168">
        <v>0.1</v>
      </c>
      <c r="E111" s="168">
        <v>1</v>
      </c>
      <c r="F111" s="169"/>
      <c r="G111" s="218"/>
    </row>
    <row r="112" spans="1:7" ht="15">
      <c r="A112" s="172">
        <v>58899</v>
      </c>
      <c r="B112" s="182" t="s">
        <v>379</v>
      </c>
      <c r="C112" s="167" t="s">
        <v>164</v>
      </c>
      <c r="D112" s="168">
        <v>0.001</v>
      </c>
      <c r="E112" s="168">
        <v>0.01</v>
      </c>
      <c r="F112" s="169"/>
      <c r="G112" s="218"/>
    </row>
    <row r="113" spans="1:7" ht="15">
      <c r="A113" s="172">
        <v>608731</v>
      </c>
      <c r="B113" s="182" t="s">
        <v>380</v>
      </c>
      <c r="C113" s="167" t="s">
        <v>165</v>
      </c>
      <c r="D113" s="168">
        <v>0.001</v>
      </c>
      <c r="E113" s="168">
        <v>0.01</v>
      </c>
      <c r="F113" s="169"/>
      <c r="G113" s="218"/>
    </row>
    <row r="114" spans="1:7" ht="15">
      <c r="A114" s="172">
        <v>108316</v>
      </c>
      <c r="B114" s="182" t="s">
        <v>381</v>
      </c>
      <c r="C114" s="167" t="s">
        <v>166</v>
      </c>
      <c r="D114" s="168">
        <v>0.01</v>
      </c>
      <c r="E114" s="168">
        <v>0.01</v>
      </c>
      <c r="F114" s="169"/>
      <c r="G114" s="218"/>
    </row>
    <row r="115" spans="1:6" ht="15">
      <c r="A115" s="172">
        <v>67561</v>
      </c>
      <c r="B115" s="182" t="s">
        <v>382</v>
      </c>
      <c r="C115" s="167" t="s">
        <v>167</v>
      </c>
      <c r="D115" s="168">
        <v>1</v>
      </c>
      <c r="E115" s="168">
        <v>10</v>
      </c>
      <c r="F115" s="169"/>
    </row>
    <row r="116" spans="1:7" ht="15">
      <c r="A116" s="172">
        <v>72435</v>
      </c>
      <c r="B116" s="182" t="s">
        <v>383</v>
      </c>
      <c r="C116" s="167" t="s">
        <v>168</v>
      </c>
      <c r="D116" s="168">
        <v>0.1</v>
      </c>
      <c r="E116" s="168">
        <v>0.1</v>
      </c>
      <c r="G116" s="218"/>
    </row>
    <row r="117" spans="1:7" ht="15">
      <c r="A117" s="172">
        <v>74839</v>
      </c>
      <c r="B117" s="182" t="s">
        <v>384</v>
      </c>
      <c r="C117" s="167" t="s">
        <v>279</v>
      </c>
      <c r="D117" s="168">
        <v>0.01</v>
      </c>
      <c r="E117" s="168">
        <v>0.01</v>
      </c>
      <c r="G117" s="218"/>
    </row>
    <row r="118" spans="1:7" ht="15">
      <c r="A118" s="172">
        <v>74873</v>
      </c>
      <c r="B118" s="182" t="s">
        <v>385</v>
      </c>
      <c r="C118" s="167" t="s">
        <v>169</v>
      </c>
      <c r="D118" s="168">
        <v>0.1</v>
      </c>
      <c r="E118" s="168">
        <v>0.1</v>
      </c>
      <c r="F118" s="176"/>
      <c r="G118" s="219"/>
    </row>
    <row r="119" spans="1:6" ht="15">
      <c r="A119" s="172" t="s">
        <v>42</v>
      </c>
      <c r="B119" s="182" t="s">
        <v>42</v>
      </c>
      <c r="C119" s="167" t="s">
        <v>170</v>
      </c>
      <c r="D119" s="168">
        <v>10</v>
      </c>
      <c r="E119" s="168">
        <v>10</v>
      </c>
      <c r="F119" s="168" t="s">
        <v>88</v>
      </c>
    </row>
    <row r="120" spans="1:6" ht="15">
      <c r="A120" s="172">
        <v>78933</v>
      </c>
      <c r="B120" s="182" t="s">
        <v>386</v>
      </c>
      <c r="C120" s="167" t="s">
        <v>171</v>
      </c>
      <c r="D120" s="168">
        <v>10</v>
      </c>
      <c r="E120" s="168">
        <v>10</v>
      </c>
      <c r="F120" s="169"/>
    </row>
    <row r="121" spans="1:6" ht="15">
      <c r="A121" s="172">
        <v>60344</v>
      </c>
      <c r="B121" s="182" t="s">
        <v>387</v>
      </c>
      <c r="C121" s="167" t="s">
        <v>172</v>
      </c>
      <c r="D121" s="168">
        <v>0.0001</v>
      </c>
      <c r="E121" s="168">
        <v>0.001</v>
      </c>
      <c r="F121" s="169"/>
    </row>
    <row r="122" spans="1:6" ht="15">
      <c r="A122" s="172">
        <v>74884</v>
      </c>
      <c r="B122" s="182" t="s">
        <v>388</v>
      </c>
      <c r="C122" s="167" t="s">
        <v>173</v>
      </c>
      <c r="D122" s="168">
        <v>0.1</v>
      </c>
      <c r="E122" s="168">
        <v>0.1</v>
      </c>
      <c r="F122" s="169"/>
    </row>
    <row r="123" spans="1:6" ht="15">
      <c r="A123" s="172">
        <v>108101</v>
      </c>
      <c r="B123" s="182" t="s">
        <v>389</v>
      </c>
      <c r="C123" s="167" t="s">
        <v>174</v>
      </c>
      <c r="D123" s="168">
        <v>1</v>
      </c>
      <c r="E123" s="168">
        <v>10</v>
      </c>
      <c r="F123" s="169"/>
    </row>
    <row r="124" spans="1:6" ht="15">
      <c r="A124" s="172">
        <v>624839</v>
      </c>
      <c r="B124" s="182" t="s">
        <v>390</v>
      </c>
      <c r="C124" s="167" t="s">
        <v>175</v>
      </c>
      <c r="D124" s="168">
        <v>0.0001</v>
      </c>
      <c r="E124" s="168">
        <v>0.001</v>
      </c>
      <c r="F124" s="169"/>
    </row>
    <row r="125" spans="1:6" ht="15">
      <c r="A125" s="172">
        <v>80626</v>
      </c>
      <c r="B125" s="182" t="s">
        <v>391</v>
      </c>
      <c r="C125" s="167" t="s">
        <v>176</v>
      </c>
      <c r="D125" s="168">
        <v>1</v>
      </c>
      <c r="E125" s="168">
        <v>10</v>
      </c>
      <c r="F125" s="169"/>
    </row>
    <row r="126" spans="1:6" ht="15">
      <c r="A126" s="172">
        <v>1634044</v>
      </c>
      <c r="B126" s="182" t="s">
        <v>392</v>
      </c>
      <c r="C126" s="167" t="s">
        <v>177</v>
      </c>
      <c r="D126" s="168">
        <v>1</v>
      </c>
      <c r="E126" s="168">
        <v>10</v>
      </c>
      <c r="F126" s="169"/>
    </row>
    <row r="127" spans="1:6" ht="15">
      <c r="A127" s="172">
        <v>101144</v>
      </c>
      <c r="B127" s="182" t="s">
        <v>393</v>
      </c>
      <c r="C127" s="167" t="s">
        <v>178</v>
      </c>
      <c r="D127" s="168">
        <v>0.001</v>
      </c>
      <c r="E127" s="168">
        <v>0.01</v>
      </c>
      <c r="F127" s="169"/>
    </row>
    <row r="128" spans="1:6" ht="15">
      <c r="A128" s="172">
        <v>75092</v>
      </c>
      <c r="B128" s="182" t="s">
        <v>44</v>
      </c>
      <c r="C128" s="167" t="s">
        <v>179</v>
      </c>
      <c r="D128" s="168">
        <v>1</v>
      </c>
      <c r="E128" s="168">
        <v>1</v>
      </c>
      <c r="F128" s="168" t="s">
        <v>88</v>
      </c>
    </row>
    <row r="129" spans="1:6" ht="15">
      <c r="A129" s="172">
        <v>101688</v>
      </c>
      <c r="B129" s="182" t="s">
        <v>394</v>
      </c>
      <c r="C129" s="167" t="s">
        <v>180</v>
      </c>
      <c r="D129" s="168">
        <v>0.0001</v>
      </c>
      <c r="E129" s="168">
        <v>0.001</v>
      </c>
      <c r="F129" s="169"/>
    </row>
    <row r="130" spans="1:6" ht="15">
      <c r="A130" s="172">
        <v>101779</v>
      </c>
      <c r="B130" s="182" t="s">
        <v>395</v>
      </c>
      <c r="C130" s="167" t="s">
        <v>181</v>
      </c>
      <c r="D130" s="168">
        <v>0.01</v>
      </c>
      <c r="E130" s="168">
        <v>0.01</v>
      </c>
      <c r="F130" s="169"/>
    </row>
    <row r="131" spans="1:6" ht="15">
      <c r="A131" s="172">
        <v>91203</v>
      </c>
      <c r="B131" s="182" t="s">
        <v>396</v>
      </c>
      <c r="C131" s="167" t="s">
        <v>182</v>
      </c>
      <c r="D131" s="168">
        <v>0.1</v>
      </c>
      <c r="E131" s="168">
        <v>1</v>
      </c>
      <c r="F131" s="169"/>
    </row>
    <row r="132" spans="1:6" ht="15">
      <c r="A132" s="172">
        <v>98953</v>
      </c>
      <c r="B132" s="182" t="s">
        <v>397</v>
      </c>
      <c r="C132" s="167" t="s">
        <v>183</v>
      </c>
      <c r="D132" s="168">
        <v>0.01</v>
      </c>
      <c r="E132" s="168">
        <v>0.1</v>
      </c>
      <c r="F132" s="169"/>
    </row>
    <row r="133" spans="1:6" ht="15">
      <c r="A133" s="172">
        <v>92933</v>
      </c>
      <c r="B133" s="182" t="s">
        <v>398</v>
      </c>
      <c r="C133" s="167" t="s">
        <v>184</v>
      </c>
      <c r="D133" s="168">
        <v>0.1</v>
      </c>
      <c r="E133" s="168">
        <v>0.1</v>
      </c>
      <c r="F133" s="169"/>
    </row>
    <row r="134" spans="1:6" ht="15">
      <c r="A134" s="172">
        <v>100027</v>
      </c>
      <c r="B134" s="182" t="s">
        <v>399</v>
      </c>
      <c r="C134" s="167" t="s">
        <v>185</v>
      </c>
      <c r="D134" s="168">
        <v>0.01</v>
      </c>
      <c r="E134" s="168">
        <v>0.01</v>
      </c>
      <c r="F134" s="169"/>
    </row>
    <row r="135" spans="1:6" ht="15">
      <c r="A135" s="172">
        <v>79469</v>
      </c>
      <c r="B135" s="182" t="s">
        <v>400</v>
      </c>
      <c r="C135" s="167" t="s">
        <v>186</v>
      </c>
      <c r="D135" s="168">
        <v>0.1</v>
      </c>
      <c r="E135" s="168">
        <v>0.0001</v>
      </c>
      <c r="F135" s="169"/>
    </row>
    <row r="136" spans="1:6" ht="15">
      <c r="A136" s="172">
        <v>684935</v>
      </c>
      <c r="B136" s="182" t="s">
        <v>401</v>
      </c>
      <c r="C136" s="167" t="s">
        <v>187</v>
      </c>
      <c r="D136" s="168">
        <v>0.001</v>
      </c>
      <c r="E136" s="168">
        <v>0.01</v>
      </c>
      <c r="F136" s="169"/>
    </row>
    <row r="137" spans="1:6" ht="15">
      <c r="A137" s="172">
        <v>62759</v>
      </c>
      <c r="B137" s="182" t="s">
        <v>402</v>
      </c>
      <c r="C137" s="167" t="s">
        <v>188</v>
      </c>
      <c r="D137" s="168">
        <v>0.001</v>
      </c>
      <c r="E137" s="168">
        <v>1E-05</v>
      </c>
      <c r="F137" s="169"/>
    </row>
    <row r="138" spans="1:6" ht="15">
      <c r="A138" s="172">
        <v>59892</v>
      </c>
      <c r="B138" s="182" t="s">
        <v>403</v>
      </c>
      <c r="C138" s="167" t="s">
        <v>189</v>
      </c>
      <c r="D138" s="168">
        <v>0.01</v>
      </c>
      <c r="E138" s="168">
        <v>0.01</v>
      </c>
      <c r="F138" s="169"/>
    </row>
    <row r="139" spans="1:6" ht="15">
      <c r="A139" s="172">
        <v>56382</v>
      </c>
      <c r="B139" s="182" t="s">
        <v>404</v>
      </c>
      <c r="C139" s="167" t="s">
        <v>190</v>
      </c>
      <c r="D139" s="168">
        <v>0.001</v>
      </c>
      <c r="E139" s="168">
        <v>0.001</v>
      </c>
      <c r="F139" s="169"/>
    </row>
    <row r="140" spans="1:7" ht="15">
      <c r="A140" s="231">
        <v>82688</v>
      </c>
      <c r="B140" s="182" t="s">
        <v>405</v>
      </c>
      <c r="C140" s="175" t="s">
        <v>191</v>
      </c>
      <c r="D140" s="174">
        <v>0.001</v>
      </c>
      <c r="E140" s="174">
        <v>0.01</v>
      </c>
      <c r="G140" s="220"/>
    </row>
    <row r="141" spans="1:6" ht="15">
      <c r="A141" s="172">
        <v>87865</v>
      </c>
      <c r="B141" s="182" t="s">
        <v>406</v>
      </c>
      <c r="C141" s="167" t="s">
        <v>192</v>
      </c>
      <c r="D141" s="168">
        <v>0.001</v>
      </c>
      <c r="E141" s="168">
        <v>0.01</v>
      </c>
      <c r="F141" s="169"/>
    </row>
    <row r="142" spans="1:6" ht="15">
      <c r="A142" s="172">
        <v>108952</v>
      </c>
      <c r="B142" s="182" t="s">
        <v>407</v>
      </c>
      <c r="C142" s="167" t="s">
        <v>193</v>
      </c>
      <c r="D142" s="168">
        <v>0.1</v>
      </c>
      <c r="E142" s="168">
        <v>1</v>
      </c>
      <c r="F142" s="169"/>
    </row>
    <row r="143" spans="1:5" ht="15">
      <c r="A143" s="172">
        <v>106503</v>
      </c>
      <c r="B143" s="182" t="s">
        <v>408</v>
      </c>
      <c r="C143" s="167" t="s">
        <v>194</v>
      </c>
      <c r="D143" s="168">
        <v>0.001</v>
      </c>
      <c r="E143" s="168">
        <v>0.001</v>
      </c>
    </row>
    <row r="144" spans="1:6" ht="15">
      <c r="A144" s="172">
        <v>75445</v>
      </c>
      <c r="B144" s="182" t="s">
        <v>409</v>
      </c>
      <c r="C144" s="167" t="s">
        <v>195</v>
      </c>
      <c r="D144" s="168">
        <v>0.001</v>
      </c>
      <c r="E144" s="168">
        <v>0.01</v>
      </c>
      <c r="F144" s="169"/>
    </row>
    <row r="145" spans="1:6" ht="15">
      <c r="A145" s="172">
        <v>7803512</v>
      </c>
      <c r="B145" s="182" t="s">
        <v>48</v>
      </c>
      <c r="C145" s="167" t="s">
        <v>196</v>
      </c>
      <c r="D145" s="168">
        <v>0.001</v>
      </c>
      <c r="E145" s="168">
        <v>0.01</v>
      </c>
      <c r="F145" s="168" t="s">
        <v>88</v>
      </c>
    </row>
    <row r="146" spans="1:6" ht="15">
      <c r="A146" s="172">
        <v>7723140</v>
      </c>
      <c r="B146" s="182" t="s">
        <v>410</v>
      </c>
      <c r="C146" s="167" t="s">
        <v>197</v>
      </c>
      <c r="D146" s="168">
        <v>0.001</v>
      </c>
      <c r="E146" s="168">
        <v>0.001</v>
      </c>
      <c r="F146" s="169"/>
    </row>
    <row r="147" spans="1:6" ht="15">
      <c r="A147" s="172">
        <v>85449</v>
      </c>
      <c r="B147" s="182" t="s">
        <v>411</v>
      </c>
      <c r="C147" s="167" t="s">
        <v>198</v>
      </c>
      <c r="D147" s="168">
        <v>0.1</v>
      </c>
      <c r="E147" s="168">
        <v>0.1</v>
      </c>
      <c r="F147" s="169"/>
    </row>
    <row r="148" spans="1:6" ht="15">
      <c r="A148" s="172">
        <v>1336363</v>
      </c>
      <c r="B148" s="182" t="s">
        <v>412</v>
      </c>
      <c r="C148" s="167" t="s">
        <v>199</v>
      </c>
      <c r="D148" s="168">
        <v>0.01</v>
      </c>
      <c r="E148" s="168">
        <v>0.001</v>
      </c>
      <c r="F148" s="169"/>
    </row>
    <row r="149" spans="1:6" ht="15">
      <c r="A149" s="172">
        <v>1120714</v>
      </c>
      <c r="B149" s="182" t="s">
        <v>413</v>
      </c>
      <c r="C149" s="167" t="s">
        <v>200</v>
      </c>
      <c r="D149" s="168">
        <v>10</v>
      </c>
      <c r="E149" s="168">
        <v>10</v>
      </c>
      <c r="F149" s="169"/>
    </row>
    <row r="150" spans="1:6" ht="15">
      <c r="A150" s="172">
        <v>57578</v>
      </c>
      <c r="B150" s="182" t="s">
        <v>414</v>
      </c>
      <c r="C150" s="167" t="s">
        <v>201</v>
      </c>
      <c r="D150" s="168">
        <v>0.01</v>
      </c>
      <c r="E150" s="168">
        <v>0.1</v>
      </c>
      <c r="F150" s="169"/>
    </row>
    <row r="151" spans="1:6" ht="15">
      <c r="A151" s="172">
        <v>123386</v>
      </c>
      <c r="B151" s="182" t="s">
        <v>415</v>
      </c>
      <c r="C151" s="167" t="s">
        <v>202</v>
      </c>
      <c r="D151" s="168">
        <v>0.1</v>
      </c>
      <c r="E151" s="168">
        <v>0.1</v>
      </c>
      <c r="F151" s="169"/>
    </row>
    <row r="152" spans="1:6" ht="15">
      <c r="A152" s="172">
        <v>114261</v>
      </c>
      <c r="B152" s="182" t="s">
        <v>416</v>
      </c>
      <c r="C152" s="167" t="s">
        <v>203</v>
      </c>
      <c r="D152" s="168">
        <v>0.001</v>
      </c>
      <c r="E152" s="168">
        <v>0.01</v>
      </c>
      <c r="F152" s="169"/>
    </row>
    <row r="153" spans="1:6" ht="15">
      <c r="A153" s="172">
        <v>75569</v>
      </c>
      <c r="B153" s="182" t="s">
        <v>417</v>
      </c>
      <c r="C153" s="167" t="s">
        <v>204</v>
      </c>
      <c r="D153" s="168">
        <v>0.1</v>
      </c>
      <c r="E153" s="168">
        <v>0.1</v>
      </c>
      <c r="F153" s="169"/>
    </row>
    <row r="154" spans="1:6" ht="15">
      <c r="A154" s="172">
        <v>75558</v>
      </c>
      <c r="B154" s="182" t="s">
        <v>418</v>
      </c>
      <c r="C154" s="167" t="s">
        <v>205</v>
      </c>
      <c r="D154" s="168">
        <v>0.01</v>
      </c>
      <c r="E154" s="168">
        <v>0.1</v>
      </c>
      <c r="F154" s="169"/>
    </row>
    <row r="155" spans="1:6" ht="15">
      <c r="A155" s="172">
        <v>91225</v>
      </c>
      <c r="B155" s="182" t="s">
        <v>419</v>
      </c>
      <c r="C155" s="167" t="s">
        <v>206</v>
      </c>
      <c r="D155" s="168">
        <v>0.01</v>
      </c>
      <c r="E155" s="168">
        <v>0.1</v>
      </c>
      <c r="F155" s="169"/>
    </row>
    <row r="156" spans="1:6" ht="15">
      <c r="A156" s="172">
        <v>106514</v>
      </c>
      <c r="B156" s="182" t="s">
        <v>420</v>
      </c>
      <c r="C156" s="167" t="s">
        <v>207</v>
      </c>
      <c r="D156" s="168">
        <v>0.001</v>
      </c>
      <c r="E156" s="168">
        <v>0.01</v>
      </c>
      <c r="F156" s="169"/>
    </row>
    <row r="157" spans="1:6" ht="15">
      <c r="A157" s="172">
        <v>100425</v>
      </c>
      <c r="B157" s="182" t="s">
        <v>421</v>
      </c>
      <c r="C157" s="167" t="s">
        <v>208</v>
      </c>
      <c r="D157" s="168">
        <v>1</v>
      </c>
      <c r="E157" s="168">
        <v>1</v>
      </c>
      <c r="F157" s="169"/>
    </row>
    <row r="158" spans="1:6" ht="15">
      <c r="A158" s="172">
        <v>96093</v>
      </c>
      <c r="B158" s="182" t="s">
        <v>422</v>
      </c>
      <c r="C158" s="167" t="s">
        <v>209</v>
      </c>
      <c r="D158" s="168">
        <v>0.1</v>
      </c>
      <c r="E158" s="168">
        <v>0.1</v>
      </c>
      <c r="F158" s="169"/>
    </row>
    <row r="159" spans="1:9" ht="15.75">
      <c r="A159" s="172">
        <v>1746016</v>
      </c>
      <c r="B159" s="182" t="s">
        <v>423</v>
      </c>
      <c r="C159" s="167" t="s">
        <v>210</v>
      </c>
      <c r="D159" s="168">
        <v>1E-07</v>
      </c>
      <c r="E159" s="177">
        <v>1E-08</v>
      </c>
      <c r="G159" s="216"/>
      <c r="H159" s="221"/>
      <c r="I159" s="222"/>
    </row>
    <row r="160" spans="1:5" ht="15">
      <c r="A160" s="172">
        <v>79345</v>
      </c>
      <c r="B160" s="182" t="s">
        <v>424</v>
      </c>
      <c r="C160" s="167" t="s">
        <v>211</v>
      </c>
      <c r="D160" s="168">
        <v>0.1</v>
      </c>
      <c r="E160" s="168">
        <v>0.1</v>
      </c>
    </row>
    <row r="161" spans="1:6" ht="15">
      <c r="A161" s="172">
        <v>127184</v>
      </c>
      <c r="B161" s="182" t="s">
        <v>46</v>
      </c>
      <c r="C161" s="167" t="s">
        <v>212</v>
      </c>
      <c r="D161" s="168">
        <v>1</v>
      </c>
      <c r="E161" s="168">
        <v>10</v>
      </c>
      <c r="F161" s="168" t="s">
        <v>88</v>
      </c>
    </row>
    <row r="162" spans="1:6" ht="15">
      <c r="A162" s="172">
        <v>7550450</v>
      </c>
      <c r="B162" s="182" t="s">
        <v>50</v>
      </c>
      <c r="C162" s="167" t="s">
        <v>213</v>
      </c>
      <c r="D162" s="168">
        <v>0.01</v>
      </c>
      <c r="E162" s="168">
        <v>0.1</v>
      </c>
      <c r="F162" s="168" t="s">
        <v>88</v>
      </c>
    </row>
    <row r="163" spans="1:6" ht="15">
      <c r="A163" s="172">
        <v>108883</v>
      </c>
      <c r="B163" s="182" t="s">
        <v>425</v>
      </c>
      <c r="C163" s="167" t="s">
        <v>214</v>
      </c>
      <c r="D163" s="168">
        <v>1</v>
      </c>
      <c r="E163" s="168">
        <v>10</v>
      </c>
      <c r="F163" s="169"/>
    </row>
    <row r="164" spans="1:5" ht="15">
      <c r="A164" s="172">
        <v>95807</v>
      </c>
      <c r="B164" s="182" t="s">
        <v>426</v>
      </c>
      <c r="C164" s="167" t="s">
        <v>215</v>
      </c>
      <c r="D164" s="168">
        <v>0.0001</v>
      </c>
      <c r="E164" s="168">
        <v>0.0001</v>
      </c>
    </row>
    <row r="165" spans="1:5" ht="15">
      <c r="A165" s="172">
        <v>584849</v>
      </c>
      <c r="B165" s="182" t="s">
        <v>427</v>
      </c>
      <c r="C165" s="167" t="s">
        <v>216</v>
      </c>
      <c r="D165" s="168">
        <v>0.0001</v>
      </c>
      <c r="E165" s="168">
        <v>0.01</v>
      </c>
    </row>
    <row r="166" spans="1:5" ht="15">
      <c r="A166" s="172">
        <v>95534</v>
      </c>
      <c r="B166" s="182" t="s">
        <v>428</v>
      </c>
      <c r="C166" s="167" t="s">
        <v>217</v>
      </c>
      <c r="D166" s="168">
        <v>0.1</v>
      </c>
      <c r="E166" s="168">
        <v>0.01</v>
      </c>
    </row>
    <row r="167" spans="1:5" ht="15">
      <c r="A167" s="172">
        <v>8001352</v>
      </c>
      <c r="B167" s="182" t="s">
        <v>429</v>
      </c>
      <c r="C167" s="167" t="s">
        <v>218</v>
      </c>
      <c r="D167" s="168">
        <v>0.001</v>
      </c>
      <c r="E167" s="168">
        <v>0.001</v>
      </c>
    </row>
    <row r="168" spans="1:5" ht="15">
      <c r="A168" s="172">
        <v>120821</v>
      </c>
      <c r="B168" s="182" t="s">
        <v>430</v>
      </c>
      <c r="C168" s="167" t="s">
        <v>219</v>
      </c>
      <c r="D168" s="168">
        <v>0.1</v>
      </c>
      <c r="E168" s="168">
        <v>1</v>
      </c>
    </row>
    <row r="169" spans="1:5" ht="15">
      <c r="A169" s="172">
        <v>79005</v>
      </c>
      <c r="B169" s="182" t="s">
        <v>431</v>
      </c>
      <c r="C169" s="167" t="s">
        <v>220</v>
      </c>
      <c r="D169" s="168">
        <v>0.1</v>
      </c>
      <c r="E169" s="168">
        <v>1</v>
      </c>
    </row>
    <row r="170" spans="1:5" ht="15">
      <c r="A170" s="172">
        <v>79016</v>
      </c>
      <c r="B170" s="182" t="s">
        <v>432</v>
      </c>
      <c r="C170" s="167" t="s">
        <v>221</v>
      </c>
      <c r="D170" s="168">
        <v>1</v>
      </c>
      <c r="E170" s="168">
        <v>10</v>
      </c>
    </row>
    <row r="171" spans="1:5" ht="15">
      <c r="A171" s="172">
        <v>95954</v>
      </c>
      <c r="B171" s="182" t="s">
        <v>433</v>
      </c>
      <c r="C171" s="167" t="s">
        <v>222</v>
      </c>
      <c r="D171" s="168">
        <v>0.01</v>
      </c>
      <c r="E171" s="168">
        <v>0.1</v>
      </c>
    </row>
    <row r="172" spans="1:5" ht="15">
      <c r="A172" s="172">
        <v>88062</v>
      </c>
      <c r="B172" s="182" t="s">
        <v>434</v>
      </c>
      <c r="C172" s="167" t="s">
        <v>223</v>
      </c>
      <c r="D172" s="168">
        <v>0.01</v>
      </c>
      <c r="E172" s="168">
        <v>0.1</v>
      </c>
    </row>
    <row r="173" spans="1:5" ht="15">
      <c r="A173" s="172">
        <v>121448</v>
      </c>
      <c r="B173" s="182" t="s">
        <v>435</v>
      </c>
      <c r="C173" s="167" t="s">
        <v>224</v>
      </c>
      <c r="D173" s="168">
        <v>0.01</v>
      </c>
      <c r="E173" s="168">
        <v>0.1</v>
      </c>
    </row>
    <row r="174" spans="1:5" ht="15">
      <c r="A174" s="172">
        <v>1582098</v>
      </c>
      <c r="B174" s="182" t="s">
        <v>436</v>
      </c>
      <c r="C174" s="167" t="s">
        <v>225</v>
      </c>
      <c r="D174" s="168">
        <v>0.1</v>
      </c>
      <c r="E174" s="168">
        <v>0.1</v>
      </c>
    </row>
    <row r="175" spans="1:5" ht="15">
      <c r="A175" s="172">
        <v>540841</v>
      </c>
      <c r="B175" s="182" t="s">
        <v>437</v>
      </c>
      <c r="C175" s="167" t="s">
        <v>226</v>
      </c>
      <c r="D175" s="168">
        <v>0.1</v>
      </c>
      <c r="E175" s="168">
        <v>1</v>
      </c>
    </row>
    <row r="176" spans="1:5" ht="15">
      <c r="A176" s="172">
        <v>108054</v>
      </c>
      <c r="B176" s="182" t="s">
        <v>438</v>
      </c>
      <c r="C176" s="167" t="s">
        <v>227</v>
      </c>
      <c r="D176" s="168">
        <v>0.1</v>
      </c>
      <c r="E176" s="168">
        <v>1</v>
      </c>
    </row>
    <row r="177" spans="1:5" ht="15">
      <c r="A177" s="172">
        <v>593602</v>
      </c>
      <c r="B177" s="182" t="s">
        <v>439</v>
      </c>
      <c r="C177" s="167" t="s">
        <v>228</v>
      </c>
      <c r="D177" s="168">
        <v>0.1</v>
      </c>
      <c r="E177" s="168">
        <v>1</v>
      </c>
    </row>
    <row r="178" spans="1:5" ht="15">
      <c r="A178" s="172">
        <v>75014</v>
      </c>
      <c r="B178" s="182" t="s">
        <v>440</v>
      </c>
      <c r="C178" s="167" t="s">
        <v>229</v>
      </c>
      <c r="D178" s="168">
        <v>0.1</v>
      </c>
      <c r="E178" s="168">
        <v>0.01</v>
      </c>
    </row>
    <row r="179" spans="1:5" ht="15">
      <c r="A179" s="172">
        <v>75354</v>
      </c>
      <c r="B179" s="182" t="s">
        <v>441</v>
      </c>
      <c r="C179" s="167" t="s">
        <v>230</v>
      </c>
      <c r="D179" s="168">
        <v>0.1</v>
      </c>
      <c r="E179" s="168">
        <v>1</v>
      </c>
    </row>
    <row r="180" spans="1:6" ht="15">
      <c r="A180" s="172">
        <v>1330207</v>
      </c>
      <c r="B180" s="182" t="s">
        <v>442</v>
      </c>
      <c r="C180" s="167" t="s">
        <v>231</v>
      </c>
      <c r="D180" s="168">
        <v>1</v>
      </c>
      <c r="E180" s="168">
        <v>10</v>
      </c>
      <c r="F180" s="169"/>
    </row>
    <row r="181" spans="1:6" ht="15">
      <c r="A181" s="172">
        <v>95476</v>
      </c>
      <c r="B181" s="182" t="s">
        <v>443</v>
      </c>
      <c r="C181" s="167" t="s">
        <v>232</v>
      </c>
      <c r="D181" s="168">
        <v>1</v>
      </c>
      <c r="E181" s="168">
        <v>10</v>
      </c>
      <c r="F181" s="169"/>
    </row>
    <row r="182" spans="1:6" ht="15">
      <c r="A182" s="172">
        <v>108383</v>
      </c>
      <c r="B182" s="182" t="s">
        <v>444</v>
      </c>
      <c r="C182" s="167" t="s">
        <v>233</v>
      </c>
      <c r="D182" s="168">
        <v>1</v>
      </c>
      <c r="E182" s="168">
        <v>10</v>
      </c>
      <c r="F182" s="169"/>
    </row>
    <row r="183" spans="1:6" ht="15">
      <c r="A183" s="172">
        <v>106423</v>
      </c>
      <c r="B183" s="182" t="s">
        <v>445</v>
      </c>
      <c r="C183" s="167" t="s">
        <v>234</v>
      </c>
      <c r="D183" s="168">
        <v>1</v>
      </c>
      <c r="E183" s="168">
        <v>10</v>
      </c>
      <c r="F183" s="169"/>
    </row>
    <row r="184" spans="1:6" ht="15">
      <c r="A184" s="172">
        <v>7440360</v>
      </c>
      <c r="B184" s="182" t="s">
        <v>446</v>
      </c>
      <c r="C184" s="167" t="s">
        <v>235</v>
      </c>
      <c r="D184" s="168">
        <v>0.001</v>
      </c>
      <c r="E184" s="168">
        <v>0.01</v>
      </c>
      <c r="F184" s="169"/>
    </row>
    <row r="185" spans="1:6" ht="15">
      <c r="A185" s="172">
        <v>7440382</v>
      </c>
      <c r="B185" s="182" t="s">
        <v>447</v>
      </c>
      <c r="C185" s="167" t="s">
        <v>236</v>
      </c>
      <c r="D185" s="168">
        <v>0.0001</v>
      </c>
      <c r="E185" s="168">
        <v>0.0001</v>
      </c>
      <c r="F185" s="169"/>
    </row>
    <row r="186" spans="1:6" ht="15">
      <c r="A186" s="172">
        <v>7440417</v>
      </c>
      <c r="B186" s="182" t="s">
        <v>448</v>
      </c>
      <c r="C186" s="167" t="s">
        <v>237</v>
      </c>
      <c r="D186" s="168">
        <v>1E-05</v>
      </c>
      <c r="E186" s="168">
        <v>0.0001</v>
      </c>
      <c r="F186" s="169"/>
    </row>
    <row r="187" spans="1:6" ht="15">
      <c r="A187" s="172">
        <v>7440439</v>
      </c>
      <c r="B187" s="182" t="s">
        <v>449</v>
      </c>
      <c r="C187" s="167" t="s">
        <v>238</v>
      </c>
      <c r="D187" s="168">
        <v>0.0001</v>
      </c>
      <c r="E187" s="168">
        <v>0.0001</v>
      </c>
      <c r="F187" s="169"/>
    </row>
    <row r="188" spans="1:6" ht="15">
      <c r="A188" s="172">
        <v>7440473</v>
      </c>
      <c r="B188" s="182" t="s">
        <v>450</v>
      </c>
      <c r="C188" s="167" t="s">
        <v>239</v>
      </c>
      <c r="D188" s="168">
        <v>0.001</v>
      </c>
      <c r="E188" s="168">
        <v>0.01</v>
      </c>
      <c r="F188" s="169"/>
    </row>
    <row r="189" spans="1:6" ht="15">
      <c r="A189" s="172">
        <v>7440484</v>
      </c>
      <c r="B189" s="182" t="s">
        <v>451</v>
      </c>
      <c r="C189" s="167" t="s">
        <v>240</v>
      </c>
      <c r="D189" s="168">
        <v>0.0001</v>
      </c>
      <c r="E189" s="168">
        <v>0.001</v>
      </c>
      <c r="F189" s="169"/>
    </row>
    <row r="190" spans="1:5" ht="15">
      <c r="A190" s="232" t="s">
        <v>590</v>
      </c>
      <c r="B190" s="186" t="s">
        <v>590</v>
      </c>
      <c r="C190" s="167" t="s">
        <v>241</v>
      </c>
      <c r="D190" s="168">
        <v>0.001</v>
      </c>
      <c r="E190" s="168">
        <v>0.001</v>
      </c>
    </row>
    <row r="191" spans="1:5" ht="15">
      <c r="A191" s="172">
        <v>7440508</v>
      </c>
      <c r="B191" s="182" t="s">
        <v>452</v>
      </c>
      <c r="C191" s="167" t="s">
        <v>242</v>
      </c>
      <c r="D191" s="168">
        <v>0.001</v>
      </c>
      <c r="E191" s="168">
        <v>0.01</v>
      </c>
    </row>
    <row r="192" spans="1:7" ht="15">
      <c r="A192" s="231">
        <v>57125</v>
      </c>
      <c r="B192" s="182" t="s">
        <v>36</v>
      </c>
      <c r="C192" s="167" t="s">
        <v>281</v>
      </c>
      <c r="D192" s="168">
        <v>0.01</v>
      </c>
      <c r="E192" s="168">
        <v>0.1</v>
      </c>
      <c r="F192" s="168" t="s">
        <v>88</v>
      </c>
      <c r="G192" s="224"/>
    </row>
    <row r="193" spans="1:6" ht="15">
      <c r="A193" s="232" t="s">
        <v>591</v>
      </c>
      <c r="B193" s="186" t="s">
        <v>591</v>
      </c>
      <c r="C193" s="167" t="s">
        <v>243</v>
      </c>
      <c r="D193" s="168">
        <v>0.1</v>
      </c>
      <c r="E193" s="168">
        <v>1</v>
      </c>
      <c r="F193" s="169"/>
    </row>
    <row r="194" spans="1:6" ht="15">
      <c r="A194" s="172">
        <v>7439921</v>
      </c>
      <c r="B194" s="182" t="s">
        <v>453</v>
      </c>
      <c r="C194" s="167" t="s">
        <v>244</v>
      </c>
      <c r="D194" s="168">
        <v>0.0001</v>
      </c>
      <c r="E194" s="168">
        <v>0.001</v>
      </c>
      <c r="F194" s="169"/>
    </row>
    <row r="195" spans="1:6" ht="15">
      <c r="A195" s="172">
        <v>7439965</v>
      </c>
      <c r="B195" s="182" t="s">
        <v>454</v>
      </c>
      <c r="C195" s="167" t="s">
        <v>245</v>
      </c>
      <c r="D195" s="168">
        <v>0.001</v>
      </c>
      <c r="E195" s="168">
        <v>0.01</v>
      </c>
      <c r="F195" s="169"/>
    </row>
    <row r="196" spans="1:5" ht="15">
      <c r="A196" s="172">
        <v>7439976</v>
      </c>
      <c r="B196" s="182" t="s">
        <v>455</v>
      </c>
      <c r="C196" s="167" t="s">
        <v>246</v>
      </c>
      <c r="D196" s="168">
        <v>0.0001</v>
      </c>
      <c r="E196" s="168">
        <v>0.001</v>
      </c>
    </row>
    <row r="197" spans="1:5" ht="15">
      <c r="A197" s="172">
        <v>7440020</v>
      </c>
      <c r="B197" s="182" t="s">
        <v>456</v>
      </c>
      <c r="C197" s="167" t="s">
        <v>247</v>
      </c>
      <c r="D197" s="168">
        <v>0.001</v>
      </c>
      <c r="E197" s="168">
        <v>0.001</v>
      </c>
    </row>
    <row r="198" spans="1:5" ht="15">
      <c r="A198" s="232" t="s">
        <v>592</v>
      </c>
      <c r="B198" s="186" t="s">
        <v>592</v>
      </c>
      <c r="C198" s="167" t="s">
        <v>248</v>
      </c>
      <c r="D198" s="168">
        <v>0.0001</v>
      </c>
      <c r="E198" s="168">
        <v>0.0001</v>
      </c>
    </row>
    <row r="199" spans="1:5" ht="15">
      <c r="A199" s="172">
        <v>7782492</v>
      </c>
      <c r="B199" s="182" t="s">
        <v>457</v>
      </c>
      <c r="C199" s="167" t="s">
        <v>249</v>
      </c>
      <c r="D199" s="168">
        <v>0.001</v>
      </c>
      <c r="E199" s="168">
        <v>0.01</v>
      </c>
    </row>
    <row r="200" spans="1:5" ht="15">
      <c r="A200" s="232" t="s">
        <v>593</v>
      </c>
      <c r="B200" s="186" t="s">
        <v>593</v>
      </c>
      <c r="C200" s="167" t="s">
        <v>250</v>
      </c>
      <c r="D200" s="168">
        <v>0.001</v>
      </c>
      <c r="E200" s="168">
        <v>0.01</v>
      </c>
    </row>
    <row r="201" spans="1:5" ht="15">
      <c r="A201" s="232" t="s">
        <v>594</v>
      </c>
      <c r="B201" s="186" t="s">
        <v>594</v>
      </c>
      <c r="C201" s="167" t="s">
        <v>251</v>
      </c>
      <c r="D201" s="168">
        <v>0.0001</v>
      </c>
      <c r="E201" s="168">
        <v>0.0001</v>
      </c>
    </row>
    <row r="202" spans="1:5" ht="15">
      <c r="A202" s="232" t="s">
        <v>595</v>
      </c>
      <c r="B202" s="186" t="s">
        <v>595</v>
      </c>
      <c r="C202" s="167" t="s">
        <v>252</v>
      </c>
      <c r="D202" s="168">
        <v>1E-05</v>
      </c>
      <c r="E202" s="168">
        <v>0.0001</v>
      </c>
    </row>
    <row r="203" spans="1:5" ht="15">
      <c r="A203" s="232" t="s">
        <v>596</v>
      </c>
      <c r="B203" s="186" t="s">
        <v>596</v>
      </c>
      <c r="C203" s="167" t="s">
        <v>253</v>
      </c>
      <c r="D203" s="168">
        <v>0.0001</v>
      </c>
      <c r="E203" s="168">
        <v>0.0001</v>
      </c>
    </row>
    <row r="204" spans="1:5" ht="15">
      <c r="A204" s="232" t="s">
        <v>597</v>
      </c>
      <c r="B204" s="186" t="s">
        <v>597</v>
      </c>
      <c r="C204" s="167" t="s">
        <v>254</v>
      </c>
      <c r="D204" s="168">
        <v>0.001</v>
      </c>
      <c r="E204" s="168">
        <v>0.01</v>
      </c>
    </row>
    <row r="205" spans="1:5" ht="15">
      <c r="A205" s="232" t="s">
        <v>598</v>
      </c>
      <c r="B205" s="186" t="s">
        <v>598</v>
      </c>
      <c r="C205" s="167" t="s">
        <v>255</v>
      </c>
      <c r="D205" s="168">
        <v>0.001</v>
      </c>
      <c r="E205" s="168">
        <v>1E-05</v>
      </c>
    </row>
    <row r="206" spans="1:5" ht="15">
      <c r="A206" s="232" t="s">
        <v>599</v>
      </c>
      <c r="B206" s="186" t="s">
        <v>599</v>
      </c>
      <c r="C206" s="167" t="s">
        <v>256</v>
      </c>
      <c r="D206" s="168">
        <v>0.0001</v>
      </c>
      <c r="E206" s="168">
        <v>0.001</v>
      </c>
    </row>
    <row r="207" spans="1:5" ht="15">
      <c r="A207" s="232" t="s">
        <v>600</v>
      </c>
      <c r="B207" s="186" t="s">
        <v>600</v>
      </c>
      <c r="C207" s="167" t="s">
        <v>257</v>
      </c>
      <c r="D207" s="168">
        <v>0.0001</v>
      </c>
      <c r="E207" s="168">
        <v>0.001</v>
      </c>
    </row>
    <row r="208" spans="1:5" ht="15">
      <c r="A208" s="232" t="s">
        <v>601</v>
      </c>
      <c r="B208" s="186" t="s">
        <v>601</v>
      </c>
      <c r="C208" s="167" t="s">
        <v>258</v>
      </c>
      <c r="D208" s="168">
        <v>0.001</v>
      </c>
      <c r="E208" s="168">
        <v>0.01</v>
      </c>
    </row>
    <row r="209" spans="1:5" ht="15">
      <c r="A209" s="232" t="s">
        <v>602</v>
      </c>
      <c r="B209" s="186" t="s">
        <v>602</v>
      </c>
      <c r="C209" s="167" t="s">
        <v>259</v>
      </c>
      <c r="D209" s="168">
        <v>0.0001</v>
      </c>
      <c r="E209" s="168">
        <v>0.001</v>
      </c>
    </row>
    <row r="210" spans="1:5" ht="15">
      <c r="A210" s="232" t="s">
        <v>603</v>
      </c>
      <c r="B210" s="186" t="s">
        <v>603</v>
      </c>
      <c r="C210" s="167" t="s">
        <v>260</v>
      </c>
      <c r="D210" s="168">
        <v>0.001</v>
      </c>
      <c r="E210" s="168">
        <v>0.001</v>
      </c>
    </row>
    <row r="211" spans="1:5" ht="15">
      <c r="A211" s="232" t="s">
        <v>604</v>
      </c>
      <c r="B211" s="186" t="s">
        <v>604</v>
      </c>
      <c r="C211" s="167" t="s">
        <v>261</v>
      </c>
      <c r="D211" s="168">
        <v>0.001</v>
      </c>
      <c r="E211" s="168">
        <v>0.01</v>
      </c>
    </row>
    <row r="212" spans="1:5" ht="15">
      <c r="A212" s="232" t="s">
        <v>605</v>
      </c>
      <c r="B212" s="186" t="s">
        <v>605</v>
      </c>
      <c r="C212" s="167" t="s">
        <v>262</v>
      </c>
      <c r="D212" s="168">
        <v>0.01</v>
      </c>
      <c r="E212" s="168">
        <v>0.1</v>
      </c>
    </row>
    <row r="213" ht="15">
      <c r="A213" s="233"/>
    </row>
    <row r="214" spans="1:6" ht="15">
      <c r="A214" s="233"/>
      <c r="C214" s="179" t="s">
        <v>263</v>
      </c>
      <c r="F214" s="169"/>
    </row>
    <row r="215" spans="1:6" ht="15">
      <c r="A215" s="231">
        <v>83329</v>
      </c>
      <c r="B215" s="182" t="s">
        <v>458</v>
      </c>
      <c r="C215" s="167" t="s">
        <v>264</v>
      </c>
      <c r="D215" s="168">
        <v>0.001</v>
      </c>
      <c r="E215" s="168">
        <v>0.01</v>
      </c>
      <c r="F215" s="169"/>
    </row>
    <row r="216" spans="1:6" ht="15">
      <c r="A216" s="231">
        <v>208968</v>
      </c>
      <c r="B216" s="182" t="s">
        <v>459</v>
      </c>
      <c r="C216" s="167" t="s">
        <v>265</v>
      </c>
      <c r="D216" s="168">
        <v>0.01</v>
      </c>
      <c r="E216" s="168">
        <v>0.1</v>
      </c>
      <c r="F216" s="169"/>
    </row>
    <row r="217" spans="1:7" ht="15">
      <c r="A217" s="231">
        <v>120127</v>
      </c>
      <c r="B217" s="182" t="s">
        <v>460</v>
      </c>
      <c r="C217" s="167" t="s">
        <v>266</v>
      </c>
      <c r="D217" s="168">
        <v>0.001</v>
      </c>
      <c r="E217" s="168">
        <v>0.01</v>
      </c>
      <c r="F217" s="169"/>
      <c r="G217" s="223"/>
    </row>
    <row r="218" spans="1:7" ht="15">
      <c r="A218" s="231">
        <v>56553</v>
      </c>
      <c r="B218" s="182" t="s">
        <v>461</v>
      </c>
      <c r="C218" s="167" t="s">
        <v>267</v>
      </c>
      <c r="D218" s="168">
        <v>0.001</v>
      </c>
      <c r="E218" s="168">
        <v>0.001</v>
      </c>
      <c r="F218" s="169"/>
      <c r="G218" s="223"/>
    </row>
    <row r="219" spans="1:7" ht="15">
      <c r="A219" s="231">
        <v>50328</v>
      </c>
      <c r="B219" s="182" t="s">
        <v>462</v>
      </c>
      <c r="C219" s="167" t="s">
        <v>268</v>
      </c>
      <c r="D219" s="168">
        <v>0.001</v>
      </c>
      <c r="E219" s="168">
        <v>0.0001</v>
      </c>
      <c r="F219" s="169"/>
      <c r="G219" s="223"/>
    </row>
    <row r="220" spans="1:7" ht="15">
      <c r="A220" s="231">
        <v>205992</v>
      </c>
      <c r="B220" s="182" t="s">
        <v>463</v>
      </c>
      <c r="C220" s="167" t="s">
        <v>269</v>
      </c>
      <c r="D220" s="168">
        <v>0.1</v>
      </c>
      <c r="E220" s="168">
        <v>0.001</v>
      </c>
      <c r="F220" s="169"/>
      <c r="G220" s="223"/>
    </row>
    <row r="221" spans="1:7" ht="15">
      <c r="A221" s="231">
        <v>191242</v>
      </c>
      <c r="B221" s="182" t="s">
        <v>464</v>
      </c>
      <c r="C221" s="167" t="s">
        <v>270</v>
      </c>
      <c r="D221" s="168">
        <v>0.001</v>
      </c>
      <c r="E221" s="168">
        <v>0.01</v>
      </c>
      <c r="F221" s="169"/>
      <c r="G221" s="223"/>
    </row>
    <row r="222" spans="1:7" ht="15">
      <c r="A222" s="231">
        <v>207089</v>
      </c>
      <c r="B222" s="182" t="s">
        <v>465</v>
      </c>
      <c r="C222" s="167" t="s">
        <v>271</v>
      </c>
      <c r="D222" s="168">
        <v>0.01</v>
      </c>
      <c r="E222" s="168">
        <v>0.01</v>
      </c>
      <c r="F222" s="169"/>
      <c r="G222" s="223"/>
    </row>
    <row r="223" spans="1:6" ht="15">
      <c r="A223" s="231">
        <v>218019</v>
      </c>
      <c r="B223" s="182" t="s">
        <v>466</v>
      </c>
      <c r="C223" s="167" t="s">
        <v>272</v>
      </c>
      <c r="D223" s="168">
        <v>0.001</v>
      </c>
      <c r="E223" s="168">
        <v>0.01</v>
      </c>
      <c r="F223" s="169"/>
    </row>
    <row r="224" spans="1:6" ht="15">
      <c r="A224" s="231">
        <v>53703</v>
      </c>
      <c r="B224" s="182" t="s">
        <v>467</v>
      </c>
      <c r="C224" s="167" t="s">
        <v>273</v>
      </c>
      <c r="D224" s="168">
        <v>0.0001</v>
      </c>
      <c r="E224" s="168">
        <v>0.0001</v>
      </c>
      <c r="F224" s="169"/>
    </row>
    <row r="225" spans="1:6" ht="15">
      <c r="A225" s="231">
        <v>206440</v>
      </c>
      <c r="B225" s="182" t="s">
        <v>468</v>
      </c>
      <c r="C225" s="167" t="s">
        <v>274</v>
      </c>
      <c r="D225" s="168">
        <v>0.1</v>
      </c>
      <c r="E225" s="168">
        <v>0.1</v>
      </c>
      <c r="F225" s="169"/>
    </row>
    <row r="226" spans="1:6" ht="15">
      <c r="A226" s="231">
        <v>86737</v>
      </c>
      <c r="B226" s="182" t="s">
        <v>469</v>
      </c>
      <c r="C226" s="167" t="s">
        <v>275</v>
      </c>
      <c r="D226" s="168">
        <v>0.001</v>
      </c>
      <c r="E226" s="168">
        <v>0.01</v>
      </c>
      <c r="F226" s="169"/>
    </row>
    <row r="227" spans="1:6" ht="15">
      <c r="A227" s="231">
        <v>193395</v>
      </c>
      <c r="B227" s="182" t="s">
        <v>470</v>
      </c>
      <c r="C227" s="167" t="s">
        <v>276</v>
      </c>
      <c r="D227" s="168">
        <v>0.001</v>
      </c>
      <c r="E227" s="168">
        <v>0.001</v>
      </c>
      <c r="F227" s="169"/>
    </row>
    <row r="228" spans="1:6" ht="15">
      <c r="A228" s="234">
        <v>91203</v>
      </c>
      <c r="B228" s="182" t="s">
        <v>396</v>
      </c>
      <c r="C228" s="167" t="s">
        <v>182</v>
      </c>
      <c r="D228" s="167">
        <v>0.1</v>
      </c>
      <c r="E228" s="167">
        <v>1</v>
      </c>
      <c r="F228" s="169"/>
    </row>
    <row r="229" spans="1:6" ht="15">
      <c r="A229" s="231">
        <v>85018</v>
      </c>
      <c r="B229" s="182" t="s">
        <v>471</v>
      </c>
      <c r="C229" s="167" t="s">
        <v>277</v>
      </c>
      <c r="D229" s="168">
        <v>0.01</v>
      </c>
      <c r="E229" s="168">
        <v>0.01</v>
      </c>
      <c r="F229" s="174"/>
    </row>
    <row r="230" spans="1:6" ht="15">
      <c r="A230" s="231">
        <v>129000</v>
      </c>
      <c r="B230" s="182" t="s">
        <v>472</v>
      </c>
      <c r="C230" s="167" t="s">
        <v>278</v>
      </c>
      <c r="D230" s="168">
        <v>0.001</v>
      </c>
      <c r="E230" s="168">
        <v>0.01</v>
      </c>
      <c r="F230" s="169"/>
    </row>
    <row r="232" ht="15">
      <c r="C232" s="180"/>
    </row>
    <row r="233" ht="15">
      <c r="C233" s="180"/>
    </row>
    <row r="239" spans="3:4" ht="15">
      <c r="C239" s="171"/>
      <c r="D239" s="178"/>
    </row>
    <row r="240" spans="3:4" ht="15">
      <c r="C240" s="171"/>
      <c r="D240" s="178"/>
    </row>
    <row r="252" spans="4:5" ht="15">
      <c r="D252" s="167"/>
      <c r="E252" s="167"/>
    </row>
    <row r="253" spans="4:5" ht="15">
      <c r="D253" s="167"/>
      <c r="E253" s="167"/>
    </row>
    <row r="254" ht="15">
      <c r="C254" s="181"/>
    </row>
    <row r="255" spans="3:8" ht="15">
      <c r="C255" s="181"/>
      <c r="H255" s="225"/>
    </row>
    <row r="256" ht="15">
      <c r="C256" s="181"/>
    </row>
  </sheetData>
  <sheetProtection/>
  <mergeCells count="2">
    <mergeCell ref="D3:E3"/>
    <mergeCell ref="H1:M3"/>
  </mergeCells>
  <conditionalFormatting sqref="I159">
    <cfRule type="containsText" priority="1" dxfId="1" operator="containsText" text="FALSE">
      <formula>NOT(ISERROR(SEARCH("FALSE",I159)))</formula>
    </cfRule>
  </conditionalFormatting>
  <hyperlinks>
    <hyperlink ref="J4" r:id="rId1" display="AQCP Website"/>
  </hyperlinks>
  <printOptions/>
  <pageMargins left="0.7" right="0.7" top="0.75" bottom="0.75" header="0.3" footer="0.3"/>
  <pageSetup horizontalDpi="600" verticalDpi="600" orientation="portrait" scale="89" r:id="rId2"/>
  <headerFooter>
    <oddFooter>&amp;C&amp;"Times New Roman,Regular"&amp;12&amp;P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ECR Forms</dc:title>
  <dc:subject/>
  <dc:creator>sal</dc:creator>
  <cp:keywords/>
  <dc:description/>
  <cp:lastModifiedBy>Roland Gorschboth</cp:lastModifiedBy>
  <cp:lastPrinted>2021-01-25T13:49:11Z</cp:lastPrinted>
  <dcterms:created xsi:type="dcterms:W3CDTF">2019-01-08T13:37:41Z</dcterms:created>
  <dcterms:modified xsi:type="dcterms:W3CDTF">2021-02-02T15:10:07Z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Roland Gorschboth</vt:lpwstr>
  </property>
  <property fmtid="{D5CDD505-2E9C-101B-9397-08002B2CF9AE}" pid="3" name="display_urn:schemas-microsoft-com:office:office#Author">
    <vt:lpwstr>Roland Gorschboth</vt:lpwstr>
  </property>
</Properties>
</file>