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5365" windowHeight="10485" activeTab="0"/>
  </bookViews>
  <sheets>
    <sheet name="Statewide" sheetId="1" r:id="rId1"/>
    <sheet name="Allegany" sheetId="2" r:id="rId2"/>
    <sheet name="Anne Arundel" sheetId="3" r:id="rId3"/>
    <sheet name="Baltimore Co" sheetId="4" r:id="rId4"/>
    <sheet name="Baltimore City" sheetId="5" r:id="rId5"/>
    <sheet name="Calvert" sheetId="6" r:id="rId6"/>
    <sheet name="Caroline" sheetId="7" r:id="rId7"/>
    <sheet name="Caroll" sheetId="8" r:id="rId8"/>
    <sheet name="Cecil" sheetId="9" r:id="rId9"/>
    <sheet name="Charles" sheetId="10" r:id="rId10"/>
    <sheet name="Dorchester" sheetId="11" r:id="rId11"/>
    <sheet name="Frederick" sheetId="12" r:id="rId12"/>
    <sheet name="Garrett" sheetId="13" r:id="rId13"/>
    <sheet name="Harford" sheetId="14" r:id="rId14"/>
    <sheet name="Howard" sheetId="15" r:id="rId15"/>
    <sheet name="Kent" sheetId="16" r:id="rId16"/>
    <sheet name="Montgomery" sheetId="17" r:id="rId17"/>
    <sheet name="Prince George's" sheetId="18" r:id="rId18"/>
    <sheet name="Queen Anne's" sheetId="19" r:id="rId19"/>
    <sheet name="Somerset" sheetId="20" r:id="rId20"/>
    <sheet name="St. Mary's" sheetId="21" r:id="rId21"/>
    <sheet name="Talbot" sheetId="22" r:id="rId22"/>
    <sheet name="Washington" sheetId="23" r:id="rId23"/>
    <sheet name="Wicomico" sheetId="24" r:id="rId24"/>
    <sheet name="Worcester" sheetId="25" r:id="rId25"/>
  </sheets>
  <definedNames/>
  <calcPr fullCalcOnLoad="1"/>
</workbook>
</file>

<file path=xl/sharedStrings.xml><?xml version="1.0" encoding="utf-8"?>
<sst xmlns="http://schemas.openxmlformats.org/spreadsheetml/2006/main" count="814" uniqueCount="40">
  <si>
    <t>MDP  Land Use Classification</t>
  </si>
  <si>
    <t>Description</t>
  </si>
  <si>
    <t>Low Density Residential</t>
  </si>
  <si>
    <t>Medium Density Residential</t>
  </si>
  <si>
    <t>High Density Residential</t>
  </si>
  <si>
    <t>Commercial</t>
  </si>
  <si>
    <t>Industrial</t>
  </si>
  <si>
    <t>Institutional</t>
  </si>
  <si>
    <t>Other Developed Land</t>
  </si>
  <si>
    <t>Very Low Density Residential</t>
  </si>
  <si>
    <t>Transportation</t>
  </si>
  <si>
    <t>Total Developed Land</t>
  </si>
  <si>
    <t>Agriculture</t>
  </si>
  <si>
    <t>Forest</t>
  </si>
  <si>
    <t>Water</t>
  </si>
  <si>
    <t>Wetlands</t>
  </si>
  <si>
    <t>Barren Land</t>
  </si>
  <si>
    <t>Total</t>
  </si>
  <si>
    <t>STATEWIDE</t>
  </si>
  <si>
    <t>%impervious</t>
  </si>
  <si>
    <t>density range</t>
  </si>
  <si>
    <t xml:space="preserve"> Change 2002-2010</t>
  </si>
  <si>
    <t>% of total developed change in each classification</t>
  </si>
  <si>
    <t>Change 2010-2025 (housing units)</t>
  </si>
  <si>
    <t>Based on MDP projections</t>
  </si>
  <si>
    <t>Acres Change 2002-2010</t>
  </si>
  <si>
    <t>Assuming the same development pattern relative to the number of housing units.</t>
  </si>
  <si>
    <t>*  Ratio of 02-10 units to 10-25 units and applied the ratio across the different land use types.</t>
  </si>
  <si>
    <t>Estimated Developed Acres 2010-2025</t>
  </si>
  <si>
    <t>Estimated Units b/t 2002-2010</t>
  </si>
  <si>
    <t>Ratio of                  2002-2010 to             2010-2025</t>
  </si>
  <si>
    <t xml:space="preserve">Census                                      Change           2000-2010    </t>
  </si>
  <si>
    <t>Acres Impervious</t>
  </si>
  <si>
    <t>Density Range</t>
  </si>
  <si>
    <t>.2 du/acre to 2 du/acre</t>
  </si>
  <si>
    <t>2 du/acre to 8 du/acre</t>
  </si>
  <si>
    <t>more than 8</t>
  </si>
  <si>
    <t>less than 20 acres, but at least 5 acres</t>
  </si>
  <si>
    <t>Ratio of 2002-2010 to 2010-2025</t>
  </si>
  <si>
    <t>% Impervious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</si>
</sst>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"/>
    <numFmt numFmtId="165" formatCode="0.0%"/>
  </numFmts>
  <fonts count="25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4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7" fillId="16" borderId="0" applyNumberFormat="0" applyBorder="0" applyAlignment="0" applyProtection="0"/>
    <xf numFmtId="0" fontId="11" fillId="11" borderId="1" applyNumberFormat="0" applyAlignment="0" applyProtection="0"/>
    <xf numFmtId="0" fontId="1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1" applyNumberFormat="0" applyAlignment="0" applyProtection="0"/>
    <xf numFmtId="0" fontId="12" fillId="0" borderId="6" applyNumberFormat="0" applyFill="0" applyAlignment="0" applyProtection="0"/>
    <xf numFmtId="0" fontId="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10" fillId="11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9" fontId="0" fillId="0" borderId="0" xfId="55" applyNumberFormat="1" applyFont="1" applyFill="1">
      <alignment/>
      <protection/>
    </xf>
    <xf numFmtId="3" fontId="0" fillId="0" borderId="0" xfId="0" applyNumberFormat="1" applyAlignment="1">
      <alignment/>
    </xf>
    <xf numFmtId="9" fontId="16" fillId="0" borderId="0" xfId="55" applyNumberFormat="1" applyFont="1" applyFill="1">
      <alignment/>
      <protection/>
    </xf>
    <xf numFmtId="0" fontId="16" fillId="0" borderId="0" xfId="0" applyFont="1" applyAlignment="1">
      <alignment/>
    </xf>
    <xf numFmtId="3" fontId="0" fillId="0" borderId="0" xfId="55" applyNumberFormat="1" applyFont="1" applyFill="1" applyAlignment="1">
      <alignment horizontal="right"/>
      <protection/>
    </xf>
    <xf numFmtId="3" fontId="16" fillId="0" borderId="0" xfId="55" applyNumberFormat="1" applyFont="1" applyFill="1" applyAlignment="1">
      <alignment horizontal="right" wrapText="1"/>
      <protection/>
    </xf>
    <xf numFmtId="0" fontId="0" fillId="0" borderId="0" xfId="0" applyFill="1" applyAlignment="1">
      <alignment/>
    </xf>
    <xf numFmtId="164" fontId="0" fillId="0" borderId="0" xfId="55" applyNumberFormat="1" applyFont="1">
      <alignment/>
      <protection/>
    </xf>
    <xf numFmtId="1" fontId="0" fillId="0" borderId="0" xfId="55" applyNumberFormat="1" applyFont="1" applyFill="1">
      <alignment/>
      <protection/>
    </xf>
    <xf numFmtId="3" fontId="16" fillId="0" borderId="0" xfId="55" applyNumberFormat="1" applyFont="1" applyFill="1" applyAlignment="1">
      <alignment horizontal="right"/>
      <protection/>
    </xf>
    <xf numFmtId="0" fontId="18" fillId="0" borderId="0" xfId="59">
      <alignment/>
      <protection/>
    </xf>
    <xf numFmtId="164" fontId="0" fillId="0" borderId="0" xfId="55" applyNumberFormat="1" applyFont="1">
      <alignment/>
      <protection/>
    </xf>
    <xf numFmtId="164" fontId="16" fillId="0" borderId="0" xfId="55" applyNumberFormat="1" applyFont="1">
      <alignment/>
      <protection/>
    </xf>
    <xf numFmtId="3" fontId="0" fillId="0" borderId="0" xfId="55" applyNumberFormat="1" applyFont="1" applyFill="1">
      <alignment/>
      <protection/>
    </xf>
    <xf numFmtId="3" fontId="16" fillId="0" borderId="0" xfId="55" applyNumberFormat="1" applyFont="1" applyFill="1">
      <alignment/>
      <protection/>
    </xf>
    <xf numFmtId="3" fontId="19" fillId="0" borderId="0" xfId="55" applyNumberFormat="1" applyFont="1" applyFill="1">
      <alignment/>
      <protection/>
    </xf>
    <xf numFmtId="3" fontId="16" fillId="0" borderId="0" xfId="55" applyNumberFormat="1" applyFont="1" applyFill="1" applyAlignment="1">
      <alignment horizontal="left" vertical="top" wrapText="1"/>
      <protection/>
    </xf>
    <xf numFmtId="0" fontId="0" fillId="0" borderId="0" xfId="55" applyFont="1" applyFill="1">
      <alignment/>
      <protection/>
    </xf>
    <xf numFmtId="0" fontId="18" fillId="0" borderId="0" xfId="59" applyFill="1">
      <alignment/>
      <protection/>
    </xf>
    <xf numFmtId="9" fontId="0" fillId="0" borderId="0" xfId="55" applyNumberFormat="1" applyFont="1" applyFill="1" applyAlignment="1">
      <alignment horizontal="right"/>
      <protection/>
    </xf>
    <xf numFmtId="9" fontId="0" fillId="0" borderId="0" xfId="0" applyNumberFormat="1" applyAlignment="1">
      <alignment/>
    </xf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/>
    </xf>
    <xf numFmtId="2" fontId="21" fillId="21" borderId="10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21" fillId="0" borderId="0" xfId="0" applyFont="1" applyFill="1" applyBorder="1" applyAlignment="1" applyProtection="1">
      <alignment/>
      <protection locked="0"/>
    </xf>
    <xf numFmtId="2" fontId="21" fillId="0" borderId="0" xfId="0" applyNumberFormat="1" applyFont="1" applyFill="1" applyBorder="1" applyAlignment="1">
      <alignment horizontal="center"/>
    </xf>
    <xf numFmtId="3" fontId="0" fillId="22" borderId="0" xfId="0" applyNumberFormat="1" applyFill="1" applyAlignment="1">
      <alignment/>
    </xf>
    <xf numFmtId="0" fontId="0" fillId="22" borderId="0" xfId="0" applyFill="1" applyAlignment="1">
      <alignment/>
    </xf>
    <xf numFmtId="3" fontId="16" fillId="0" borderId="0" xfId="55" applyNumberFormat="1" applyFont="1" applyFill="1" applyAlignment="1">
      <alignment horizontal="center" wrapText="1"/>
      <protection/>
    </xf>
    <xf numFmtId="0" fontId="16" fillId="0" borderId="0" xfId="0" applyFont="1" applyAlignment="1">
      <alignment horizontal="center" wrapText="1"/>
    </xf>
    <xf numFmtId="3" fontId="18" fillId="0" borderId="0" xfId="0" applyNumberFormat="1" applyFont="1" applyAlignment="1">
      <alignment horizontal="right"/>
    </xf>
    <xf numFmtId="165" fontId="0" fillId="0" borderId="0" xfId="55" applyNumberFormat="1" applyFont="1" applyFill="1">
      <alignment/>
      <protection/>
    </xf>
    <xf numFmtId="4" fontId="0" fillId="0" borderId="0" xfId="55" applyNumberFormat="1" applyFont="1" applyFill="1">
      <alignment/>
      <protection/>
    </xf>
    <xf numFmtId="0" fontId="22" fillId="0" borderId="0" xfId="0" applyFont="1" applyAlignment="1">
      <alignment/>
    </xf>
    <xf numFmtId="10" fontId="0" fillId="0" borderId="0" xfId="0" applyNumberFormat="1" applyAlignment="1">
      <alignment/>
    </xf>
    <xf numFmtId="0" fontId="21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vertical="center" wrapText="1"/>
    </xf>
    <xf numFmtId="0" fontId="20" fillId="0" borderId="0" xfId="0" applyFont="1" applyAlignment="1">
      <alignment horizontal="left"/>
    </xf>
    <xf numFmtId="3" fontId="16" fillId="0" borderId="0" xfId="0" applyNumberFormat="1" applyFont="1" applyAlignment="1">
      <alignment/>
    </xf>
    <xf numFmtId="3" fontId="19" fillId="0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18" fillId="0" borderId="0" xfId="0" applyFont="1" applyAlignment="1">
      <alignment/>
    </xf>
    <xf numFmtId="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4" xfId="59"/>
    <cellStyle name="Note" xfId="60"/>
    <cellStyle name="Note 2" xfId="61"/>
    <cellStyle name="Note 3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F19" sqref="F19"/>
    </sheetView>
  </sheetViews>
  <sheetFormatPr defaultColWidth="8.8515625" defaultRowHeight="15"/>
  <cols>
    <col min="1" max="1" width="31.140625" style="0" bestFit="1" customWidth="1"/>
    <col min="2" max="2" width="14.140625" style="0" customWidth="1"/>
    <col min="3" max="3" width="17.28125" style="0" customWidth="1"/>
    <col min="4" max="4" width="17.421875" style="0" customWidth="1"/>
    <col min="5" max="5" width="14.28125" style="0" customWidth="1"/>
    <col min="6" max="6" width="12.421875" style="0" customWidth="1"/>
    <col min="7" max="7" width="11.00390625" style="0" customWidth="1"/>
    <col min="8" max="8" width="34.421875" style="0" bestFit="1" customWidth="1"/>
  </cols>
  <sheetData>
    <row r="1" spans="1:2" ht="15">
      <c r="A1" s="13" t="s">
        <v>18</v>
      </c>
      <c r="B1" s="53">
        <v>41446</v>
      </c>
    </row>
    <row r="2" spans="1:8" ht="60">
      <c r="A2" s="13" t="s">
        <v>1</v>
      </c>
      <c r="B2" s="32" t="s">
        <v>25</v>
      </c>
      <c r="C2" s="32" t="s">
        <v>22</v>
      </c>
      <c r="D2" s="32" t="s">
        <v>28</v>
      </c>
      <c r="E2" s="32"/>
      <c r="F2" s="33" t="s">
        <v>19</v>
      </c>
      <c r="G2" s="32" t="s">
        <v>32</v>
      </c>
      <c r="H2" s="33" t="s">
        <v>33</v>
      </c>
    </row>
    <row r="3" spans="1:8" ht="15">
      <c r="A3" s="12" t="s">
        <v>2</v>
      </c>
      <c r="B3" s="2">
        <f>+Allegany!B3+'Anne Arundel'!B3+'Baltimore Co'!B3+'Baltimore City'!B3+Calvert!B3+Caroline!B3+Caroll!B3+Cecil!B3+Charles!B3+Dorchester!B3+Frederick!B3+Garrett!B3+Harford!B3+Howard!B3+Kent!B3+Montgomery!B3+'Prince George''s'!B3+'Queen Anne''s'!B3+Somerset!B3+'St. Mary''s'!B3+Talbot!B3+Washington!B3+Wicomico!B3+Worcester!B3</f>
        <v>43230.32141285999</v>
      </c>
      <c r="C3" s="21">
        <f>B3/B$12</f>
        <v>0.3377928131233726</v>
      </c>
      <c r="D3" s="2">
        <f>B3*D$20</f>
        <v>68829.62508529318</v>
      </c>
      <c r="E3" s="21">
        <f>D3/D$12</f>
        <v>0.33779281312337256</v>
      </c>
      <c r="F3" s="26">
        <v>0.14</v>
      </c>
      <c r="G3" s="2">
        <f>D3*F$3</f>
        <v>9636.147511941046</v>
      </c>
      <c r="H3" s="38" t="s">
        <v>34</v>
      </c>
    </row>
    <row r="4" spans="1:8" ht="15">
      <c r="A4" s="12" t="s">
        <v>3</v>
      </c>
      <c r="B4" s="2">
        <f>+Allegany!B4+'Anne Arundel'!B4+'Baltimore Co'!B4+'Baltimore City'!B4+Calvert!B4+Caroline!B4+Caroll!B4+Cecil!B4+Charles!B4+Dorchester!B4+Frederick!B4+Garrett!B4+Harford!B4+Howard!B4+Kent!B4+Montgomery!B4+'Prince George''s'!B4+'Queen Anne''s'!B4+Somerset!B4+'St. Mary''s'!B4+Talbot!B4+Washington!B4+Wicomico!B4+Worcester!B4</f>
        <v>18138.08051893</v>
      </c>
      <c r="C4" s="21">
        <f>B4/B12</f>
        <v>0.14172721929670865</v>
      </c>
      <c r="D4" s="2">
        <f aca="true" t="shared" si="0" ref="D4:D11">B4*D$20</f>
        <v>28878.741611979593</v>
      </c>
      <c r="E4" s="21">
        <f aca="true" t="shared" si="1" ref="E4:E12">D4/D$12</f>
        <v>0.14172721929670865</v>
      </c>
      <c r="F4" s="26">
        <v>0.28</v>
      </c>
      <c r="G4" s="2">
        <f aca="true" t="shared" si="2" ref="G4:G11">D4*F$3</f>
        <v>4043.023825677143</v>
      </c>
      <c r="H4" s="38" t="s">
        <v>35</v>
      </c>
    </row>
    <row r="5" spans="1:8" ht="15">
      <c r="A5" s="12" t="s">
        <v>4</v>
      </c>
      <c r="B5" s="2">
        <f>+Allegany!B5+'Anne Arundel'!B5+'Baltimore Co'!B5+'Baltimore City'!B5+Calvert!B5+Caroline!B5+Caroll!B5+Cecil!B5+Charles!B5+Dorchester!B5+Frederick!B5+Garrett!B5+Harford!B5+Howard!B5+Kent!B5+Montgomery!B5+'Prince George''s'!B5+'Queen Anne''s'!B5+Somerset!B5+'St. Mary''s'!B5+Talbot!B5+Washington!B5+Wicomico!B5+Worcester!B5</f>
        <v>7521.653851748</v>
      </c>
      <c r="C5" s="21">
        <f>B5/B12</f>
        <v>0.05877265148360411</v>
      </c>
      <c r="D5" s="2">
        <f t="shared" si="0"/>
        <v>11975.682755001659</v>
      </c>
      <c r="E5" s="21">
        <f t="shared" si="1"/>
        <v>0.0587726514836041</v>
      </c>
      <c r="F5" s="26">
        <v>0.41</v>
      </c>
      <c r="G5" s="2">
        <f t="shared" si="2"/>
        <v>1676.5955857002323</v>
      </c>
      <c r="H5" s="38" t="s">
        <v>36</v>
      </c>
    </row>
    <row r="6" spans="1:8" ht="15">
      <c r="A6" s="12" t="s">
        <v>5</v>
      </c>
      <c r="B6" s="2">
        <f>+Allegany!B6+'Anne Arundel'!B6+'Baltimore Co'!B6+'Baltimore City'!B6+Calvert!B6+Caroline!B6+Caroll!B6+Cecil!B6+Charles!B6+Dorchester!B6+Frederick!B6+Garrett!B6+Harford!B6+Howard!B6+Kent!B6+Montgomery!B6+'Prince George''s'!B6+'Queen Anne''s'!B6+Somerset!B6+'St. Mary''s'!B6+Talbot!B6+Washington!B6+Wicomico!B6+Worcester!B6</f>
        <v>10781.170767436997</v>
      </c>
      <c r="C6" s="21">
        <f>B6/B12</f>
        <v>0.08424184422586005</v>
      </c>
      <c r="D6" s="2">
        <f t="shared" si="0"/>
        <v>17165.357962905753</v>
      </c>
      <c r="E6" s="21">
        <f t="shared" si="1"/>
        <v>0.08424184422586005</v>
      </c>
      <c r="F6" s="26">
        <v>0.72</v>
      </c>
      <c r="G6" s="2">
        <f t="shared" si="2"/>
        <v>2403.1501148068055</v>
      </c>
      <c r="H6" s="38"/>
    </row>
    <row r="7" spans="1:8" ht="15">
      <c r="A7" s="12" t="s">
        <v>6</v>
      </c>
      <c r="B7" s="2">
        <f>+Allegany!B7+'Anne Arundel'!B7+'Baltimore Co'!B7+'Baltimore City'!B7+Calvert!B7+Caroline!B7+Caroll!B7+Cecil!B7+Charles!B7+Dorchester!B7+Frederick!B7+Garrett!B7+Harford!B7+Howard!B7+Kent!B7+Montgomery!B7+'Prince George''s'!B7+'Queen Anne''s'!B7+Somerset!B7+'St. Mary''s'!B7+Talbot!B7+Washington!B7+Wicomico!B7+Worcester!B7</f>
        <v>5252.752061043</v>
      </c>
      <c r="C7" s="21">
        <f>B7/B12</f>
        <v>0.04104392096449887</v>
      </c>
      <c r="D7" s="2">
        <f t="shared" si="0"/>
        <v>8363.226161904959</v>
      </c>
      <c r="E7" s="21">
        <f t="shared" si="1"/>
        <v>0.04104392096449887</v>
      </c>
      <c r="F7" s="26">
        <v>0.53</v>
      </c>
      <c r="G7" s="2">
        <f t="shared" si="2"/>
        <v>1170.8516626666942</v>
      </c>
      <c r="H7" s="38"/>
    </row>
    <row r="8" spans="1:8" ht="15">
      <c r="A8" s="12" t="s">
        <v>7</v>
      </c>
      <c r="B8" s="2">
        <f>+Allegany!B8+'Anne Arundel'!B8+'Baltimore Co'!B8+'Baltimore City'!B8+Calvert!B8+Caroline!B8+Caroll!B8+Cecil!B8+Charles!B8+Dorchester!B8+Frederick!B8+Garrett!B8+Harford!B8+Howard!B8+Kent!B8+Montgomery!B8+'Prince George''s'!B8+'Queen Anne''s'!B8+Somerset!B8+'St. Mary''s'!B8+Talbot!B8+Washington!B8+Wicomico!B8+Worcester!B8</f>
        <v>7936.284583485003</v>
      </c>
      <c r="C8" s="21">
        <f>B8/B12</f>
        <v>0.06201249048325541</v>
      </c>
      <c r="D8" s="2">
        <f t="shared" si="0"/>
        <v>12635.841571350618</v>
      </c>
      <c r="E8" s="21">
        <f t="shared" si="1"/>
        <v>0.06201249048325541</v>
      </c>
      <c r="F8" s="26">
        <v>0.34</v>
      </c>
      <c r="G8" s="2">
        <f t="shared" si="2"/>
        <v>1769.0178199890868</v>
      </c>
      <c r="H8" s="38"/>
    </row>
    <row r="9" spans="1:8" ht="15">
      <c r="A9" s="12" t="s">
        <v>8</v>
      </c>
      <c r="B9" s="2">
        <f>+Allegany!B9+'Anne Arundel'!B9+'Baltimore Co'!B9+'Baltimore City'!B9+Calvert!B9+Caroline!B9+Caroll!B9+Cecil!B9+Charles!B9+Dorchester!B9+Frederick!B9+Garrett!B9+Harford!B9+Howard!B9+Kent!B9+Montgomery!B9+'Prince George''s'!B9+'Queen Anne''s'!B9+Somerset!B9+'St. Mary''s'!B9+Talbot!B9+Washington!B9+Wicomico!B9+Worcester!B9</f>
        <v>7822.100114616002</v>
      </c>
      <c r="C9" s="21">
        <f>B9/B12</f>
        <v>0.06112027659971986</v>
      </c>
      <c r="D9" s="2">
        <f t="shared" si="0"/>
        <v>12454.041530870727</v>
      </c>
      <c r="E9" s="21">
        <f t="shared" si="1"/>
        <v>0.06112027659971986</v>
      </c>
      <c r="F9" s="26">
        <v>0.09</v>
      </c>
      <c r="G9" s="2">
        <f t="shared" si="2"/>
        <v>1743.565814321902</v>
      </c>
      <c r="H9" s="38"/>
    </row>
    <row r="10" spans="1:8" ht="15">
      <c r="A10" s="12" t="s">
        <v>9</v>
      </c>
      <c r="B10" s="2">
        <f>+Allegany!B10+'Anne Arundel'!B10+'Baltimore Co'!B10+'Baltimore City'!B10+Calvert!B10+Caroline!B10+Caroll!B10+Cecil!B10+Charles!B10+Dorchester!B10+Frederick!B10+Garrett!B10+Harford!B10+Howard!B10+Kent!B10+Montgomery!B10+'Prince George''s'!B10+'Queen Anne''s'!B10+Somerset!B10+'St. Mary''s'!B10+Talbot!B10+Washington!B10+Wicomico!B10+Worcester!B10</f>
        <v>27295.831394659996</v>
      </c>
      <c r="C10" s="21">
        <f>B10/B12</f>
        <v>0.21328399539959564</v>
      </c>
      <c r="D10" s="2">
        <f t="shared" si="0"/>
        <v>43459.35398775306</v>
      </c>
      <c r="E10" s="21">
        <f t="shared" si="1"/>
        <v>0.21328399539959564</v>
      </c>
      <c r="F10" s="26">
        <v>0.04</v>
      </c>
      <c r="G10" s="2">
        <f t="shared" si="2"/>
        <v>6084.3095582854285</v>
      </c>
      <c r="H10" s="38" t="s">
        <v>37</v>
      </c>
    </row>
    <row r="11" spans="1:8" ht="15">
      <c r="A11" s="12" t="s">
        <v>10</v>
      </c>
      <c r="B11" s="2">
        <f>+Allegany!B11+'Anne Arundel'!B11+'Baltimore Co'!B11+'Baltimore City'!B11+Calvert!B11+Caroline!B11+Caroll!B11+Cecil!B11+Charles!B11+Dorchester!B11+Frederick!B11+Garrett!B11+Harford!B11+Howard!B11+Kent!B11+Montgomery!B11+'Prince George''s'!B11+'Queen Anne''s'!B11+Somerset!B11+'St. Mary''s'!B11+Talbot!B11+Washington!B11+Wicomico!B11+Worcester!B11</f>
        <v>0.6128167146996191</v>
      </c>
      <c r="C11" s="21">
        <f>B11/B12</f>
        <v>4.788423384838136E-06</v>
      </c>
      <c r="D11" s="2">
        <f t="shared" si="0"/>
        <v>0.9757027785185131</v>
      </c>
      <c r="E11" s="21">
        <f t="shared" si="1"/>
        <v>4.788423384838136E-06</v>
      </c>
      <c r="F11" s="26">
        <v>0.95</v>
      </c>
      <c r="G11" s="2">
        <f t="shared" si="2"/>
        <v>0.13659838899259183</v>
      </c>
      <c r="H11" s="38"/>
    </row>
    <row r="12" spans="1:7" ht="15">
      <c r="A12" s="13" t="s">
        <v>11</v>
      </c>
      <c r="B12" s="44">
        <f>SUM(B3:B11)</f>
        <v>127978.80752149368</v>
      </c>
      <c r="C12" s="21">
        <f>B12/B$12</f>
        <v>1</v>
      </c>
      <c r="D12" s="44">
        <f>B12*D$20</f>
        <v>203762.84636983808</v>
      </c>
      <c r="E12" s="21">
        <f t="shared" si="1"/>
        <v>1</v>
      </c>
      <c r="G12" s="44">
        <f>SUM(G3:G11)</f>
        <v>28526.79849177733</v>
      </c>
    </row>
    <row r="13" spans="1:5" ht="15">
      <c r="A13" s="11"/>
      <c r="D13" s="2"/>
      <c r="E13" s="48"/>
    </row>
    <row r="16" ht="15">
      <c r="A16" t="s">
        <v>24</v>
      </c>
    </row>
    <row r="17" spans="1:2" ht="15">
      <c r="A17" t="s">
        <v>23</v>
      </c>
      <c r="B17" s="30">
        <v>297455</v>
      </c>
    </row>
    <row r="19" spans="2:4" ht="45">
      <c r="B19" s="33" t="s">
        <v>31</v>
      </c>
      <c r="C19" s="33" t="s">
        <v>29</v>
      </c>
      <c r="D19" s="33" t="s">
        <v>38</v>
      </c>
    </row>
    <row r="20" spans="2:4" ht="15">
      <c r="B20" s="2">
        <v>233531</v>
      </c>
      <c r="C20" s="2">
        <v>186824.80000000002</v>
      </c>
      <c r="D20" s="47">
        <v>1.5921608453463412</v>
      </c>
    </row>
    <row r="25" spans="1:5" ht="15">
      <c r="A25" s="43"/>
      <c r="B25" s="43"/>
      <c r="C25" s="43"/>
      <c r="D25" s="43"/>
      <c r="E25" s="43"/>
    </row>
    <row r="26" spans="1:6" ht="15">
      <c r="A26" s="22"/>
      <c r="B26" s="22"/>
      <c r="C26" s="23"/>
      <c r="D26" s="23"/>
      <c r="E26" s="23"/>
      <c r="F26" s="24"/>
    </row>
    <row r="27" spans="1:6" ht="15">
      <c r="A27" s="49"/>
      <c r="B27" s="23"/>
      <c r="C27" s="23"/>
      <c r="D27" s="23"/>
      <c r="E27" s="23"/>
      <c r="F27" s="23"/>
    </row>
    <row r="28" spans="1:6" ht="15">
      <c r="A28" s="25"/>
      <c r="B28" s="23"/>
      <c r="C28" s="25"/>
      <c r="D28" s="25"/>
      <c r="E28" s="25"/>
      <c r="F28" s="25"/>
    </row>
    <row r="29" spans="1:6" ht="15">
      <c r="A29" s="50"/>
      <c r="B29" s="29"/>
      <c r="C29" s="27"/>
      <c r="D29" s="27"/>
      <c r="E29" s="27"/>
      <c r="F29" s="28"/>
    </row>
    <row r="30" spans="1:6" ht="15">
      <c r="A30" s="50"/>
      <c r="B30" s="29"/>
      <c r="C30" s="27"/>
      <c r="D30" s="27"/>
      <c r="E30" s="27"/>
      <c r="F30" s="28"/>
    </row>
    <row r="31" spans="1:6" ht="15">
      <c r="A31" s="50"/>
      <c r="B31" s="29"/>
      <c r="C31" s="27"/>
      <c r="D31" s="27"/>
      <c r="E31" s="27"/>
      <c r="F31" s="28"/>
    </row>
    <row r="32" spans="1:6" ht="15">
      <c r="A32" s="50"/>
      <c r="B32" s="29"/>
      <c r="C32" s="27"/>
      <c r="D32" s="27"/>
      <c r="E32" s="27"/>
      <c r="F32" s="28"/>
    </row>
    <row r="33" spans="1:6" ht="15">
      <c r="A33" s="50"/>
      <c r="B33" s="29"/>
      <c r="C33" s="27"/>
      <c r="D33" s="27"/>
      <c r="E33" s="27"/>
      <c r="F33" s="28"/>
    </row>
    <row r="34" spans="1:6" ht="15">
      <c r="A34" s="50"/>
      <c r="B34" s="29"/>
      <c r="C34" s="27"/>
      <c r="D34" s="27"/>
      <c r="E34" s="27"/>
      <c r="F34" s="28"/>
    </row>
    <row r="35" spans="1:6" ht="15">
      <c r="A35" s="50"/>
      <c r="B35" s="29"/>
      <c r="C35" s="27"/>
      <c r="D35" s="27"/>
      <c r="E35" s="27"/>
      <c r="F35" s="28"/>
    </row>
    <row r="36" spans="1:6" ht="15">
      <c r="A36" s="50"/>
      <c r="B36" s="29"/>
      <c r="C36" s="27"/>
      <c r="D36" s="27"/>
      <c r="E36" s="27"/>
      <c r="F36" s="28"/>
    </row>
    <row r="37" spans="1:6" ht="15">
      <c r="A37" s="50"/>
      <c r="B37" s="29"/>
      <c r="C37" s="27"/>
      <c r="D37" s="27"/>
      <c r="E37" s="27"/>
      <c r="F37" s="28"/>
    </row>
    <row r="38" spans="1:6" ht="15">
      <c r="A38" s="50"/>
      <c r="B38" s="29"/>
      <c r="C38" s="27"/>
      <c r="D38" s="27"/>
      <c r="E38" s="27"/>
      <c r="F38" s="28"/>
    </row>
    <row r="39" spans="1:6" ht="15">
      <c r="A39" s="50"/>
      <c r="B39" s="29"/>
      <c r="C39" s="27"/>
      <c r="D39" s="27"/>
      <c r="E39" s="27"/>
      <c r="F39" s="28"/>
    </row>
    <row r="40" spans="1:6" ht="15">
      <c r="A40" s="50"/>
      <c r="B40" s="29"/>
      <c r="C40" s="27"/>
      <c r="D40" s="27"/>
      <c r="E40" s="27"/>
      <c r="F40" s="28"/>
    </row>
    <row r="41" spans="1:6" ht="15">
      <c r="A41" s="50"/>
      <c r="B41" s="29"/>
      <c r="C41" s="27"/>
      <c r="D41" s="27"/>
      <c r="E41" s="27"/>
      <c r="F41" s="28"/>
    </row>
    <row r="42" spans="1:6" ht="15">
      <c r="A42" s="50"/>
      <c r="B42" s="29"/>
      <c r="C42" s="27"/>
      <c r="D42" s="27"/>
      <c r="E42" s="27"/>
      <c r="F42" s="28"/>
    </row>
    <row r="43" spans="1:6" ht="15">
      <c r="A43" s="50"/>
      <c r="B43" s="29"/>
      <c r="C43" s="27"/>
      <c r="D43" s="27"/>
      <c r="E43" s="27"/>
      <c r="F43" s="28"/>
    </row>
    <row r="44" spans="1:6" ht="15">
      <c r="A44" s="50"/>
      <c r="B44" s="29"/>
      <c r="C44" s="27"/>
      <c r="D44" s="27"/>
      <c r="E44" s="27"/>
      <c r="F44" s="28"/>
    </row>
    <row r="45" spans="1:6" ht="15">
      <c r="A45" s="50"/>
      <c r="B45" s="29"/>
      <c r="C45" s="27"/>
      <c r="D45" s="27"/>
      <c r="E45" s="27"/>
      <c r="F45" s="28"/>
    </row>
    <row r="46" spans="1:6" ht="15">
      <c r="A46" s="50"/>
      <c r="B46" s="29"/>
      <c r="C46" s="27"/>
      <c r="D46" s="27"/>
      <c r="E46" s="27"/>
      <c r="F46" s="28"/>
    </row>
    <row r="47" spans="1:6" ht="15">
      <c r="A47" s="50"/>
      <c r="B47" s="29"/>
      <c r="C47" s="27"/>
      <c r="D47" s="27"/>
      <c r="E47" s="27"/>
      <c r="F47" s="28"/>
    </row>
    <row r="48" spans="1:6" ht="15">
      <c r="A48" s="50"/>
      <c r="B48" s="29"/>
      <c r="C48" s="27"/>
      <c r="D48" s="27"/>
      <c r="E48" s="27"/>
      <c r="F48" s="28"/>
    </row>
    <row r="49" spans="1:6" ht="15">
      <c r="A49" s="50"/>
      <c r="B49" s="29"/>
      <c r="C49" s="27"/>
      <c r="D49" s="27"/>
      <c r="E49" s="27"/>
      <c r="F49" s="28"/>
    </row>
    <row r="50" spans="1:6" ht="15">
      <c r="A50" s="50"/>
      <c r="B50" s="29"/>
      <c r="C50" s="27"/>
      <c r="D50" s="27"/>
      <c r="E50" s="27"/>
      <c r="F50" s="28"/>
    </row>
    <row r="51" spans="1:6" ht="15">
      <c r="A51" s="50"/>
      <c r="B51" s="29"/>
      <c r="C51" s="27"/>
      <c r="D51" s="27"/>
      <c r="E51" s="27"/>
      <c r="F51" s="28"/>
    </row>
    <row r="52" spans="1:6" ht="15">
      <c r="A52" s="50"/>
      <c r="B52" s="51"/>
      <c r="C52" s="27"/>
      <c r="D52" s="27"/>
      <c r="E52" s="27"/>
      <c r="F52" s="28"/>
    </row>
    <row r="53" spans="1:6" ht="15">
      <c r="A53" s="50"/>
      <c r="B53" s="51"/>
      <c r="C53" s="27"/>
      <c r="D53" s="27"/>
      <c r="E53" s="27"/>
      <c r="F53" s="28"/>
    </row>
    <row r="54" spans="1:6" ht="15">
      <c r="A54" s="50"/>
      <c r="B54" s="51"/>
      <c r="C54" s="27"/>
      <c r="D54" s="27"/>
      <c r="E54" s="27"/>
      <c r="F54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22" sqref="A22"/>
    </sheetView>
  </sheetViews>
  <sheetFormatPr defaultColWidth="8.8515625" defaultRowHeight="15"/>
  <cols>
    <col min="1" max="1" width="31.140625" style="0" bestFit="1" customWidth="1"/>
    <col min="2" max="2" width="14.28125" style="0" bestFit="1" customWidth="1"/>
    <col min="3" max="5" width="14.28125" style="0" customWidth="1"/>
    <col min="6" max="6" width="12.421875" style="0" bestFit="1" customWidth="1"/>
    <col min="7" max="7" width="13.140625" style="0" bestFit="1" customWidth="1"/>
    <col min="8" max="8" width="34.421875" style="0" bestFit="1" customWidth="1"/>
  </cols>
  <sheetData>
    <row r="1" ht="15">
      <c r="A1" s="12" t="s">
        <v>0</v>
      </c>
    </row>
    <row r="2" spans="1:8" ht="60">
      <c r="A2" s="13" t="s">
        <v>1</v>
      </c>
      <c r="B2" s="32" t="s">
        <v>25</v>
      </c>
      <c r="C2" s="32" t="s">
        <v>22</v>
      </c>
      <c r="D2" s="32" t="s">
        <v>28</v>
      </c>
      <c r="E2" s="17"/>
      <c r="F2" s="33" t="s">
        <v>39</v>
      </c>
      <c r="G2" s="32" t="s">
        <v>32</v>
      </c>
      <c r="H2" s="4" t="s">
        <v>33</v>
      </c>
    </row>
    <row r="3" spans="1:8" ht="15">
      <c r="A3" s="12" t="s">
        <v>2</v>
      </c>
      <c r="B3" s="14">
        <v>3127.7377000000015</v>
      </c>
      <c r="C3" s="1">
        <f>B3/B12</f>
        <v>0.3711486009490905</v>
      </c>
      <c r="D3" s="14">
        <f>B3*D$26</f>
        <v>6437.306420341293</v>
      </c>
      <c r="E3" s="1">
        <f>D3/D$12</f>
        <v>0.37114860094909047</v>
      </c>
      <c r="F3" s="26">
        <v>0.14</v>
      </c>
      <c r="G3" s="2">
        <f>D3*F$3</f>
        <v>901.2228988477812</v>
      </c>
      <c r="H3" s="38" t="s">
        <v>34</v>
      </c>
    </row>
    <row r="4" spans="1:8" ht="15">
      <c r="A4" s="12" t="s">
        <v>3</v>
      </c>
      <c r="B4" s="14">
        <v>1622.328300000001</v>
      </c>
      <c r="C4" s="1">
        <f>B4/B12</f>
        <v>0.19251130899663246</v>
      </c>
      <c r="D4" s="14">
        <f aca="true" t="shared" si="0" ref="D4:D12">B4*D$26</f>
        <v>3338.9706500936372</v>
      </c>
      <c r="E4" s="1">
        <f aca="true" t="shared" si="1" ref="E4:E12">D4/D$12</f>
        <v>0.19251130899663244</v>
      </c>
      <c r="F4" s="26">
        <v>0.28</v>
      </c>
      <c r="G4" s="2">
        <f aca="true" t="shared" si="2" ref="G4:G11">D4*F$3</f>
        <v>467.45589101310924</v>
      </c>
      <c r="H4" s="38" t="s">
        <v>35</v>
      </c>
    </row>
    <row r="5" spans="1:8" ht="15">
      <c r="A5" s="12" t="s">
        <v>4</v>
      </c>
      <c r="B5" s="14">
        <v>300.78840000000014</v>
      </c>
      <c r="C5" s="1">
        <f>B5/B12</f>
        <v>0.035692632998513725</v>
      </c>
      <c r="D5" s="14">
        <f t="shared" si="0"/>
        <v>619.0631325907492</v>
      </c>
      <c r="E5" s="1">
        <f t="shared" si="1"/>
        <v>0.03569263299851372</v>
      </c>
      <c r="F5" s="26">
        <v>0.41</v>
      </c>
      <c r="G5" s="2">
        <f t="shared" si="2"/>
        <v>86.66883856270489</v>
      </c>
      <c r="H5" s="38" t="s">
        <v>36</v>
      </c>
    </row>
    <row r="6" spans="1:8" ht="15">
      <c r="A6" s="12" t="s">
        <v>5</v>
      </c>
      <c r="B6" s="14">
        <v>466.66939999999977</v>
      </c>
      <c r="C6" s="1">
        <f>B6/B12</f>
        <v>0.055376668867006124</v>
      </c>
      <c r="D6" s="14">
        <f t="shared" si="0"/>
        <v>960.4686239504086</v>
      </c>
      <c r="E6" s="1">
        <f t="shared" si="1"/>
        <v>0.05537666886700612</v>
      </c>
      <c r="F6" s="26">
        <v>0.72</v>
      </c>
      <c r="G6" s="2">
        <f t="shared" si="2"/>
        <v>134.4656073530572</v>
      </c>
      <c r="H6" s="38"/>
    </row>
    <row r="7" spans="1:8" ht="15">
      <c r="A7" s="12" t="s">
        <v>6</v>
      </c>
      <c r="B7" s="14">
        <v>10.730499999999893</v>
      </c>
      <c r="C7" s="1">
        <f>B7/B12</f>
        <v>0.0012733197104361322</v>
      </c>
      <c r="D7" s="14">
        <f t="shared" si="0"/>
        <v>22.084817580282234</v>
      </c>
      <c r="E7" s="1">
        <f t="shared" si="1"/>
        <v>0.001273319710436132</v>
      </c>
      <c r="F7" s="26">
        <v>0.53</v>
      </c>
      <c r="G7" s="2">
        <f t="shared" si="2"/>
        <v>3.091874461239513</v>
      </c>
      <c r="H7" s="38"/>
    </row>
    <row r="8" spans="1:8" ht="15">
      <c r="A8" s="12" t="s">
        <v>7</v>
      </c>
      <c r="B8" s="14">
        <v>668.8993</v>
      </c>
      <c r="C8" s="1">
        <f>B8/B12</f>
        <v>0.07937399589832161</v>
      </c>
      <c r="D8" s="14">
        <f t="shared" si="0"/>
        <v>1376.6850584854974</v>
      </c>
      <c r="E8" s="1">
        <f t="shared" si="1"/>
        <v>0.07937399589832161</v>
      </c>
      <c r="F8" s="26">
        <v>0.34</v>
      </c>
      <c r="G8" s="2">
        <f t="shared" si="2"/>
        <v>192.73590818796964</v>
      </c>
      <c r="H8" s="38"/>
    </row>
    <row r="9" spans="1:8" ht="15">
      <c r="A9" s="12" t="s">
        <v>8</v>
      </c>
      <c r="B9" s="14">
        <v>538.3132</v>
      </c>
      <c r="C9" s="1">
        <f>B9/B12</f>
        <v>0.06387817976310094</v>
      </c>
      <c r="D9" s="14">
        <f t="shared" si="0"/>
        <v>1107.9212360149206</v>
      </c>
      <c r="E9" s="1">
        <f t="shared" si="1"/>
        <v>0.06387817976310092</v>
      </c>
      <c r="F9" s="26">
        <v>0.09</v>
      </c>
      <c r="G9" s="2">
        <f t="shared" si="2"/>
        <v>155.1089730420889</v>
      </c>
      <c r="H9" s="38"/>
    </row>
    <row r="10" spans="1:8" ht="15">
      <c r="A10" s="12" t="s">
        <v>9</v>
      </c>
      <c r="B10" s="14">
        <v>1691.7176</v>
      </c>
      <c r="C10" s="1">
        <f>B10/B12</f>
        <v>0.20074529281689857</v>
      </c>
      <c r="D10" s="14">
        <f t="shared" si="0"/>
        <v>3481.7831968084656</v>
      </c>
      <c r="E10" s="1">
        <f t="shared" si="1"/>
        <v>0.20074529281689854</v>
      </c>
      <c r="F10" s="26">
        <v>0.04</v>
      </c>
      <c r="G10" s="2">
        <f t="shared" si="2"/>
        <v>487.44964755318523</v>
      </c>
      <c r="H10" s="38" t="s">
        <v>37</v>
      </c>
    </row>
    <row r="11" spans="1:7" ht="15">
      <c r="A11" s="12" t="s">
        <v>10</v>
      </c>
      <c r="B11" s="14">
        <v>0</v>
      </c>
      <c r="C11" s="1">
        <f>B11/B12</f>
        <v>0</v>
      </c>
      <c r="D11" s="14">
        <f t="shared" si="0"/>
        <v>0</v>
      </c>
      <c r="E11" s="1">
        <f t="shared" si="1"/>
        <v>0</v>
      </c>
      <c r="F11" s="26">
        <v>0.95</v>
      </c>
      <c r="G11" s="2">
        <f t="shared" si="2"/>
        <v>0</v>
      </c>
    </row>
    <row r="12" spans="1:7" ht="15">
      <c r="A12" s="13" t="s">
        <v>11</v>
      </c>
      <c r="B12" s="15">
        <v>8427.184400000002</v>
      </c>
      <c r="C12" s="1">
        <f>SUM(C3:C11)</f>
        <v>1</v>
      </c>
      <c r="D12" s="15">
        <f t="shared" si="0"/>
        <v>17344.283135865255</v>
      </c>
      <c r="E12" s="1">
        <f t="shared" si="1"/>
        <v>1</v>
      </c>
      <c r="G12" s="44">
        <f>SUM(G3:G11)</f>
        <v>2428.1996390211357</v>
      </c>
    </row>
    <row r="13" spans="1:5" ht="15">
      <c r="A13" s="11"/>
      <c r="B13" s="18"/>
      <c r="C13" s="18"/>
      <c r="D13" s="18"/>
      <c r="E13" s="18"/>
    </row>
    <row r="14" spans="1:5" ht="15">
      <c r="A14" s="12" t="s">
        <v>12</v>
      </c>
      <c r="B14" s="14">
        <v>-2400.9507999999987</v>
      </c>
      <c r="C14" s="14"/>
      <c r="D14" s="14"/>
      <c r="E14" s="14"/>
    </row>
    <row r="15" spans="1:5" ht="15">
      <c r="A15" s="12" t="s">
        <v>13</v>
      </c>
      <c r="B15" s="14">
        <v>-6512.903200000001</v>
      </c>
      <c r="C15" s="14"/>
      <c r="D15" s="14"/>
      <c r="E15" s="14"/>
    </row>
    <row r="16" spans="1:5" ht="15">
      <c r="A16" s="12" t="s">
        <v>14</v>
      </c>
      <c r="B16" s="14">
        <v>-0.10280000000784639</v>
      </c>
      <c r="C16" s="14"/>
      <c r="D16" s="14"/>
      <c r="E16" s="14"/>
    </row>
    <row r="17" spans="1:5" ht="15">
      <c r="A17" s="12" t="s">
        <v>15</v>
      </c>
      <c r="B17" s="14">
        <v>-17.586199999999735</v>
      </c>
      <c r="C17" s="14"/>
      <c r="D17" s="14"/>
      <c r="E17" s="14"/>
    </row>
    <row r="18" spans="1:5" ht="15">
      <c r="A18" s="12" t="s">
        <v>16</v>
      </c>
      <c r="B18" s="14">
        <v>504.35519999999997</v>
      </c>
      <c r="C18" s="14"/>
      <c r="D18" s="14"/>
      <c r="E18" s="14"/>
    </row>
    <row r="19" ht="15">
      <c r="A19" s="13" t="s">
        <v>17</v>
      </c>
    </row>
    <row r="22" ht="15">
      <c r="A22" t="s">
        <v>24</v>
      </c>
    </row>
    <row r="23" spans="1:2" ht="15">
      <c r="A23" t="s">
        <v>23</v>
      </c>
      <c r="B23" s="30">
        <v>18210</v>
      </c>
    </row>
    <row r="25" spans="2:4" ht="45">
      <c r="B25" s="33" t="s">
        <v>31</v>
      </c>
      <c r="C25" s="33" t="s">
        <v>29</v>
      </c>
      <c r="D25" s="33" t="s">
        <v>30</v>
      </c>
    </row>
    <row r="26" spans="2:4" ht="15">
      <c r="B26" s="2">
        <v>11060</v>
      </c>
      <c r="C26" s="2">
        <v>8848</v>
      </c>
      <c r="D26">
        <v>2.0581349965316114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22" sqref="A22"/>
    </sheetView>
  </sheetViews>
  <sheetFormatPr defaultColWidth="8.8515625" defaultRowHeight="15"/>
  <cols>
    <col min="1" max="1" width="31.140625" style="0" bestFit="1" customWidth="1"/>
    <col min="2" max="2" width="14.28125" style="0" bestFit="1" customWidth="1"/>
    <col min="3" max="5" width="14.28125" style="0" customWidth="1"/>
    <col min="6" max="6" width="12.421875" style="0" bestFit="1" customWidth="1"/>
    <col min="7" max="7" width="13.140625" style="0" bestFit="1" customWidth="1"/>
    <col min="8" max="8" width="34.421875" style="0" bestFit="1" customWidth="1"/>
  </cols>
  <sheetData>
    <row r="1" ht="15">
      <c r="A1" s="12" t="s">
        <v>0</v>
      </c>
    </row>
    <row r="2" spans="1:8" ht="60">
      <c r="A2" s="13" t="s">
        <v>1</v>
      </c>
      <c r="B2" s="32" t="s">
        <v>25</v>
      </c>
      <c r="C2" s="32" t="s">
        <v>22</v>
      </c>
      <c r="D2" s="32" t="s">
        <v>28</v>
      </c>
      <c r="E2" s="17"/>
      <c r="F2" s="33" t="s">
        <v>39</v>
      </c>
      <c r="G2" s="32" t="s">
        <v>32</v>
      </c>
      <c r="H2" s="4" t="s">
        <v>33</v>
      </c>
    </row>
    <row r="3" spans="1:8" ht="15">
      <c r="A3" s="12" t="s">
        <v>2</v>
      </c>
      <c r="B3" s="14">
        <v>1018.8654999999999</v>
      </c>
      <c r="C3" s="1">
        <f>B3/B12</f>
        <v>0.5031960376699122</v>
      </c>
      <c r="D3" s="14">
        <f>B3*D$26</f>
        <v>1238.6914095146165</v>
      </c>
      <c r="E3" s="1">
        <f>D3/D$12</f>
        <v>0.5031960376699122</v>
      </c>
      <c r="F3" s="26">
        <v>0.14</v>
      </c>
      <c r="G3" s="2">
        <f>D3*F$3</f>
        <v>173.41679733204631</v>
      </c>
      <c r="H3" s="38" t="s">
        <v>34</v>
      </c>
    </row>
    <row r="4" spans="1:8" ht="15">
      <c r="A4" s="12" t="s">
        <v>3</v>
      </c>
      <c r="B4" s="14">
        <v>149.23349999999982</v>
      </c>
      <c r="C4" s="1">
        <f>B4/B12</f>
        <v>0.07370325709096318</v>
      </c>
      <c r="D4" s="14">
        <f aca="true" t="shared" si="0" ref="D4:D12">B4*D$26</f>
        <v>181.43145926699776</v>
      </c>
      <c r="E4" s="1">
        <f aca="true" t="shared" si="1" ref="E4:E12">D4/D$12</f>
        <v>0.07370325709096318</v>
      </c>
      <c r="F4" s="26">
        <v>0.28</v>
      </c>
      <c r="G4" s="2">
        <f aca="true" t="shared" si="2" ref="G4:G11">D4*F$3</f>
        <v>25.40040429737969</v>
      </c>
      <c r="H4" s="38" t="s">
        <v>35</v>
      </c>
    </row>
    <row r="5" spans="1:8" ht="15">
      <c r="A5" s="12" t="s">
        <v>4</v>
      </c>
      <c r="B5" s="14">
        <v>19.884299999999996</v>
      </c>
      <c r="C5" s="1">
        <f>B5/B12</f>
        <v>0.009820433582096786</v>
      </c>
      <c r="D5" s="14">
        <f t="shared" si="0"/>
        <v>24.17444853536751</v>
      </c>
      <c r="E5" s="1">
        <f t="shared" si="1"/>
        <v>0.009820433582096786</v>
      </c>
      <c r="F5" s="26">
        <v>0.41</v>
      </c>
      <c r="G5" s="2">
        <f t="shared" si="2"/>
        <v>3.3844227949514516</v>
      </c>
      <c r="H5" s="38" t="s">
        <v>36</v>
      </c>
    </row>
    <row r="6" spans="1:8" ht="15">
      <c r="A6" s="12" t="s">
        <v>5</v>
      </c>
      <c r="B6" s="14">
        <v>71.28969999999981</v>
      </c>
      <c r="C6" s="1">
        <f>B6/B12</f>
        <v>0.03520846919115098</v>
      </c>
      <c r="D6" s="14">
        <f t="shared" si="0"/>
        <v>86.67085005515834</v>
      </c>
      <c r="E6" s="1">
        <f t="shared" si="1"/>
        <v>0.03520846919115098</v>
      </c>
      <c r="F6" s="26">
        <v>0.72</v>
      </c>
      <c r="G6" s="2">
        <f t="shared" si="2"/>
        <v>12.133919007722168</v>
      </c>
      <c r="H6" s="38"/>
    </row>
    <row r="7" spans="1:8" ht="15">
      <c r="A7" s="12" t="s">
        <v>6</v>
      </c>
      <c r="B7" s="14">
        <v>48.90240000000006</v>
      </c>
      <c r="C7" s="1">
        <f>B7/B12</f>
        <v>0.024151857053309925</v>
      </c>
      <c r="D7" s="14">
        <f t="shared" si="0"/>
        <v>59.45336532118092</v>
      </c>
      <c r="E7" s="1">
        <f t="shared" si="1"/>
        <v>0.024151857053309925</v>
      </c>
      <c r="F7" s="26">
        <v>0.53</v>
      </c>
      <c r="G7" s="2">
        <f t="shared" si="2"/>
        <v>8.32347114496533</v>
      </c>
      <c r="H7" s="38"/>
    </row>
    <row r="8" spans="1:8" ht="15">
      <c r="A8" s="12" t="s">
        <v>7</v>
      </c>
      <c r="B8" s="14">
        <v>43.46900000000005</v>
      </c>
      <c r="C8" s="1">
        <f>B8/B12</f>
        <v>0.021468416156473488</v>
      </c>
      <c r="D8" s="14">
        <f t="shared" si="0"/>
        <v>52.847678992164255</v>
      </c>
      <c r="E8" s="1">
        <f t="shared" si="1"/>
        <v>0.021468416156473488</v>
      </c>
      <c r="F8" s="26">
        <v>0.34</v>
      </c>
      <c r="G8" s="2">
        <f t="shared" si="2"/>
        <v>7.398675058902996</v>
      </c>
      <c r="H8" s="38"/>
    </row>
    <row r="9" spans="1:8" ht="15">
      <c r="A9" s="12" t="s">
        <v>8</v>
      </c>
      <c r="B9" s="14">
        <v>190.20410000000015</v>
      </c>
      <c r="C9" s="1">
        <f>B9/B12</f>
        <v>0.09393776653402419</v>
      </c>
      <c r="D9" s="14">
        <f t="shared" si="0"/>
        <v>231.24169453618686</v>
      </c>
      <c r="E9" s="1">
        <f t="shared" si="1"/>
        <v>0.09393776653402419</v>
      </c>
      <c r="F9" s="26">
        <v>0.09</v>
      </c>
      <c r="G9" s="2">
        <f t="shared" si="2"/>
        <v>32.37383723506616</v>
      </c>
      <c r="H9" s="38"/>
    </row>
    <row r="10" spans="1:8" ht="15">
      <c r="A10" s="12" t="s">
        <v>9</v>
      </c>
      <c r="B10" s="14">
        <v>482.9398999999994</v>
      </c>
      <c r="C10" s="1">
        <f>B10/B12</f>
        <v>0.2385137627220701</v>
      </c>
      <c r="D10" s="14">
        <f t="shared" si="0"/>
        <v>587.1368747315983</v>
      </c>
      <c r="E10" s="1">
        <f t="shared" si="1"/>
        <v>0.2385137627220701</v>
      </c>
      <c r="F10" s="26">
        <v>0.04</v>
      </c>
      <c r="G10" s="2">
        <f t="shared" si="2"/>
        <v>82.19916246242376</v>
      </c>
      <c r="H10" s="38" t="s">
        <v>37</v>
      </c>
    </row>
    <row r="11" spans="1:7" ht="15">
      <c r="A11" s="12" t="s">
        <v>10</v>
      </c>
      <c r="B11" s="14">
        <v>0</v>
      </c>
      <c r="C11" s="1">
        <f>B11/B12</f>
        <v>0</v>
      </c>
      <c r="D11" s="14">
        <f t="shared" si="0"/>
        <v>0</v>
      </c>
      <c r="E11" s="1">
        <f t="shared" si="1"/>
        <v>0</v>
      </c>
      <c r="F11" s="26">
        <v>0.95</v>
      </c>
      <c r="G11" s="2">
        <f t="shared" si="2"/>
        <v>0</v>
      </c>
    </row>
    <row r="12" spans="1:7" ht="15">
      <c r="A12" s="13" t="s">
        <v>11</v>
      </c>
      <c r="B12" s="15">
        <v>2024.7883999999976</v>
      </c>
      <c r="C12" s="1">
        <f>SUM(C3:C11)</f>
        <v>1.0000000000000007</v>
      </c>
      <c r="D12" s="15">
        <f t="shared" si="0"/>
        <v>2461.6477809532685</v>
      </c>
      <c r="E12" s="1">
        <f t="shared" si="1"/>
        <v>1</v>
      </c>
      <c r="G12" s="44">
        <f>SUM(G3:G11)</f>
        <v>344.6306893334579</v>
      </c>
    </row>
    <row r="13" spans="1:5" ht="15">
      <c r="A13" s="11"/>
      <c r="B13" s="14"/>
      <c r="C13" s="14"/>
      <c r="D13" s="14"/>
      <c r="E13" s="14"/>
    </row>
    <row r="14" spans="1:5" ht="15">
      <c r="A14" s="12" t="s">
        <v>12</v>
      </c>
      <c r="B14" s="14">
        <v>-1540.1489999999758</v>
      </c>
      <c r="C14" s="14"/>
      <c r="D14" s="14"/>
      <c r="E14" s="14"/>
    </row>
    <row r="15" spans="1:5" ht="15">
      <c r="A15" s="12" t="s">
        <v>13</v>
      </c>
      <c r="B15" s="14">
        <v>-503.5825000000186</v>
      </c>
      <c r="C15" s="14"/>
      <c r="D15" s="14"/>
      <c r="E15" s="14"/>
    </row>
    <row r="16" spans="1:5" ht="15">
      <c r="A16" s="12" t="s">
        <v>14</v>
      </c>
      <c r="B16" s="14">
        <v>0.08830000000307336</v>
      </c>
      <c r="C16" s="14"/>
      <c r="D16" s="14"/>
      <c r="E16" s="14"/>
    </row>
    <row r="17" spans="1:5" ht="15">
      <c r="A17" s="12" t="s">
        <v>15</v>
      </c>
      <c r="B17" s="14">
        <v>-58.29899999999907</v>
      </c>
      <c r="C17" s="14"/>
      <c r="D17" s="14"/>
      <c r="E17" s="14"/>
    </row>
    <row r="18" spans="1:5" ht="15">
      <c r="A18" s="12" t="s">
        <v>16</v>
      </c>
      <c r="B18" s="14">
        <v>77.154</v>
      </c>
      <c r="C18" s="14"/>
      <c r="D18" s="14"/>
      <c r="E18" s="14"/>
    </row>
    <row r="19" ht="15">
      <c r="A19" s="13" t="s">
        <v>17</v>
      </c>
    </row>
    <row r="22" ht="15">
      <c r="A22" t="s">
        <v>24</v>
      </c>
    </row>
    <row r="23" spans="1:2" ht="15">
      <c r="A23" t="s">
        <v>23</v>
      </c>
      <c r="B23" s="30">
        <v>1822</v>
      </c>
    </row>
    <row r="25" spans="2:4" ht="45">
      <c r="B25" s="33" t="s">
        <v>31</v>
      </c>
      <c r="C25" s="33" t="s">
        <v>29</v>
      </c>
      <c r="D25" s="33" t="s">
        <v>30</v>
      </c>
    </row>
    <row r="26" spans="2:4" ht="15">
      <c r="B26" s="2">
        <v>1873</v>
      </c>
      <c r="C26" s="52">
        <v>1498.4</v>
      </c>
      <c r="D26">
        <v>1.2157555727567737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22" sqref="A22"/>
    </sheetView>
  </sheetViews>
  <sheetFormatPr defaultColWidth="8.8515625" defaultRowHeight="15"/>
  <cols>
    <col min="1" max="1" width="31.140625" style="0" bestFit="1" customWidth="1"/>
    <col min="2" max="2" width="14.28125" style="0" bestFit="1" customWidth="1"/>
    <col min="3" max="5" width="14.28125" style="0" customWidth="1"/>
    <col min="6" max="6" width="12.421875" style="0" bestFit="1" customWidth="1"/>
    <col min="7" max="7" width="13.140625" style="0" bestFit="1" customWidth="1"/>
    <col min="8" max="8" width="34.421875" style="0" bestFit="1" customWidth="1"/>
  </cols>
  <sheetData>
    <row r="1" ht="15">
      <c r="A1" s="12" t="s">
        <v>0</v>
      </c>
    </row>
    <row r="2" spans="1:8" ht="60">
      <c r="A2" s="13" t="s">
        <v>1</v>
      </c>
      <c r="B2" s="32" t="s">
        <v>25</v>
      </c>
      <c r="C2" s="32" t="s">
        <v>22</v>
      </c>
      <c r="D2" s="32" t="s">
        <v>28</v>
      </c>
      <c r="E2" s="17"/>
      <c r="F2" s="33" t="s">
        <v>39</v>
      </c>
      <c r="G2" s="32" t="s">
        <v>32</v>
      </c>
      <c r="H2" s="4" t="s">
        <v>33</v>
      </c>
    </row>
    <row r="3" spans="1:8" ht="15">
      <c r="A3" s="12" t="s">
        <v>2</v>
      </c>
      <c r="B3" s="14">
        <v>2404.222799999996</v>
      </c>
      <c r="C3" s="1">
        <f>B3/B12</f>
        <v>0.27108422649788994</v>
      </c>
      <c r="D3" s="14">
        <f>B3*D$26</f>
        <v>3835.8389367370405</v>
      </c>
      <c r="E3" s="1">
        <f>D3/D$12</f>
        <v>0.27108422649788994</v>
      </c>
      <c r="F3" s="26">
        <v>0.14</v>
      </c>
      <c r="G3" s="2">
        <f>D3*F$3</f>
        <v>537.0174511431857</v>
      </c>
      <c r="H3" s="38" t="s">
        <v>34</v>
      </c>
    </row>
    <row r="4" spans="1:8" ht="15">
      <c r="A4" s="12" t="s">
        <v>3</v>
      </c>
      <c r="B4" s="14">
        <v>1223.2633999999998</v>
      </c>
      <c r="C4" s="1">
        <f>B4/B12</f>
        <v>0.1379270725625676</v>
      </c>
      <c r="D4" s="14">
        <f aca="true" t="shared" si="0" ref="D4:D12">B4*D$26</f>
        <v>1951.6666174222057</v>
      </c>
      <c r="E4" s="1">
        <f aca="true" t="shared" si="1" ref="E4:E12">D4/D$12</f>
        <v>0.1379270725625676</v>
      </c>
      <c r="F4" s="26">
        <v>0.28</v>
      </c>
      <c r="G4" s="2">
        <f aca="true" t="shared" si="2" ref="G4:G11">D4*F$3</f>
        <v>273.23332643910885</v>
      </c>
      <c r="H4" s="38" t="s">
        <v>35</v>
      </c>
    </row>
    <row r="5" spans="1:8" ht="15">
      <c r="A5" s="12" t="s">
        <v>4</v>
      </c>
      <c r="B5" s="14">
        <v>428.9185000000002</v>
      </c>
      <c r="C5" s="1">
        <f>B5/B12</f>
        <v>0.04836200696671517</v>
      </c>
      <c r="D5" s="14">
        <f t="shared" si="0"/>
        <v>684.3218868845474</v>
      </c>
      <c r="E5" s="1">
        <f t="shared" si="1"/>
        <v>0.04836200696671517</v>
      </c>
      <c r="F5" s="26">
        <v>0.41</v>
      </c>
      <c r="G5" s="2">
        <f t="shared" si="2"/>
        <v>95.80506416383665</v>
      </c>
      <c r="H5" s="38" t="s">
        <v>36</v>
      </c>
    </row>
    <row r="6" spans="1:8" ht="15">
      <c r="A6" s="12" t="s">
        <v>5</v>
      </c>
      <c r="B6" s="14">
        <v>979.6541000000007</v>
      </c>
      <c r="C6" s="1">
        <f>B6/B12</f>
        <v>0.11045930266279279</v>
      </c>
      <c r="D6" s="14">
        <f t="shared" si="0"/>
        <v>1562.997963963278</v>
      </c>
      <c r="E6" s="1">
        <f t="shared" si="1"/>
        <v>0.11045930266279279</v>
      </c>
      <c r="F6" s="26">
        <v>0.72</v>
      </c>
      <c r="G6" s="2">
        <f t="shared" si="2"/>
        <v>218.81971495485894</v>
      </c>
      <c r="H6" s="38"/>
    </row>
    <row r="7" spans="1:8" ht="15">
      <c r="A7" s="12" t="s">
        <v>6</v>
      </c>
      <c r="B7" s="14">
        <v>128.5572000000002</v>
      </c>
      <c r="C7" s="1">
        <f>B7/B12</f>
        <v>0.014495257728499474</v>
      </c>
      <c r="D7" s="14">
        <f t="shared" si="0"/>
        <v>205.10774349111597</v>
      </c>
      <c r="E7" s="1">
        <f t="shared" si="1"/>
        <v>0.014495257728499474</v>
      </c>
      <c r="F7" s="26">
        <v>0.53</v>
      </c>
      <c r="G7" s="2">
        <f t="shared" si="2"/>
        <v>28.71508408875624</v>
      </c>
      <c r="H7" s="38"/>
    </row>
    <row r="8" spans="1:8" ht="15">
      <c r="A8" s="12" t="s">
        <v>7</v>
      </c>
      <c r="B8" s="14">
        <v>446.6887999999999</v>
      </c>
      <c r="C8" s="1">
        <f>B8/B12</f>
        <v>0.05036566820399126</v>
      </c>
      <c r="D8" s="14">
        <f t="shared" si="0"/>
        <v>712.6736721922557</v>
      </c>
      <c r="E8" s="1">
        <f t="shared" si="1"/>
        <v>0.05036566820399126</v>
      </c>
      <c r="F8" s="26">
        <v>0.34</v>
      </c>
      <c r="G8" s="2">
        <f t="shared" si="2"/>
        <v>99.77431410691581</v>
      </c>
      <c r="H8" s="38"/>
    </row>
    <row r="9" spans="1:8" ht="15">
      <c r="A9" s="12" t="s">
        <v>8</v>
      </c>
      <c r="B9" s="14">
        <v>925.3760000000002</v>
      </c>
      <c r="C9" s="1">
        <f>B9/B12</f>
        <v>0.10433926389006537</v>
      </c>
      <c r="D9" s="14">
        <f t="shared" si="0"/>
        <v>1476.399480082288</v>
      </c>
      <c r="E9" s="1">
        <f t="shared" si="1"/>
        <v>0.10433926389006537</v>
      </c>
      <c r="F9" s="26">
        <v>0.09</v>
      </c>
      <c r="G9" s="2">
        <f t="shared" si="2"/>
        <v>206.69592721152034</v>
      </c>
      <c r="H9" s="38"/>
    </row>
    <row r="10" spans="1:8" ht="15">
      <c r="A10" s="12" t="s">
        <v>9</v>
      </c>
      <c r="B10" s="14">
        <v>2332.2333</v>
      </c>
      <c r="C10" s="1">
        <f>B10/B12</f>
        <v>0.26296716766146727</v>
      </c>
      <c r="D10" s="14">
        <f t="shared" si="0"/>
        <v>3720.9826400842444</v>
      </c>
      <c r="E10" s="1">
        <f t="shared" si="1"/>
        <v>0.26296716766146727</v>
      </c>
      <c r="F10" s="26">
        <v>0.04</v>
      </c>
      <c r="G10" s="2">
        <f t="shared" si="2"/>
        <v>520.9375696117943</v>
      </c>
      <c r="H10" s="38" t="s">
        <v>37</v>
      </c>
    </row>
    <row r="11" spans="1:7" ht="15">
      <c r="A11" s="12" t="s">
        <v>10</v>
      </c>
      <c r="B11" s="14">
        <v>0.00029999999992469384</v>
      </c>
      <c r="C11" s="1">
        <f>B11/B12</f>
        <v>3.382601143660762E-08</v>
      </c>
      <c r="D11" s="14">
        <f t="shared" si="0"/>
        <v>0.00047863770393170374</v>
      </c>
      <c r="E11" s="1">
        <f t="shared" si="1"/>
        <v>3.382601143660762E-08</v>
      </c>
      <c r="F11" s="26">
        <v>0.95</v>
      </c>
      <c r="G11" s="2">
        <f t="shared" si="2"/>
        <v>6.700927855043853E-05</v>
      </c>
    </row>
    <row r="12" spans="1:7" ht="15">
      <c r="A12" s="13" t="s">
        <v>11</v>
      </c>
      <c r="B12" s="15">
        <v>8868.914399999994</v>
      </c>
      <c r="C12" s="1">
        <f>SUM(C3:C11)</f>
        <v>1.0000000000000004</v>
      </c>
      <c r="D12" s="15">
        <f t="shared" si="0"/>
        <v>14149.989419494676</v>
      </c>
      <c r="E12" s="1">
        <f t="shared" si="1"/>
        <v>1</v>
      </c>
      <c r="G12" s="44">
        <f>SUM(G3:G11)</f>
        <v>1980.9985187292552</v>
      </c>
    </row>
    <row r="13" spans="1:5" ht="15">
      <c r="A13" s="11"/>
      <c r="B13" s="14"/>
      <c r="C13" s="14"/>
      <c r="D13" s="14"/>
      <c r="E13" s="14"/>
    </row>
    <row r="14" spans="1:5" ht="15">
      <c r="A14" s="12" t="s">
        <v>12</v>
      </c>
      <c r="B14" s="14">
        <v>-2971.8047999999835</v>
      </c>
      <c r="C14" s="14"/>
      <c r="D14" s="14"/>
      <c r="E14" s="14"/>
    </row>
    <row r="15" spans="1:5" ht="15">
      <c r="A15" s="12" t="s">
        <v>13</v>
      </c>
      <c r="B15" s="14">
        <v>-6372.359599999996</v>
      </c>
      <c r="C15" s="14"/>
      <c r="D15" s="14"/>
      <c r="E15" s="14"/>
    </row>
    <row r="16" spans="1:5" ht="15">
      <c r="A16" s="12" t="s">
        <v>14</v>
      </c>
      <c r="B16" s="14">
        <v>0</v>
      </c>
      <c r="C16" s="14"/>
      <c r="D16" s="14"/>
      <c r="E16" s="14"/>
    </row>
    <row r="17" spans="1:5" ht="15">
      <c r="A17" s="12" t="s">
        <v>15</v>
      </c>
      <c r="B17" s="14">
        <v>0.00010000000000331966</v>
      </c>
      <c r="C17" s="14"/>
      <c r="D17" s="14"/>
      <c r="E17" s="14"/>
    </row>
    <row r="18" spans="1:5" ht="15">
      <c r="A18" s="12" t="s">
        <v>16</v>
      </c>
      <c r="B18" s="14">
        <v>475.2487</v>
      </c>
      <c r="C18" s="14"/>
      <c r="D18" s="14"/>
      <c r="E18" s="14"/>
    </row>
    <row r="19" ht="15">
      <c r="A19" s="13" t="s">
        <v>17</v>
      </c>
    </row>
    <row r="22" ht="15">
      <c r="A22" t="s">
        <v>24</v>
      </c>
    </row>
    <row r="23" spans="1:2" ht="15">
      <c r="A23" t="s">
        <v>23</v>
      </c>
      <c r="B23" s="30">
        <v>21850</v>
      </c>
    </row>
    <row r="25" spans="2:4" ht="45">
      <c r="B25" s="33" t="s">
        <v>31</v>
      </c>
      <c r="C25" s="33" t="s">
        <v>29</v>
      </c>
      <c r="D25" s="33" t="s">
        <v>30</v>
      </c>
    </row>
    <row r="26" spans="2:4" ht="15">
      <c r="B26" s="2">
        <v>17119</v>
      </c>
      <c r="C26" s="2">
        <v>13695.2</v>
      </c>
      <c r="D26" s="47">
        <v>1.5954590135061721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22" sqref="A22"/>
    </sheetView>
  </sheetViews>
  <sheetFormatPr defaultColWidth="8.8515625" defaultRowHeight="15"/>
  <cols>
    <col min="1" max="1" width="31.140625" style="0" bestFit="1" customWidth="1"/>
    <col min="2" max="2" width="14.28125" style="0" bestFit="1" customWidth="1"/>
    <col min="3" max="5" width="14.28125" style="0" customWidth="1"/>
    <col min="6" max="6" width="12.421875" style="0" bestFit="1" customWidth="1"/>
    <col min="7" max="7" width="13.140625" style="0" bestFit="1" customWidth="1"/>
    <col min="8" max="8" width="34.421875" style="0" bestFit="1" customWidth="1"/>
  </cols>
  <sheetData>
    <row r="1" ht="15">
      <c r="A1" s="12" t="s">
        <v>0</v>
      </c>
    </row>
    <row r="2" spans="1:8" ht="60">
      <c r="A2" s="13" t="s">
        <v>1</v>
      </c>
      <c r="B2" s="32" t="s">
        <v>25</v>
      </c>
      <c r="C2" s="32" t="s">
        <v>22</v>
      </c>
      <c r="D2" s="32" t="s">
        <v>28</v>
      </c>
      <c r="E2" s="17"/>
      <c r="F2" s="33" t="s">
        <v>39</v>
      </c>
      <c r="G2" s="32" t="s">
        <v>32</v>
      </c>
      <c r="H2" s="4" t="s">
        <v>33</v>
      </c>
    </row>
    <row r="3" spans="1:8" ht="15">
      <c r="A3" s="12" t="s">
        <v>2</v>
      </c>
      <c r="B3" s="14">
        <v>1724.0444999999982</v>
      </c>
      <c r="C3" s="1">
        <f>B3/B12</f>
        <v>0.4197529418407138</v>
      </c>
      <c r="D3" s="14">
        <f>B3*D$26</f>
        <v>2223.730443889915</v>
      </c>
      <c r="E3" s="1">
        <f>D3/D$12</f>
        <v>0.41975294184071377</v>
      </c>
      <c r="F3" s="26">
        <v>0.14</v>
      </c>
      <c r="G3" s="2">
        <f>D3*F$3</f>
        <v>311.32226214458814</v>
      </c>
      <c r="H3" s="38" t="s">
        <v>34</v>
      </c>
    </row>
    <row r="4" spans="1:8" ht="15">
      <c r="A4" s="12" t="s">
        <v>3</v>
      </c>
      <c r="B4" s="14">
        <v>93.37129999999979</v>
      </c>
      <c r="C4" s="1">
        <f>B4/B12</f>
        <v>0.022733101064671937</v>
      </c>
      <c r="D4" s="14">
        <f aca="true" t="shared" si="0" ref="D4:D12">B4*D$26</f>
        <v>120.4334356773147</v>
      </c>
      <c r="E4" s="1">
        <f aca="true" t="shared" si="1" ref="E4:E12">D4/D$12</f>
        <v>0.022733101064671937</v>
      </c>
      <c r="F4" s="26">
        <v>0.28</v>
      </c>
      <c r="G4" s="2">
        <f aca="true" t="shared" si="2" ref="G4:G11">D4*F$3</f>
        <v>16.86068099482406</v>
      </c>
      <c r="H4" s="38" t="s">
        <v>35</v>
      </c>
    </row>
    <row r="5" spans="1:8" ht="15">
      <c r="A5" s="12" t="s">
        <v>4</v>
      </c>
      <c r="B5" s="14">
        <v>38.100599999999986</v>
      </c>
      <c r="C5" s="1">
        <f>B5/B12</f>
        <v>0.009276349268186705</v>
      </c>
      <c r="D5" s="14">
        <f t="shared" si="0"/>
        <v>49.14343228986964</v>
      </c>
      <c r="E5" s="1">
        <f t="shared" si="1"/>
        <v>0.009276349268186703</v>
      </c>
      <c r="F5" s="26">
        <v>0.41</v>
      </c>
      <c r="G5" s="2">
        <f t="shared" si="2"/>
        <v>6.88008052058175</v>
      </c>
      <c r="H5" s="38" t="s">
        <v>36</v>
      </c>
    </row>
    <row r="6" spans="1:8" ht="15">
      <c r="A6" s="12" t="s">
        <v>5</v>
      </c>
      <c r="B6" s="14">
        <v>444.2745</v>
      </c>
      <c r="C6" s="1">
        <f>B6/B12</f>
        <v>0.10816746804378449</v>
      </c>
      <c r="D6" s="14">
        <f t="shared" si="0"/>
        <v>573.0401570806155</v>
      </c>
      <c r="E6" s="1">
        <f t="shared" si="1"/>
        <v>0.10816746804378449</v>
      </c>
      <c r="F6" s="26">
        <v>0.72</v>
      </c>
      <c r="G6" s="2">
        <f t="shared" si="2"/>
        <v>80.22562199128618</v>
      </c>
      <c r="H6" s="38"/>
    </row>
    <row r="7" spans="1:8" ht="15">
      <c r="A7" s="12" t="s">
        <v>6</v>
      </c>
      <c r="B7" s="14">
        <v>28.517299999999977</v>
      </c>
      <c r="C7" s="1">
        <f>B7/B12</f>
        <v>0.006943104176460753</v>
      </c>
      <c r="D7" s="14">
        <f t="shared" si="0"/>
        <v>36.78257039626407</v>
      </c>
      <c r="E7" s="1">
        <f t="shared" si="1"/>
        <v>0.0069431041764607525</v>
      </c>
      <c r="F7" s="26">
        <v>0.53</v>
      </c>
      <c r="G7" s="2">
        <f t="shared" si="2"/>
        <v>5.14955985547697</v>
      </c>
      <c r="H7" s="38"/>
    </row>
    <row r="8" spans="1:8" ht="15">
      <c r="A8" s="12" t="s">
        <v>7</v>
      </c>
      <c r="B8" s="14">
        <v>194.47300000000007</v>
      </c>
      <c r="C8" s="1">
        <f>B8/B12</f>
        <v>0.04734832184354247</v>
      </c>
      <c r="D8" s="14">
        <f t="shared" si="0"/>
        <v>250.83780065688796</v>
      </c>
      <c r="E8" s="1">
        <f t="shared" si="1"/>
        <v>0.04734832184354247</v>
      </c>
      <c r="F8" s="26">
        <v>0.34</v>
      </c>
      <c r="G8" s="2">
        <f t="shared" si="2"/>
        <v>35.117292091964316</v>
      </c>
      <c r="H8" s="38"/>
    </row>
    <row r="9" spans="1:8" ht="15">
      <c r="A9" s="12" t="s">
        <v>8</v>
      </c>
      <c r="B9" s="14">
        <v>119.11389999999938</v>
      </c>
      <c r="C9" s="1">
        <f>B9/B12</f>
        <v>0.02900064930987593</v>
      </c>
      <c r="D9" s="14">
        <f t="shared" si="0"/>
        <v>153.63710491258075</v>
      </c>
      <c r="E9" s="1">
        <f t="shared" si="1"/>
        <v>0.029000649309875927</v>
      </c>
      <c r="F9" s="26">
        <v>0.09</v>
      </c>
      <c r="G9" s="2">
        <f t="shared" si="2"/>
        <v>21.50919468776131</v>
      </c>
      <c r="H9" s="38"/>
    </row>
    <row r="10" spans="1:8" ht="15">
      <c r="A10" s="12" t="s">
        <v>9</v>
      </c>
      <c r="B10" s="14">
        <v>1465.3891999999996</v>
      </c>
      <c r="C10" s="1">
        <f>B10/B12</f>
        <v>0.35677816184072436</v>
      </c>
      <c r="D10" s="14">
        <f t="shared" si="0"/>
        <v>1890.1081591498887</v>
      </c>
      <c r="E10" s="1">
        <f t="shared" si="1"/>
        <v>0.3567781618407243</v>
      </c>
      <c r="F10" s="26">
        <v>0.04</v>
      </c>
      <c r="G10" s="2">
        <f t="shared" si="2"/>
        <v>264.61514228098446</v>
      </c>
      <c r="H10" s="38" t="s">
        <v>37</v>
      </c>
    </row>
    <row r="11" spans="1:7" ht="15">
      <c r="A11" s="12" t="s">
        <v>10</v>
      </c>
      <c r="B11" s="14">
        <v>-0.0004000000000132786</v>
      </c>
      <c r="C11" s="1">
        <f>B11/B12</f>
        <v>-9.738795996382893E-08</v>
      </c>
      <c r="D11" s="14">
        <f t="shared" si="0"/>
        <v>-0.0005159334214316945</v>
      </c>
      <c r="E11" s="1">
        <f t="shared" si="1"/>
        <v>-9.738795996382893E-08</v>
      </c>
      <c r="F11" s="26">
        <v>0.95</v>
      </c>
      <c r="G11" s="2">
        <f t="shared" si="2"/>
        <v>-7.223067900043725E-05</v>
      </c>
    </row>
    <row r="12" spans="1:7" ht="15">
      <c r="A12" s="13" t="s">
        <v>11</v>
      </c>
      <c r="B12" s="15">
        <v>4107.283899999995</v>
      </c>
      <c r="C12" s="1">
        <f>SUM(C3:C11)</f>
        <v>1.0000000000000004</v>
      </c>
      <c r="D12" s="15">
        <f t="shared" si="0"/>
        <v>5297.712588119913</v>
      </c>
      <c r="E12" s="1">
        <f t="shared" si="1"/>
        <v>1</v>
      </c>
      <c r="G12" s="44">
        <f>SUM(G3:G11)</f>
        <v>741.6797623367881</v>
      </c>
    </row>
    <row r="13" spans="1:7" ht="15">
      <c r="A13" s="11"/>
      <c r="B13" s="14"/>
      <c r="C13" s="14"/>
      <c r="D13" s="14"/>
      <c r="E13" s="14"/>
      <c r="G13" s="48"/>
    </row>
    <row r="14" spans="1:5" ht="15">
      <c r="A14" s="12" t="s">
        <v>12</v>
      </c>
      <c r="B14" s="14">
        <v>-1068.674399999989</v>
      </c>
      <c r="C14" s="14"/>
      <c r="D14" s="14"/>
      <c r="E14" s="14"/>
    </row>
    <row r="15" spans="1:5" ht="15">
      <c r="A15" s="12" t="s">
        <v>13</v>
      </c>
      <c r="B15" s="14">
        <v>-3197.4530999999843</v>
      </c>
      <c r="C15" s="14"/>
      <c r="D15" s="14"/>
      <c r="E15" s="14"/>
    </row>
    <row r="16" spans="1:5" ht="15">
      <c r="A16" s="12" t="s">
        <v>14</v>
      </c>
      <c r="B16" s="14">
        <v>0</v>
      </c>
      <c r="C16" s="14"/>
      <c r="D16" s="14"/>
      <c r="E16" s="14"/>
    </row>
    <row r="17" spans="1:5" ht="15">
      <c r="A17" s="12" t="s">
        <v>15</v>
      </c>
      <c r="B17" s="14">
        <v>-4.252700000000004</v>
      </c>
      <c r="C17" s="14"/>
      <c r="D17" s="14"/>
      <c r="E17" s="14"/>
    </row>
    <row r="18" spans="1:5" ht="15">
      <c r="A18" s="12" t="s">
        <v>16</v>
      </c>
      <c r="B18" s="14">
        <v>163.0987</v>
      </c>
      <c r="C18" s="14"/>
      <c r="D18" s="14"/>
      <c r="E18" s="14"/>
    </row>
    <row r="19" ht="15">
      <c r="A19" s="13" t="s">
        <v>17</v>
      </c>
    </row>
    <row r="22" ht="15">
      <c r="A22" t="s">
        <v>24</v>
      </c>
    </row>
    <row r="23" spans="1:2" ht="15">
      <c r="A23" t="s">
        <v>23</v>
      </c>
      <c r="B23" s="30">
        <v>2160</v>
      </c>
    </row>
    <row r="25" spans="2:4" ht="45">
      <c r="B25" s="33" t="s">
        <v>31</v>
      </c>
      <c r="C25" s="33" t="s">
        <v>29</v>
      </c>
      <c r="D25" s="33" t="s">
        <v>30</v>
      </c>
    </row>
    <row r="26" spans="2:4" ht="15">
      <c r="B26" s="2">
        <v>2093</v>
      </c>
      <c r="C26" s="2">
        <v>1674.4</v>
      </c>
      <c r="D26" s="47">
        <v>1.2898335535364183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22" sqref="A22"/>
    </sheetView>
  </sheetViews>
  <sheetFormatPr defaultColWidth="8.8515625" defaultRowHeight="15"/>
  <cols>
    <col min="1" max="1" width="31.140625" style="0" bestFit="1" customWidth="1"/>
    <col min="2" max="2" width="14.28125" style="0" bestFit="1" customWidth="1"/>
    <col min="3" max="5" width="14.28125" style="0" customWidth="1"/>
    <col min="6" max="6" width="12.421875" style="0" bestFit="1" customWidth="1"/>
    <col min="7" max="7" width="13.140625" style="0" bestFit="1" customWidth="1"/>
    <col min="8" max="8" width="34.421875" style="0" bestFit="1" customWidth="1"/>
  </cols>
  <sheetData>
    <row r="1" ht="15">
      <c r="A1" s="12" t="s">
        <v>0</v>
      </c>
    </row>
    <row r="2" spans="1:8" ht="60">
      <c r="A2" s="13" t="s">
        <v>1</v>
      </c>
      <c r="B2" s="32" t="s">
        <v>25</v>
      </c>
      <c r="C2" s="32" t="s">
        <v>22</v>
      </c>
      <c r="D2" s="32" t="s">
        <v>28</v>
      </c>
      <c r="E2" s="17"/>
      <c r="F2" s="33" t="s">
        <v>39</v>
      </c>
      <c r="G2" s="32" t="s">
        <v>32</v>
      </c>
      <c r="H2" s="4" t="s">
        <v>33</v>
      </c>
    </row>
    <row r="3" spans="1:8" ht="15">
      <c r="A3" s="12" t="s">
        <v>2</v>
      </c>
      <c r="B3" s="14">
        <v>2685.1676000000007</v>
      </c>
      <c r="C3" s="1">
        <f>B3/B12</f>
        <v>0.2849864065723592</v>
      </c>
      <c r="D3" s="14">
        <f>B3*D$26</f>
        <v>4333.412437402052</v>
      </c>
      <c r="E3" s="1">
        <f>D3/D$12</f>
        <v>0.2849864065723592</v>
      </c>
      <c r="F3" s="26">
        <v>0.14</v>
      </c>
      <c r="G3" s="2">
        <f>D3*F$3</f>
        <v>606.6777412362874</v>
      </c>
      <c r="H3" s="38" t="s">
        <v>34</v>
      </c>
    </row>
    <row r="4" spans="1:8" ht="15">
      <c r="A4" s="12" t="s">
        <v>3</v>
      </c>
      <c r="B4" s="14">
        <v>1432.6465000000007</v>
      </c>
      <c r="C4" s="1">
        <f>B4/B12</f>
        <v>0.1520518785953873</v>
      </c>
      <c r="D4" s="14">
        <f aca="true" t="shared" si="0" ref="D4:D12">B4*D$26</f>
        <v>2312.0523879032803</v>
      </c>
      <c r="E4" s="1">
        <f aca="true" t="shared" si="1" ref="E4:E12">D4/D$12</f>
        <v>0.1520518785953873</v>
      </c>
      <c r="F4" s="26">
        <v>0.28</v>
      </c>
      <c r="G4" s="2">
        <f aca="true" t="shared" si="2" ref="G4:G11">D4*F$3</f>
        <v>323.68733430645926</v>
      </c>
      <c r="H4" s="38" t="s">
        <v>35</v>
      </c>
    </row>
    <row r="5" spans="1:8" ht="15">
      <c r="A5" s="12" t="s">
        <v>4</v>
      </c>
      <c r="B5" s="14">
        <v>848.5913000000005</v>
      </c>
      <c r="C5" s="1">
        <f>B5/B12</f>
        <v>0.09006401881043362</v>
      </c>
      <c r="D5" s="14">
        <f t="shared" si="0"/>
        <v>1369.4847553244635</v>
      </c>
      <c r="E5" s="1">
        <f t="shared" si="1"/>
        <v>0.09006401881043362</v>
      </c>
      <c r="F5" s="26">
        <v>0.41</v>
      </c>
      <c r="G5" s="2">
        <f t="shared" si="2"/>
        <v>191.7278657454249</v>
      </c>
      <c r="H5" s="38" t="s">
        <v>36</v>
      </c>
    </row>
    <row r="6" spans="1:8" ht="15">
      <c r="A6" s="12" t="s">
        <v>5</v>
      </c>
      <c r="B6" s="14">
        <v>897.1433000000006</v>
      </c>
      <c r="C6" s="1">
        <f>B6/B12</f>
        <v>0.09521701559614681</v>
      </c>
      <c r="D6" s="14">
        <f t="shared" si="0"/>
        <v>1447.8395815411752</v>
      </c>
      <c r="E6" s="1">
        <f t="shared" si="1"/>
        <v>0.09521701559614681</v>
      </c>
      <c r="F6" s="26">
        <v>0.72</v>
      </c>
      <c r="G6" s="2">
        <f t="shared" si="2"/>
        <v>202.69754141576456</v>
      </c>
      <c r="H6" s="38"/>
    </row>
    <row r="7" spans="1:8" ht="15">
      <c r="A7" s="12" t="s">
        <v>6</v>
      </c>
      <c r="B7" s="14">
        <v>171.1169</v>
      </c>
      <c r="C7" s="1">
        <f>B7/B12</f>
        <v>0.018161246409647468</v>
      </c>
      <c r="D7" s="14">
        <f t="shared" si="0"/>
        <v>276.15412263639814</v>
      </c>
      <c r="E7" s="1">
        <f t="shared" si="1"/>
        <v>0.018161246409647468</v>
      </c>
      <c r="F7" s="26">
        <v>0.53</v>
      </c>
      <c r="G7" s="2">
        <f t="shared" si="2"/>
        <v>38.66157716909574</v>
      </c>
      <c r="H7" s="38"/>
    </row>
    <row r="8" spans="1:8" ht="15">
      <c r="A8" s="12" t="s">
        <v>7</v>
      </c>
      <c r="B8" s="14">
        <v>600.1677000000018</v>
      </c>
      <c r="C8" s="1">
        <f>B8/B12</f>
        <v>0.06369793683038562</v>
      </c>
      <c r="D8" s="14">
        <f t="shared" si="0"/>
        <v>968.5705189154638</v>
      </c>
      <c r="E8" s="1">
        <f t="shared" si="1"/>
        <v>0.06369793683038562</v>
      </c>
      <c r="F8" s="26">
        <v>0.34</v>
      </c>
      <c r="G8" s="2">
        <f t="shared" si="2"/>
        <v>135.59987264816496</v>
      </c>
      <c r="H8" s="38"/>
    </row>
    <row r="9" spans="1:8" ht="15">
      <c r="A9" s="12" t="s">
        <v>8</v>
      </c>
      <c r="B9" s="14">
        <v>1008.4272000000001</v>
      </c>
      <c r="C9" s="1">
        <f>B9/B12</f>
        <v>0.10702797248776043</v>
      </c>
      <c r="D9" s="14">
        <f t="shared" si="0"/>
        <v>1627.4332264006632</v>
      </c>
      <c r="E9" s="1">
        <f t="shared" si="1"/>
        <v>0.10702797248776044</v>
      </c>
      <c r="F9" s="26">
        <v>0.09</v>
      </c>
      <c r="G9" s="2">
        <f t="shared" si="2"/>
        <v>227.84065169609286</v>
      </c>
      <c r="H9" s="38"/>
    </row>
    <row r="10" spans="1:8" ht="15">
      <c r="A10" s="12" t="s">
        <v>9</v>
      </c>
      <c r="B10" s="14">
        <v>1778.829600000001</v>
      </c>
      <c r="C10" s="1">
        <f>B10/B12</f>
        <v>0.18879352469788</v>
      </c>
      <c r="D10" s="14">
        <f t="shared" si="0"/>
        <v>2870.7341443636215</v>
      </c>
      <c r="E10" s="1">
        <f t="shared" si="1"/>
        <v>0.18879352469788002</v>
      </c>
      <c r="F10" s="26">
        <v>0.04</v>
      </c>
      <c r="G10" s="2">
        <f t="shared" si="2"/>
        <v>401.90278021090705</v>
      </c>
      <c r="H10" s="38" t="s">
        <v>37</v>
      </c>
    </row>
    <row r="11" spans="1:7" ht="15">
      <c r="A11" s="12" t="s">
        <v>10</v>
      </c>
      <c r="B11" s="14">
        <v>0</v>
      </c>
      <c r="C11" s="1">
        <f>B11/B12</f>
        <v>0</v>
      </c>
      <c r="D11" s="14">
        <f t="shared" si="0"/>
        <v>0</v>
      </c>
      <c r="E11" s="1">
        <f t="shared" si="1"/>
        <v>0</v>
      </c>
      <c r="F11" s="26">
        <v>0.95</v>
      </c>
      <c r="G11" s="2">
        <f t="shared" si="2"/>
        <v>0</v>
      </c>
    </row>
    <row r="12" spans="1:7" ht="15">
      <c r="A12" s="13" t="s">
        <v>11</v>
      </c>
      <c r="B12" s="15">
        <v>9422.090100000001</v>
      </c>
      <c r="C12" s="1">
        <f>SUM(C3:C11)</f>
        <v>1.0000000000000002</v>
      </c>
      <c r="D12" s="15">
        <f t="shared" si="0"/>
        <v>15205.68117448711</v>
      </c>
      <c r="E12" s="1">
        <f t="shared" si="1"/>
        <v>1</v>
      </c>
      <c r="G12" s="44">
        <f>SUM(G3:G11)</f>
        <v>2128.795364428197</v>
      </c>
    </row>
    <row r="13" spans="1:5" ht="15">
      <c r="A13" s="11"/>
      <c r="B13" s="14"/>
      <c r="C13" s="14"/>
      <c r="D13" s="14"/>
      <c r="E13" s="14"/>
    </row>
    <row r="14" spans="1:5" ht="15">
      <c r="A14" s="12" t="s">
        <v>12</v>
      </c>
      <c r="B14" s="14">
        <v>-5226.228599999973</v>
      </c>
      <c r="C14" s="14"/>
      <c r="D14" s="14"/>
      <c r="E14" s="14"/>
    </row>
    <row r="15" spans="1:5" ht="15">
      <c r="A15" s="12" t="s">
        <v>13</v>
      </c>
      <c r="B15" s="14">
        <v>-4164.1486</v>
      </c>
      <c r="C15" s="14"/>
      <c r="D15" s="14"/>
      <c r="E15" s="14"/>
    </row>
    <row r="16" spans="1:5" ht="15">
      <c r="A16" s="12" t="s">
        <v>14</v>
      </c>
      <c r="B16" s="14">
        <v>0</v>
      </c>
      <c r="C16" s="14"/>
      <c r="D16" s="14"/>
      <c r="E16" s="14"/>
    </row>
    <row r="17" spans="1:5" ht="15">
      <c r="A17" s="12" t="s">
        <v>15</v>
      </c>
      <c r="B17" s="14">
        <v>-8.871900000000096</v>
      </c>
      <c r="C17" s="14"/>
      <c r="D17" s="14"/>
      <c r="E17" s="14"/>
    </row>
    <row r="18" spans="1:5" ht="15">
      <c r="A18" s="12" t="s">
        <v>16</v>
      </c>
      <c r="B18" s="14">
        <v>-22.843999999999994</v>
      </c>
      <c r="C18" s="14"/>
      <c r="D18" s="14"/>
      <c r="E18" s="14"/>
    </row>
    <row r="19" ht="15">
      <c r="A19" s="13" t="s">
        <v>17</v>
      </c>
    </row>
    <row r="22" ht="15">
      <c r="A22" t="s">
        <v>24</v>
      </c>
    </row>
    <row r="23" spans="1:2" ht="15">
      <c r="A23" t="s">
        <v>23</v>
      </c>
      <c r="B23" s="30">
        <v>16020</v>
      </c>
    </row>
    <row r="25" spans="2:4" ht="45">
      <c r="B25" s="33" t="s">
        <v>31</v>
      </c>
      <c r="C25" s="33" t="s">
        <v>29</v>
      </c>
      <c r="D25" s="33" t="s">
        <v>30</v>
      </c>
    </row>
    <row r="26" spans="2:4" ht="15">
      <c r="B26" s="2">
        <v>12408</v>
      </c>
      <c r="C26" s="52">
        <v>9926.4</v>
      </c>
      <c r="D26">
        <v>1.6138331318320878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22" sqref="A22"/>
    </sheetView>
  </sheetViews>
  <sheetFormatPr defaultColWidth="8.8515625" defaultRowHeight="15"/>
  <cols>
    <col min="1" max="1" width="31.140625" style="0" bestFit="1" customWidth="1"/>
    <col min="2" max="2" width="14.28125" style="0" bestFit="1" customWidth="1"/>
    <col min="3" max="5" width="14.28125" style="0" customWidth="1"/>
    <col min="6" max="6" width="12.421875" style="0" bestFit="1" customWidth="1"/>
    <col min="7" max="7" width="13.140625" style="0" bestFit="1" customWidth="1"/>
    <col min="8" max="8" width="34.421875" style="0" bestFit="1" customWidth="1"/>
  </cols>
  <sheetData>
    <row r="1" ht="15">
      <c r="A1" s="12" t="s">
        <v>0</v>
      </c>
    </row>
    <row r="2" spans="1:8" ht="60">
      <c r="A2" s="13" t="s">
        <v>1</v>
      </c>
      <c r="B2" s="32" t="s">
        <v>25</v>
      </c>
      <c r="C2" s="32" t="s">
        <v>22</v>
      </c>
      <c r="D2" s="32" t="s">
        <v>28</v>
      </c>
      <c r="E2" s="17"/>
      <c r="F2" s="33" t="s">
        <v>39</v>
      </c>
      <c r="G2" s="32" t="s">
        <v>32</v>
      </c>
      <c r="H2" s="4" t="s">
        <v>33</v>
      </c>
    </row>
    <row r="3" spans="1:8" ht="15">
      <c r="A3" s="12" t="s">
        <v>2</v>
      </c>
      <c r="B3" s="14">
        <v>1671.4326</v>
      </c>
      <c r="C3" s="1">
        <f>B3/B12</f>
        <v>0.3136610065477025</v>
      </c>
      <c r="D3" s="14">
        <f>B3*D$26</f>
        <v>2704.401783303031</v>
      </c>
      <c r="E3" s="1">
        <f>D3/D$12</f>
        <v>0.31366100654770257</v>
      </c>
      <c r="F3" s="26">
        <v>0.14</v>
      </c>
      <c r="G3" s="2">
        <f>D3*F$3</f>
        <v>378.6162496624244</v>
      </c>
      <c r="H3" s="38" t="s">
        <v>34</v>
      </c>
    </row>
    <row r="4" spans="1:8" ht="15">
      <c r="A4" s="12" t="s">
        <v>3</v>
      </c>
      <c r="B4" s="14">
        <v>561.3834000000006</v>
      </c>
      <c r="C4" s="1">
        <f>B4/B12</f>
        <v>0.10534919703203809</v>
      </c>
      <c r="D4" s="14">
        <f aca="true" t="shared" si="0" ref="D4:D12">B4*D$26</f>
        <v>908.3263471567567</v>
      </c>
      <c r="E4" s="1">
        <f aca="true" t="shared" si="1" ref="E4:E12">D4/D$12</f>
        <v>0.10534919703203809</v>
      </c>
      <c r="F4" s="26">
        <v>0.28</v>
      </c>
      <c r="G4" s="2">
        <f aca="true" t="shared" si="2" ref="G4:G11">D4*F$3</f>
        <v>127.16568860194594</v>
      </c>
      <c r="H4" s="38" t="s">
        <v>35</v>
      </c>
    </row>
    <row r="5" spans="1:8" ht="15">
      <c r="A5" s="12" t="s">
        <v>4</v>
      </c>
      <c r="B5" s="14">
        <v>652.7775999999994</v>
      </c>
      <c r="C5" s="1">
        <f>B5/B12</f>
        <v>0.12250023068102978</v>
      </c>
      <c r="D5" s="14">
        <f t="shared" si="0"/>
        <v>1056.203466140526</v>
      </c>
      <c r="E5" s="1">
        <f t="shared" si="1"/>
        <v>0.12250023068102979</v>
      </c>
      <c r="F5" s="26">
        <v>0.41</v>
      </c>
      <c r="G5" s="2">
        <f t="shared" si="2"/>
        <v>147.86848525967366</v>
      </c>
      <c r="H5" s="38" t="s">
        <v>36</v>
      </c>
    </row>
    <row r="6" spans="1:8" ht="15">
      <c r="A6" s="12" t="s">
        <v>5</v>
      </c>
      <c r="B6" s="14">
        <v>733.3491999999997</v>
      </c>
      <c r="C6" s="1">
        <f>B6/B12</f>
        <v>0.137620295441738</v>
      </c>
      <c r="D6" s="14">
        <f t="shared" si="0"/>
        <v>1186.5694639818862</v>
      </c>
      <c r="E6" s="1">
        <f t="shared" si="1"/>
        <v>0.137620295441738</v>
      </c>
      <c r="F6" s="26">
        <v>0.72</v>
      </c>
      <c r="G6" s="2">
        <f t="shared" si="2"/>
        <v>166.1197249574641</v>
      </c>
      <c r="H6" s="38"/>
    </row>
    <row r="7" spans="1:8" ht="15">
      <c r="A7" s="12" t="s">
        <v>6</v>
      </c>
      <c r="B7" s="14">
        <v>401.8693000000003</v>
      </c>
      <c r="C7" s="1">
        <f>B7/B12</f>
        <v>0.07541478438234406</v>
      </c>
      <c r="D7" s="14">
        <f t="shared" si="0"/>
        <v>650.2302585068292</v>
      </c>
      <c r="E7" s="1">
        <f t="shared" si="1"/>
        <v>0.07541478438234406</v>
      </c>
      <c r="F7" s="26">
        <v>0.53</v>
      </c>
      <c r="G7" s="2">
        <f t="shared" si="2"/>
        <v>91.03223619095608</v>
      </c>
      <c r="H7" s="38"/>
    </row>
    <row r="8" spans="1:8" ht="15">
      <c r="A8" s="12" t="s">
        <v>7</v>
      </c>
      <c r="B8" s="14">
        <v>308.05759999999964</v>
      </c>
      <c r="C8" s="1">
        <f>B8/B12</f>
        <v>0.057810082734218185</v>
      </c>
      <c r="D8" s="14">
        <f t="shared" si="0"/>
        <v>498.4415900467963</v>
      </c>
      <c r="E8" s="1">
        <f t="shared" si="1"/>
        <v>0.05781008273421819</v>
      </c>
      <c r="F8" s="26">
        <v>0.34</v>
      </c>
      <c r="G8" s="2">
        <f t="shared" si="2"/>
        <v>69.78182260655149</v>
      </c>
      <c r="H8" s="38"/>
    </row>
    <row r="9" spans="1:8" ht="15">
      <c r="A9" s="12" t="s">
        <v>8</v>
      </c>
      <c r="B9" s="14">
        <v>301.8258000000001</v>
      </c>
      <c r="C9" s="1">
        <f>B9/B12</f>
        <v>0.056640623277340395</v>
      </c>
      <c r="D9" s="14">
        <f t="shared" si="0"/>
        <v>488.35844877434135</v>
      </c>
      <c r="E9" s="1">
        <f t="shared" si="1"/>
        <v>0.056640623277340395</v>
      </c>
      <c r="F9" s="26">
        <v>0.09</v>
      </c>
      <c r="G9" s="2">
        <f t="shared" si="2"/>
        <v>68.37018282840779</v>
      </c>
      <c r="H9" s="38"/>
    </row>
    <row r="10" spans="1:8" ht="15">
      <c r="A10" s="12" t="s">
        <v>9</v>
      </c>
      <c r="B10" s="14">
        <v>698.0906999999988</v>
      </c>
      <c r="C10" s="1">
        <f>B10/B12</f>
        <v>0.13100368607360527</v>
      </c>
      <c r="D10" s="14">
        <f t="shared" si="0"/>
        <v>1129.5207081561398</v>
      </c>
      <c r="E10" s="1">
        <f t="shared" si="1"/>
        <v>0.13100368607360527</v>
      </c>
      <c r="F10" s="26">
        <v>0.04</v>
      </c>
      <c r="G10" s="2">
        <f t="shared" si="2"/>
        <v>158.13289914185958</v>
      </c>
      <c r="H10" s="38" t="s">
        <v>37</v>
      </c>
    </row>
    <row r="11" spans="1:7" ht="15">
      <c r="A11" s="12" t="s">
        <v>10</v>
      </c>
      <c r="B11" s="14">
        <v>0.0004999999996471161</v>
      </c>
      <c r="C11" s="1">
        <f>B11/B12</f>
        <v>9.382998941337229E-08</v>
      </c>
      <c r="D11" s="14">
        <f t="shared" si="0"/>
        <v>0.0008090071299896721</v>
      </c>
      <c r="E11" s="1">
        <f t="shared" si="1"/>
        <v>9.38299894133723E-08</v>
      </c>
      <c r="F11" s="26">
        <v>0.95</v>
      </c>
      <c r="G11" s="2">
        <f t="shared" si="2"/>
        <v>0.0001132609981985541</v>
      </c>
    </row>
    <row r="12" spans="1:7" ht="15">
      <c r="A12" s="13" t="s">
        <v>11</v>
      </c>
      <c r="B12" s="15">
        <v>5328.786699999968</v>
      </c>
      <c r="C12" s="1">
        <f>SUM(C3:C11)</f>
        <v>1.0000000000000058</v>
      </c>
      <c r="D12" s="15">
        <f t="shared" si="0"/>
        <v>8622.052875073387</v>
      </c>
      <c r="E12" s="1">
        <f t="shared" si="1"/>
        <v>1</v>
      </c>
      <c r="G12" s="44">
        <f>SUM(G3:G11)</f>
        <v>1207.0874025102812</v>
      </c>
    </row>
    <row r="13" spans="1:5" ht="15">
      <c r="A13" s="11"/>
      <c r="B13" s="14"/>
      <c r="C13" s="9"/>
      <c r="D13" s="9"/>
      <c r="E13" s="9"/>
    </row>
    <row r="14" spans="1:5" ht="15">
      <c r="A14" s="12" t="s">
        <v>12</v>
      </c>
      <c r="B14" s="14">
        <v>-3239.31930000001</v>
      </c>
      <c r="C14" s="9"/>
      <c r="D14" s="9"/>
      <c r="E14" s="9"/>
    </row>
    <row r="15" spans="1:5" ht="15">
      <c r="A15" s="12" t="s">
        <v>13</v>
      </c>
      <c r="B15" s="14">
        <v>-2367.0757999999987</v>
      </c>
      <c r="C15" s="9"/>
      <c r="D15" s="9"/>
      <c r="E15" s="9"/>
    </row>
    <row r="16" spans="1:5" ht="15">
      <c r="A16" s="12" t="s">
        <v>14</v>
      </c>
      <c r="B16" s="14">
        <v>0</v>
      </c>
      <c r="C16" s="9"/>
      <c r="D16" s="9"/>
      <c r="E16" s="9"/>
    </row>
    <row r="17" spans="1:5" ht="15">
      <c r="A17" s="12" t="s">
        <v>15</v>
      </c>
      <c r="B17" s="14">
        <v>-6.2427999999999955</v>
      </c>
      <c r="C17" s="9"/>
      <c r="D17" s="9"/>
      <c r="E17" s="9"/>
    </row>
    <row r="18" spans="1:5" ht="15">
      <c r="A18" s="12" t="s">
        <v>16</v>
      </c>
      <c r="B18" s="14">
        <v>283.85130000000004</v>
      </c>
      <c r="C18" s="9"/>
      <c r="D18" s="9"/>
      <c r="E18" s="9"/>
    </row>
    <row r="19" ht="15">
      <c r="A19" s="13" t="s">
        <v>17</v>
      </c>
    </row>
    <row r="22" ht="15">
      <c r="A22" t="s">
        <v>24</v>
      </c>
    </row>
    <row r="23" spans="1:2" ht="15">
      <c r="A23" t="s">
        <v>23</v>
      </c>
      <c r="B23" s="30">
        <v>21311</v>
      </c>
    </row>
    <row r="25" spans="2:4" ht="45">
      <c r="B25" s="33" t="s">
        <v>31</v>
      </c>
      <c r="C25" s="33" t="s">
        <v>29</v>
      </c>
      <c r="D25" s="33" t="s">
        <v>30</v>
      </c>
    </row>
    <row r="26" spans="2:4" ht="15">
      <c r="B26" s="2">
        <v>16464</v>
      </c>
      <c r="C26" s="2">
        <v>13171.2</v>
      </c>
      <c r="D26" s="47">
        <v>1.6180142611212867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22" sqref="A22"/>
    </sheetView>
  </sheetViews>
  <sheetFormatPr defaultColWidth="8.8515625" defaultRowHeight="15"/>
  <cols>
    <col min="1" max="1" width="31.140625" style="0" bestFit="1" customWidth="1"/>
    <col min="2" max="2" width="14.28125" style="0" bestFit="1" customWidth="1"/>
    <col min="3" max="5" width="14.28125" style="0" customWidth="1"/>
    <col min="6" max="6" width="12.421875" style="0" bestFit="1" customWidth="1"/>
    <col min="7" max="7" width="13.140625" style="0" bestFit="1" customWidth="1"/>
    <col min="8" max="8" width="34.421875" style="0" bestFit="1" customWidth="1"/>
  </cols>
  <sheetData>
    <row r="1" ht="15">
      <c r="A1" s="12" t="s">
        <v>0</v>
      </c>
    </row>
    <row r="2" spans="1:8" ht="60">
      <c r="A2" s="13" t="s">
        <v>1</v>
      </c>
      <c r="B2" s="32" t="s">
        <v>25</v>
      </c>
      <c r="C2" s="32" t="s">
        <v>22</v>
      </c>
      <c r="D2" s="32" t="s">
        <v>28</v>
      </c>
      <c r="E2" s="17"/>
      <c r="F2" s="33" t="s">
        <v>39</v>
      </c>
      <c r="G2" s="32" t="s">
        <v>32</v>
      </c>
      <c r="H2" s="4" t="s">
        <v>33</v>
      </c>
    </row>
    <row r="3" spans="1:8" ht="15">
      <c r="A3" s="12" t="s">
        <v>2</v>
      </c>
      <c r="B3" s="14">
        <v>274.84240000000045</v>
      </c>
      <c r="C3" s="1">
        <f>B3/B12</f>
        <v>0.20297738428953735</v>
      </c>
      <c r="D3" s="14">
        <f>B3*D$26</f>
        <v>437.25474986060067</v>
      </c>
      <c r="E3" s="1">
        <f>D3/D$12</f>
        <v>0.20297738428953735</v>
      </c>
      <c r="F3" s="26">
        <v>0.14</v>
      </c>
      <c r="G3" s="2">
        <f>D3*F$3</f>
        <v>61.2156649804841</v>
      </c>
      <c r="H3" s="38" t="s">
        <v>34</v>
      </c>
    </row>
    <row r="4" spans="1:8" ht="15">
      <c r="A4" s="12" t="s">
        <v>3</v>
      </c>
      <c r="B4" s="14">
        <v>140.98980000000006</v>
      </c>
      <c r="C4" s="1">
        <f>B4/B12</f>
        <v>0.10412418468003837</v>
      </c>
      <c r="D4" s="14">
        <f aca="true" t="shared" si="0" ref="D4:D12">B4*D$26</f>
        <v>224.30476422813962</v>
      </c>
      <c r="E4" s="1">
        <f aca="true" t="shared" si="1" ref="E4:E12">D4/D$12</f>
        <v>0.10412418468003837</v>
      </c>
      <c r="F4" s="26">
        <v>0.28</v>
      </c>
      <c r="G4" s="2">
        <f aca="true" t="shared" si="2" ref="G4:G11">D4*F$3</f>
        <v>31.40266699193955</v>
      </c>
      <c r="H4" s="38" t="s">
        <v>35</v>
      </c>
    </row>
    <row r="5" spans="1:8" ht="15">
      <c r="A5" s="12" t="s">
        <v>4</v>
      </c>
      <c r="B5" s="14">
        <v>62.385400000000004</v>
      </c>
      <c r="C5" s="1">
        <f>B5/B12</f>
        <v>0.04607304153164316</v>
      </c>
      <c r="D5" s="14">
        <f t="shared" si="0"/>
        <v>99.25074323304365</v>
      </c>
      <c r="E5" s="1">
        <f t="shared" si="1"/>
        <v>0.04607304153164317</v>
      </c>
      <c r="F5" s="26">
        <v>0.41</v>
      </c>
      <c r="G5" s="2">
        <f t="shared" si="2"/>
        <v>13.895104052626113</v>
      </c>
      <c r="H5" s="38" t="s">
        <v>36</v>
      </c>
    </row>
    <row r="6" spans="1:8" ht="15">
      <c r="A6" s="12" t="s">
        <v>5</v>
      </c>
      <c r="B6" s="14">
        <v>107.0815</v>
      </c>
      <c r="C6" s="1">
        <f>B6/B12</f>
        <v>0.07908213134436338</v>
      </c>
      <c r="D6" s="14">
        <f t="shared" si="0"/>
        <v>170.35906576713722</v>
      </c>
      <c r="E6" s="1">
        <f t="shared" si="1"/>
        <v>0.07908213134436338</v>
      </c>
      <c r="F6" s="26">
        <v>0.72</v>
      </c>
      <c r="G6" s="2">
        <f t="shared" si="2"/>
        <v>23.850269207399215</v>
      </c>
      <c r="H6" s="38"/>
    </row>
    <row r="7" spans="1:8" ht="15">
      <c r="A7" s="12" t="s">
        <v>6</v>
      </c>
      <c r="B7" s="14">
        <v>0</v>
      </c>
      <c r="C7" s="1">
        <f>B7/B12</f>
        <v>0</v>
      </c>
      <c r="D7" s="14">
        <f t="shared" si="0"/>
        <v>0</v>
      </c>
      <c r="E7" s="1">
        <f t="shared" si="1"/>
        <v>0</v>
      </c>
      <c r="F7" s="26">
        <v>0.53</v>
      </c>
      <c r="G7" s="2">
        <f t="shared" si="2"/>
        <v>0</v>
      </c>
      <c r="H7" s="38"/>
    </row>
    <row r="8" spans="1:8" ht="15">
      <c r="A8" s="12" t="s">
        <v>7</v>
      </c>
      <c r="B8" s="14">
        <v>24.05510000000004</v>
      </c>
      <c r="C8" s="1">
        <f>B8/B12</f>
        <v>0.01776524028615399</v>
      </c>
      <c r="D8" s="14">
        <f t="shared" si="0"/>
        <v>38.269956649235105</v>
      </c>
      <c r="E8" s="1">
        <f t="shared" si="1"/>
        <v>0.01776524028615399</v>
      </c>
      <c r="F8" s="26">
        <v>0.34</v>
      </c>
      <c r="G8" s="2">
        <f t="shared" si="2"/>
        <v>5.357793930892916</v>
      </c>
      <c r="H8" s="38"/>
    </row>
    <row r="9" spans="1:8" ht="15">
      <c r="A9" s="12" t="s">
        <v>8</v>
      </c>
      <c r="B9" s="14">
        <v>28.474999999999966</v>
      </c>
      <c r="C9" s="1">
        <f>B9/B12</f>
        <v>0.021029437298046297</v>
      </c>
      <c r="D9" s="14">
        <f t="shared" si="0"/>
        <v>45.301703821101</v>
      </c>
      <c r="E9" s="1">
        <f t="shared" si="1"/>
        <v>0.021029437298046297</v>
      </c>
      <c r="F9" s="26">
        <v>0.09</v>
      </c>
      <c r="G9" s="2">
        <f t="shared" si="2"/>
        <v>6.342238534954141</v>
      </c>
      <c r="H9" s="38"/>
    </row>
    <row r="10" spans="1:8" ht="15">
      <c r="A10" s="12" t="s">
        <v>9</v>
      </c>
      <c r="B10" s="14">
        <v>716.2250999999997</v>
      </c>
      <c r="C10" s="1">
        <f>B10/B12</f>
        <v>0.5289485805702178</v>
      </c>
      <c r="D10" s="14">
        <f t="shared" si="0"/>
        <v>1139.4632958538532</v>
      </c>
      <c r="E10" s="1">
        <f t="shared" si="1"/>
        <v>0.5289485805702178</v>
      </c>
      <c r="F10" s="26">
        <v>0.04</v>
      </c>
      <c r="G10" s="2">
        <f t="shared" si="2"/>
        <v>159.52486141953946</v>
      </c>
      <c r="H10" s="38" t="s">
        <v>37</v>
      </c>
    </row>
    <row r="11" spans="1:7" ht="15">
      <c r="A11" s="12" t="s">
        <v>10</v>
      </c>
      <c r="B11" s="14">
        <v>0</v>
      </c>
      <c r="C11" s="1">
        <f>B11/B12</f>
        <v>0</v>
      </c>
      <c r="D11" s="14">
        <f t="shared" si="0"/>
        <v>0</v>
      </c>
      <c r="E11" s="1">
        <f t="shared" si="1"/>
        <v>0</v>
      </c>
      <c r="F11" s="26">
        <v>0.95</v>
      </c>
      <c r="G11" s="2">
        <f t="shared" si="2"/>
        <v>0</v>
      </c>
    </row>
    <row r="12" spans="1:7" ht="15">
      <c r="A12" s="13" t="s">
        <v>11</v>
      </c>
      <c r="B12" s="15">
        <v>1354.0542999999998</v>
      </c>
      <c r="C12" s="1">
        <f>SUM(C3:C11)</f>
        <v>1.0000000000000004</v>
      </c>
      <c r="D12" s="15">
        <f t="shared" si="0"/>
        <v>2154.20427941311</v>
      </c>
      <c r="E12" s="1">
        <f t="shared" si="1"/>
        <v>1</v>
      </c>
      <c r="G12" s="44">
        <f>SUM(G3:G11)</f>
        <v>301.5885991178355</v>
      </c>
    </row>
    <row r="13" spans="1:5" ht="15">
      <c r="A13" s="11"/>
      <c r="B13" s="14"/>
      <c r="C13" s="14"/>
      <c r="D13" s="14"/>
      <c r="E13" s="14"/>
    </row>
    <row r="14" spans="1:5" ht="15">
      <c r="A14" s="12" t="s">
        <v>12</v>
      </c>
      <c r="B14" s="14">
        <v>-914.744400000025</v>
      </c>
      <c r="C14" s="14"/>
      <c r="D14" s="14"/>
      <c r="E14" s="14"/>
    </row>
    <row r="15" spans="1:5" ht="15">
      <c r="A15" s="12" t="s">
        <v>13</v>
      </c>
      <c r="B15" s="14">
        <v>-463.84739999999147</v>
      </c>
      <c r="C15" s="14"/>
      <c r="D15" s="14"/>
      <c r="E15" s="14"/>
    </row>
    <row r="16" spans="1:5" ht="15">
      <c r="A16" s="12" t="s">
        <v>14</v>
      </c>
      <c r="B16" s="14">
        <v>0.3020000000105938</v>
      </c>
      <c r="C16" s="14"/>
      <c r="D16" s="14"/>
      <c r="E16" s="14"/>
    </row>
    <row r="17" spans="1:5" ht="15">
      <c r="A17" s="12" t="s">
        <v>15</v>
      </c>
      <c r="B17" s="14">
        <v>24.235200000000077</v>
      </c>
      <c r="C17" s="14"/>
      <c r="D17" s="14"/>
      <c r="E17" s="14"/>
    </row>
    <row r="18" spans="1:5" ht="15">
      <c r="A18" s="12" t="s">
        <v>16</v>
      </c>
      <c r="B18" s="14">
        <v>0</v>
      </c>
      <c r="C18" s="14"/>
      <c r="D18" s="14"/>
      <c r="E18" s="14"/>
    </row>
    <row r="19" ht="15">
      <c r="A19" s="13" t="s">
        <v>17</v>
      </c>
    </row>
    <row r="22" ht="15">
      <c r="A22" t="s">
        <v>24</v>
      </c>
    </row>
    <row r="23" spans="1:2" ht="15">
      <c r="A23" t="s">
        <v>23</v>
      </c>
      <c r="B23" s="30">
        <v>1450</v>
      </c>
    </row>
    <row r="25" spans="2:4" ht="45">
      <c r="B25" s="33" t="s">
        <v>31</v>
      </c>
      <c r="C25" s="33" t="s">
        <v>29</v>
      </c>
      <c r="D25" s="33" t="s">
        <v>30</v>
      </c>
    </row>
    <row r="26" spans="2:4" ht="15">
      <c r="B26" s="2">
        <v>1139</v>
      </c>
      <c r="C26" s="2">
        <v>911.2</v>
      </c>
      <c r="D26" s="47">
        <v>1.5909290191782635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H26"/>
  <sheetViews>
    <sheetView workbookViewId="0" topLeftCell="A1">
      <selection activeCell="A22" sqref="A22"/>
    </sheetView>
  </sheetViews>
  <sheetFormatPr defaultColWidth="8.8515625" defaultRowHeight="15"/>
  <cols>
    <col min="1" max="1" width="31.140625" style="0" bestFit="1" customWidth="1"/>
    <col min="2" max="2" width="14.28125" style="0" bestFit="1" customWidth="1"/>
    <col min="3" max="5" width="14.28125" style="0" customWidth="1"/>
    <col min="6" max="6" width="12.421875" style="0" bestFit="1" customWidth="1"/>
    <col min="7" max="7" width="13.140625" style="0" bestFit="1" customWidth="1"/>
    <col min="8" max="8" width="34.421875" style="0" bestFit="1" customWidth="1"/>
  </cols>
  <sheetData>
    <row r="1" ht="15">
      <c r="A1" s="12" t="s">
        <v>0</v>
      </c>
    </row>
    <row r="2" spans="1:8" ht="60">
      <c r="A2" s="13" t="s">
        <v>1</v>
      </c>
      <c r="B2" s="32" t="s">
        <v>25</v>
      </c>
      <c r="C2" s="32" t="s">
        <v>22</v>
      </c>
      <c r="D2" s="32" t="s">
        <v>28</v>
      </c>
      <c r="E2" s="17"/>
      <c r="F2" s="33" t="s">
        <v>39</v>
      </c>
      <c r="G2" s="32" t="s">
        <v>32</v>
      </c>
      <c r="H2" s="4" t="s">
        <v>33</v>
      </c>
    </row>
    <row r="3" spans="1:8" ht="15">
      <c r="A3" s="12" t="s">
        <v>2</v>
      </c>
      <c r="B3" s="14">
        <v>2399.163499999995</v>
      </c>
      <c r="C3" s="1">
        <f>B3/B12</f>
        <v>0.35376670394210236</v>
      </c>
      <c r="D3" s="14">
        <f>B3*D$26</f>
        <v>4068.1519815802635</v>
      </c>
      <c r="E3" s="1">
        <f>D3/D$12</f>
        <v>0.35376670394210236</v>
      </c>
      <c r="F3" s="26">
        <v>0.14</v>
      </c>
      <c r="G3" s="2">
        <f>D3*F$3</f>
        <v>569.5412774212369</v>
      </c>
      <c r="H3" s="38" t="s">
        <v>34</v>
      </c>
    </row>
    <row r="4" spans="1:8" ht="15">
      <c r="A4" s="12" t="s">
        <v>3</v>
      </c>
      <c r="B4" s="14">
        <v>981.5910000000003</v>
      </c>
      <c r="C4" s="1">
        <f>B4/B12</f>
        <v>0.14473970310453332</v>
      </c>
      <c r="D4" s="14">
        <f aca="true" t="shared" si="0" ref="D4:D12">B4*D$26</f>
        <v>1664.4390312504179</v>
      </c>
      <c r="E4" s="1">
        <f aca="true" t="shared" si="1" ref="E4:E12">D4/D$12</f>
        <v>0.14473970310453332</v>
      </c>
      <c r="F4" s="26">
        <v>0.28</v>
      </c>
      <c r="G4" s="2">
        <f aca="true" t="shared" si="2" ref="G4:G11">D4*F$3</f>
        <v>233.0214643750585</v>
      </c>
      <c r="H4" s="38" t="s">
        <v>35</v>
      </c>
    </row>
    <row r="5" spans="1:8" ht="15">
      <c r="A5" s="12" t="s">
        <v>4</v>
      </c>
      <c r="B5" s="14">
        <v>526.8478000000014</v>
      </c>
      <c r="C5" s="1">
        <f>B5/B12</f>
        <v>0.07768591414680526</v>
      </c>
      <c r="D5" s="14">
        <f t="shared" si="0"/>
        <v>893.3517542931994</v>
      </c>
      <c r="E5" s="1">
        <f t="shared" si="1"/>
        <v>0.07768591414680526</v>
      </c>
      <c r="F5" s="26">
        <v>0.41</v>
      </c>
      <c r="G5" s="2">
        <f t="shared" si="2"/>
        <v>125.06924560104792</v>
      </c>
      <c r="H5" s="38" t="s">
        <v>36</v>
      </c>
    </row>
    <row r="6" spans="1:8" ht="15">
      <c r="A6" s="12" t="s">
        <v>5</v>
      </c>
      <c r="B6" s="14">
        <v>414.5002000000004</v>
      </c>
      <c r="C6" s="1">
        <f>B6/B12</f>
        <v>0.06111979010073414</v>
      </c>
      <c r="D6" s="14">
        <f t="shared" si="0"/>
        <v>702.8490596807682</v>
      </c>
      <c r="E6" s="1">
        <f t="shared" si="1"/>
        <v>0.06111979010073413</v>
      </c>
      <c r="F6" s="26">
        <v>0.72</v>
      </c>
      <c r="G6" s="2">
        <f t="shared" si="2"/>
        <v>98.39886835530756</v>
      </c>
      <c r="H6" s="38"/>
    </row>
    <row r="7" spans="1:8" ht="15">
      <c r="A7" s="12" t="s">
        <v>6</v>
      </c>
      <c r="B7" s="14">
        <v>97.18319999999949</v>
      </c>
      <c r="C7" s="1">
        <f>B7/B12</f>
        <v>0.014330069769128286</v>
      </c>
      <c r="D7" s="14">
        <f t="shared" si="0"/>
        <v>164.78911406259297</v>
      </c>
      <c r="E7" s="1">
        <f t="shared" si="1"/>
        <v>0.014330069769128284</v>
      </c>
      <c r="F7" s="26">
        <v>0.53</v>
      </c>
      <c r="G7" s="2">
        <f t="shared" si="2"/>
        <v>23.070475968763017</v>
      </c>
      <c r="H7" s="38"/>
    </row>
    <row r="8" spans="1:8" ht="15">
      <c r="A8" s="12" t="s">
        <v>7</v>
      </c>
      <c r="B8" s="14">
        <v>778.1805999999997</v>
      </c>
      <c r="C8" s="1">
        <f>B8/B12</f>
        <v>0.11474598789690157</v>
      </c>
      <c r="D8" s="14">
        <f t="shared" si="0"/>
        <v>1319.5253053480196</v>
      </c>
      <c r="E8" s="1">
        <f t="shared" si="1"/>
        <v>0.11474598789690157</v>
      </c>
      <c r="F8" s="26">
        <v>0.34</v>
      </c>
      <c r="G8" s="2">
        <f t="shared" si="2"/>
        <v>184.73354274872275</v>
      </c>
      <c r="H8" s="38"/>
    </row>
    <row r="9" spans="1:8" ht="15">
      <c r="A9" s="12" t="s">
        <v>8</v>
      </c>
      <c r="B9" s="14">
        <v>-220.08320000000094</v>
      </c>
      <c r="C9" s="1">
        <f>B9/B12</f>
        <v>-0.03245218938060328</v>
      </c>
      <c r="D9" s="14">
        <f t="shared" si="0"/>
        <v>-373.18503144639</v>
      </c>
      <c r="E9" s="1">
        <f t="shared" si="1"/>
        <v>-0.03245218938060328</v>
      </c>
      <c r="F9" s="26">
        <v>0.09</v>
      </c>
      <c r="G9" s="2">
        <f t="shared" si="2"/>
        <v>-52.2459044024946</v>
      </c>
      <c r="H9" s="38"/>
    </row>
    <row r="10" spans="1:8" ht="15">
      <c r="A10" s="12" t="s">
        <v>9</v>
      </c>
      <c r="B10" s="14">
        <v>1804.3839999999982</v>
      </c>
      <c r="C10" s="1">
        <f>B10/B12</f>
        <v>0.2660639761841438</v>
      </c>
      <c r="D10" s="14">
        <f t="shared" si="0"/>
        <v>3059.611545912452</v>
      </c>
      <c r="E10" s="1">
        <f t="shared" si="1"/>
        <v>0.2660639761841438</v>
      </c>
      <c r="F10" s="26">
        <v>0.04</v>
      </c>
      <c r="G10" s="2">
        <f t="shared" si="2"/>
        <v>428.3456164277433</v>
      </c>
      <c r="H10" s="38" t="s">
        <v>37</v>
      </c>
    </row>
    <row r="11" spans="1:7" ht="15">
      <c r="A11" s="12" t="s">
        <v>10</v>
      </c>
      <c r="B11" s="14">
        <v>0.00029999999992469384</v>
      </c>
      <c r="C11" s="1">
        <f>B11/B12</f>
        <v>4.423625616011169E-08</v>
      </c>
      <c r="D11" s="14">
        <f t="shared" si="0"/>
        <v>0.0005086962994259143</v>
      </c>
      <c r="E11" s="1">
        <f t="shared" si="1"/>
        <v>4.4236256160111675E-08</v>
      </c>
      <c r="F11" s="26">
        <v>0.95</v>
      </c>
      <c r="G11" s="2">
        <f t="shared" si="2"/>
        <v>7.1217481919628E-05</v>
      </c>
    </row>
    <row r="12" spans="1:7" ht="15">
      <c r="A12" s="13" t="s">
        <v>11</v>
      </c>
      <c r="B12" s="15">
        <v>6781.767399999982</v>
      </c>
      <c r="C12" s="1">
        <f>SUM(C3:C11)</f>
        <v>1.0000000000000018</v>
      </c>
      <c r="D12" s="15">
        <f t="shared" si="0"/>
        <v>11499.533269377605</v>
      </c>
      <c r="E12" s="1">
        <f t="shared" si="1"/>
        <v>1</v>
      </c>
      <c r="G12" s="44">
        <f>SUM(G3:G11)</f>
        <v>1609.9346577128674</v>
      </c>
    </row>
    <row r="13" spans="1:5" ht="15">
      <c r="A13" s="11"/>
      <c r="B13" s="14"/>
      <c r="C13" s="14"/>
      <c r="D13" s="14"/>
      <c r="E13" s="14"/>
    </row>
    <row r="14" spans="1:5" ht="15">
      <c r="A14" s="12" t="s">
        <v>12</v>
      </c>
      <c r="B14" s="14">
        <v>-4086.5614999999816</v>
      </c>
      <c r="C14" s="14"/>
      <c r="D14" s="14"/>
      <c r="E14" s="14"/>
    </row>
    <row r="15" spans="1:5" ht="15">
      <c r="A15" s="12" t="s">
        <v>13</v>
      </c>
      <c r="B15" s="14">
        <v>-2814.371600000013</v>
      </c>
      <c r="C15" s="14"/>
      <c r="D15" s="14"/>
      <c r="E15" s="14"/>
    </row>
    <row r="16" spans="1:5" ht="15">
      <c r="A16" s="12" t="s">
        <v>14</v>
      </c>
      <c r="B16" s="14">
        <v>0</v>
      </c>
      <c r="C16" s="14"/>
      <c r="D16" s="14"/>
      <c r="E16" s="14"/>
    </row>
    <row r="17" spans="1:5" ht="15">
      <c r="A17" s="12" t="s">
        <v>15</v>
      </c>
      <c r="B17" s="14">
        <v>0</v>
      </c>
      <c r="C17" s="14"/>
      <c r="D17" s="14"/>
      <c r="E17" s="14"/>
    </row>
    <row r="18" spans="1:5" ht="15">
      <c r="A18" s="12" t="s">
        <v>16</v>
      </c>
      <c r="B18" s="14">
        <v>119.16480000000001</v>
      </c>
      <c r="C18" s="14"/>
      <c r="D18" s="14"/>
      <c r="E18" s="14"/>
    </row>
    <row r="19" ht="15">
      <c r="A19" s="13" t="s">
        <v>17</v>
      </c>
    </row>
    <row r="22" ht="15">
      <c r="A22" t="s">
        <v>24</v>
      </c>
    </row>
    <row r="23" spans="1:2" ht="15">
      <c r="A23" t="s">
        <v>23</v>
      </c>
      <c r="B23" s="30">
        <v>55988</v>
      </c>
    </row>
    <row r="25" spans="2:4" ht="45">
      <c r="B25" s="33" t="s">
        <v>31</v>
      </c>
      <c r="C25" s="33" t="s">
        <v>29</v>
      </c>
      <c r="D25" s="33" t="s">
        <v>30</v>
      </c>
    </row>
    <row r="26" spans="2:4" ht="15">
      <c r="B26" s="2">
        <v>41273</v>
      </c>
      <c r="C26" s="2">
        <v>33018.4</v>
      </c>
      <c r="D26" s="47">
        <v>1.6956543318453585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22" sqref="A22"/>
    </sheetView>
  </sheetViews>
  <sheetFormatPr defaultColWidth="8.8515625" defaultRowHeight="15"/>
  <cols>
    <col min="1" max="1" width="31.140625" style="0" bestFit="1" customWidth="1"/>
    <col min="2" max="2" width="14.28125" style="0" bestFit="1" customWidth="1"/>
    <col min="3" max="5" width="14.28125" style="0" customWidth="1"/>
    <col min="6" max="6" width="12.421875" style="0" bestFit="1" customWidth="1"/>
    <col min="7" max="7" width="13.140625" style="0" bestFit="1" customWidth="1"/>
    <col min="8" max="8" width="34.421875" style="0" bestFit="1" customWidth="1"/>
  </cols>
  <sheetData>
    <row r="1" ht="15">
      <c r="A1" s="12" t="s">
        <v>0</v>
      </c>
    </row>
    <row r="2" spans="1:8" ht="60">
      <c r="A2" s="13" t="s">
        <v>1</v>
      </c>
      <c r="B2" s="32" t="s">
        <v>25</v>
      </c>
      <c r="C2" s="32" t="s">
        <v>22</v>
      </c>
      <c r="D2" s="32" t="s">
        <v>28</v>
      </c>
      <c r="E2" s="17"/>
      <c r="F2" s="33" t="s">
        <v>39</v>
      </c>
      <c r="G2" s="32" t="s">
        <v>32</v>
      </c>
      <c r="H2" s="4" t="s">
        <v>33</v>
      </c>
    </row>
    <row r="3" spans="1:8" ht="15">
      <c r="A3" s="12" t="s">
        <v>2</v>
      </c>
      <c r="B3" s="14">
        <v>2830.4225000000006</v>
      </c>
      <c r="C3" s="1">
        <f>B3/B12</f>
        <v>0.2643121797117292</v>
      </c>
      <c r="D3" s="14">
        <f>B3*D$26</f>
        <v>4135.975645755115</v>
      </c>
      <c r="E3" s="1">
        <f>D3/D$12</f>
        <v>0.2643121797117292</v>
      </c>
      <c r="F3" s="26">
        <v>0.14</v>
      </c>
      <c r="G3" s="2">
        <f>D3*F$3</f>
        <v>579.0365904057161</v>
      </c>
      <c r="H3" s="38" t="s">
        <v>34</v>
      </c>
    </row>
    <row r="4" spans="1:8" ht="15">
      <c r="A4" s="12" t="s">
        <v>3</v>
      </c>
      <c r="B4" s="14">
        <v>3428.8441999999995</v>
      </c>
      <c r="C4" s="1">
        <f>B4/B12</f>
        <v>0.3201943470962092</v>
      </c>
      <c r="D4" s="14">
        <f aca="true" t="shared" si="0" ref="D4:D12">B4*D$26</f>
        <v>5010.423745673544</v>
      </c>
      <c r="E4" s="1">
        <f aca="true" t="shared" si="1" ref="E4:E12">D4/D$12</f>
        <v>0.3201943470962092</v>
      </c>
      <c r="F4" s="26">
        <v>0.28</v>
      </c>
      <c r="G4" s="2">
        <f aca="true" t="shared" si="2" ref="G4:G11">D4*F$3</f>
        <v>701.4593243942962</v>
      </c>
      <c r="H4" s="38" t="s">
        <v>35</v>
      </c>
    </row>
    <row r="5" spans="1:8" ht="15">
      <c r="A5" s="12" t="s">
        <v>4</v>
      </c>
      <c r="B5" s="14">
        <v>774.4629000000004</v>
      </c>
      <c r="C5" s="1">
        <f>B5/B12</f>
        <v>0.07232135033015992</v>
      </c>
      <c r="D5" s="14">
        <f t="shared" si="0"/>
        <v>1131.6895950837304</v>
      </c>
      <c r="E5" s="1">
        <f t="shared" si="1"/>
        <v>0.0723213503301599</v>
      </c>
      <c r="F5" s="26">
        <v>0.41</v>
      </c>
      <c r="G5" s="2">
        <f t="shared" si="2"/>
        <v>158.43654331172226</v>
      </c>
      <c r="H5" s="38" t="s">
        <v>36</v>
      </c>
    </row>
    <row r="6" spans="1:8" ht="15">
      <c r="A6" s="12" t="s">
        <v>5</v>
      </c>
      <c r="B6" s="14">
        <v>724.2633999999998</v>
      </c>
      <c r="C6" s="1">
        <f>B6/B12</f>
        <v>0.06763359107674842</v>
      </c>
      <c r="D6" s="14">
        <f t="shared" si="0"/>
        <v>1058.3352073804508</v>
      </c>
      <c r="E6" s="1">
        <f t="shared" si="1"/>
        <v>0.06763359107674842</v>
      </c>
      <c r="F6" s="26">
        <v>0.72</v>
      </c>
      <c r="G6" s="2">
        <f t="shared" si="2"/>
        <v>148.16692903326313</v>
      </c>
      <c r="H6" s="38"/>
    </row>
    <row r="7" spans="1:8" ht="15">
      <c r="A7" s="12" t="s">
        <v>6</v>
      </c>
      <c r="B7" s="14">
        <v>662.066600000001</v>
      </c>
      <c r="C7" s="1">
        <f>B7/B12</f>
        <v>0.06182549289384669</v>
      </c>
      <c r="D7" s="14">
        <f t="shared" si="0"/>
        <v>967.4496770245067</v>
      </c>
      <c r="E7" s="1">
        <f t="shared" si="1"/>
        <v>0.06182549289384669</v>
      </c>
      <c r="F7" s="26">
        <v>0.53</v>
      </c>
      <c r="G7" s="2">
        <f t="shared" si="2"/>
        <v>135.44295478343096</v>
      </c>
      <c r="H7" s="38"/>
    </row>
    <row r="8" spans="1:8" ht="15">
      <c r="A8" s="12" t="s">
        <v>7</v>
      </c>
      <c r="B8" s="14">
        <v>626.4125000000004</v>
      </c>
      <c r="C8" s="1">
        <f>B8/B12</f>
        <v>0.05849602074378424</v>
      </c>
      <c r="D8" s="14">
        <f t="shared" si="0"/>
        <v>915.3498617950419</v>
      </c>
      <c r="E8" s="1">
        <f t="shared" si="1"/>
        <v>0.05849602074378424</v>
      </c>
      <c r="F8" s="26">
        <v>0.34</v>
      </c>
      <c r="G8" s="2">
        <f t="shared" si="2"/>
        <v>128.14898065130586</v>
      </c>
      <c r="H8" s="38"/>
    </row>
    <row r="9" spans="1:8" ht="15">
      <c r="A9" s="12" t="s">
        <v>8</v>
      </c>
      <c r="B9" s="14">
        <v>452.95130000000063</v>
      </c>
      <c r="C9" s="1">
        <f>B9/B12</f>
        <v>0.04229776487653752</v>
      </c>
      <c r="D9" s="14">
        <f t="shared" si="0"/>
        <v>661.8784105599503</v>
      </c>
      <c r="E9" s="1">
        <f t="shared" si="1"/>
        <v>0.042297764876537525</v>
      </c>
      <c r="F9" s="26">
        <v>0.09</v>
      </c>
      <c r="G9" s="2">
        <f t="shared" si="2"/>
        <v>92.66297747839306</v>
      </c>
      <c r="H9" s="38"/>
    </row>
    <row r="10" spans="1:8" ht="15">
      <c r="A10" s="12" t="s">
        <v>9</v>
      </c>
      <c r="B10" s="14">
        <v>1209.2115999999987</v>
      </c>
      <c r="C10" s="1">
        <f>B10/B12</f>
        <v>0.11291930930053984</v>
      </c>
      <c r="D10" s="14">
        <f t="shared" si="0"/>
        <v>1766.9693228359263</v>
      </c>
      <c r="E10" s="1">
        <f t="shared" si="1"/>
        <v>0.11291930930053985</v>
      </c>
      <c r="F10" s="26">
        <v>0.04</v>
      </c>
      <c r="G10" s="2">
        <f t="shared" si="2"/>
        <v>247.3757051970297</v>
      </c>
      <c r="H10" s="38" t="s">
        <v>37</v>
      </c>
    </row>
    <row r="11" spans="1:7" ht="15">
      <c r="A11" s="12" t="s">
        <v>10</v>
      </c>
      <c r="B11" s="14">
        <v>-0.0005999999998493877</v>
      </c>
      <c r="C11" s="1">
        <f>B11/B12</f>
        <v>-5.602955310990809E-08</v>
      </c>
      <c r="D11" s="14">
        <f t="shared" si="0"/>
        <v>-0.0008767544021537914</v>
      </c>
      <c r="E11" s="1">
        <f t="shared" si="1"/>
        <v>-5.602955310990809E-08</v>
      </c>
      <c r="F11" s="26">
        <v>0.95</v>
      </c>
      <c r="G11" s="2">
        <f t="shared" si="2"/>
        <v>-0.0001227456163015308</v>
      </c>
    </row>
    <row r="12" spans="1:7" ht="15">
      <c r="A12" s="13" t="s">
        <v>11</v>
      </c>
      <c r="B12" s="15">
        <v>10708.63439999998</v>
      </c>
      <c r="C12" s="1">
        <f>SUM(C3:C11)</f>
        <v>1.0000000000000016</v>
      </c>
      <c r="D12" s="15">
        <f t="shared" si="0"/>
        <v>15648.070589353832</v>
      </c>
      <c r="E12" s="1">
        <f t="shared" si="1"/>
        <v>1</v>
      </c>
      <c r="G12" s="44">
        <f>SUM(G3:G11)</f>
        <v>2190.729882509541</v>
      </c>
    </row>
    <row r="13" spans="1:5" ht="15">
      <c r="A13" s="11"/>
      <c r="B13" s="14"/>
      <c r="C13" s="14"/>
      <c r="D13" s="14"/>
      <c r="E13" s="14"/>
    </row>
    <row r="14" spans="1:5" ht="15">
      <c r="A14" s="12" t="s">
        <v>12</v>
      </c>
      <c r="B14" s="14">
        <v>-3701.8750999999975</v>
      </c>
      <c r="C14" s="14"/>
      <c r="D14" s="14"/>
      <c r="E14" s="14"/>
    </row>
    <row r="15" spans="1:5" ht="15">
      <c r="A15" s="12" t="s">
        <v>13</v>
      </c>
      <c r="B15" s="14">
        <v>-9104.20640000001</v>
      </c>
      <c r="C15" s="14"/>
      <c r="D15" s="14"/>
      <c r="E15" s="14"/>
    </row>
    <row r="16" spans="1:5" ht="15">
      <c r="A16" s="12" t="s">
        <v>14</v>
      </c>
      <c r="B16" s="14">
        <v>0</v>
      </c>
      <c r="C16" s="14"/>
      <c r="D16" s="14"/>
      <c r="E16" s="14"/>
    </row>
    <row r="17" spans="1:5" ht="15">
      <c r="A17" s="12" t="s">
        <v>15</v>
      </c>
      <c r="B17" s="14">
        <v>-1.4895000000001346</v>
      </c>
      <c r="C17" s="14"/>
      <c r="D17" s="14"/>
      <c r="E17" s="14"/>
    </row>
    <row r="18" spans="1:5" ht="15">
      <c r="A18" s="12" t="s">
        <v>16</v>
      </c>
      <c r="B18" s="14">
        <v>2099.3714000000004</v>
      </c>
      <c r="C18" s="14"/>
      <c r="D18" s="14"/>
      <c r="E18" s="14"/>
    </row>
    <row r="19" ht="15">
      <c r="A19" s="13" t="s">
        <v>17</v>
      </c>
    </row>
    <row r="22" ht="15">
      <c r="A22" t="s">
        <v>24</v>
      </c>
    </row>
    <row r="23" spans="1:2" ht="15">
      <c r="A23" t="s">
        <v>23</v>
      </c>
      <c r="B23" s="30">
        <v>30165</v>
      </c>
    </row>
    <row r="25" spans="2:4" ht="45">
      <c r="B25" s="33" t="s">
        <v>31</v>
      </c>
      <c r="C25" s="33" t="s">
        <v>29</v>
      </c>
      <c r="D25" s="33" t="s">
        <v>30</v>
      </c>
    </row>
    <row r="26" spans="2:4" ht="15">
      <c r="B26" s="2">
        <v>25804</v>
      </c>
      <c r="C26" s="2">
        <v>20643.2</v>
      </c>
      <c r="D26" s="47">
        <v>1.4612573372897912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22" sqref="A22"/>
    </sheetView>
  </sheetViews>
  <sheetFormatPr defaultColWidth="8.8515625" defaultRowHeight="15"/>
  <cols>
    <col min="1" max="1" width="31.140625" style="0" bestFit="1" customWidth="1"/>
    <col min="2" max="2" width="14.28125" style="0" bestFit="1" customWidth="1"/>
    <col min="3" max="5" width="14.28125" style="0" customWidth="1"/>
    <col min="6" max="6" width="12.421875" style="0" bestFit="1" customWidth="1"/>
    <col min="7" max="7" width="13.140625" style="0" bestFit="1" customWidth="1"/>
    <col min="8" max="8" width="34.421875" style="0" bestFit="1" customWidth="1"/>
  </cols>
  <sheetData>
    <row r="1" ht="15">
      <c r="A1" s="12" t="s">
        <v>0</v>
      </c>
    </row>
    <row r="2" spans="1:8" ht="60">
      <c r="A2" s="13" t="s">
        <v>1</v>
      </c>
      <c r="B2" s="32" t="s">
        <v>25</v>
      </c>
      <c r="C2" s="32" t="s">
        <v>22</v>
      </c>
      <c r="D2" s="32" t="s">
        <v>28</v>
      </c>
      <c r="E2" s="17"/>
      <c r="F2" s="33" t="s">
        <v>39</v>
      </c>
      <c r="G2" s="32" t="s">
        <v>32</v>
      </c>
      <c r="H2" s="4" t="s">
        <v>33</v>
      </c>
    </row>
    <row r="3" spans="1:8" ht="15">
      <c r="A3" s="12" t="s">
        <v>2</v>
      </c>
      <c r="B3" s="14">
        <v>921.9835999999996</v>
      </c>
      <c r="C3" s="1">
        <f>B3/B12</f>
        <v>0.3889672907705831</v>
      </c>
      <c r="D3" s="14">
        <f>B3*D$26</f>
        <v>1352.4616087372492</v>
      </c>
      <c r="E3" s="1">
        <f>D3/D$12</f>
        <v>0.3889672907705831</v>
      </c>
      <c r="F3" s="26">
        <v>0.14</v>
      </c>
      <c r="G3" s="2">
        <f>D3*F$3</f>
        <v>189.3446252232149</v>
      </c>
      <c r="H3" s="38" t="s">
        <v>34</v>
      </c>
    </row>
    <row r="4" spans="1:8" ht="15">
      <c r="A4" s="12" t="s">
        <v>3</v>
      </c>
      <c r="B4" s="14">
        <v>366.5631000000003</v>
      </c>
      <c r="C4" s="1">
        <f>B4/B12</f>
        <v>0.15464597841378797</v>
      </c>
      <c r="D4" s="14">
        <f aca="true" t="shared" si="0" ref="D4:D12">B4*D$26</f>
        <v>537.7129483970364</v>
      </c>
      <c r="E4" s="1">
        <f aca="true" t="shared" si="1" ref="E4:E12">D4/D$12</f>
        <v>0.154645978413788</v>
      </c>
      <c r="F4" s="26">
        <v>0.28</v>
      </c>
      <c r="G4" s="2">
        <f aca="true" t="shared" si="2" ref="G4:G11">D4*F$3</f>
        <v>75.2798127755851</v>
      </c>
      <c r="H4" s="38" t="s">
        <v>35</v>
      </c>
    </row>
    <row r="5" spans="1:8" ht="15">
      <c r="A5" s="12" t="s">
        <v>4</v>
      </c>
      <c r="B5" s="14">
        <v>28.641399999999976</v>
      </c>
      <c r="C5" s="1">
        <f>B5/B12</f>
        <v>0.012083260224885317</v>
      </c>
      <c r="D5" s="14">
        <f t="shared" si="0"/>
        <v>42.01418975401193</v>
      </c>
      <c r="E5" s="1">
        <f t="shared" si="1"/>
        <v>0.012083260224885319</v>
      </c>
      <c r="F5" s="26">
        <v>0.41</v>
      </c>
      <c r="G5" s="2">
        <f t="shared" si="2"/>
        <v>5.881986565561671</v>
      </c>
      <c r="H5" s="38" t="s">
        <v>36</v>
      </c>
    </row>
    <row r="6" spans="1:8" ht="15">
      <c r="A6" s="12" t="s">
        <v>5</v>
      </c>
      <c r="B6" s="14">
        <v>205.06999999999994</v>
      </c>
      <c r="C6" s="1">
        <f>B6/B12</f>
        <v>0.08651512057082522</v>
      </c>
      <c r="D6" s="14">
        <f t="shared" si="0"/>
        <v>300.8180428629617</v>
      </c>
      <c r="E6" s="1">
        <f t="shared" si="1"/>
        <v>0.08651512057082522</v>
      </c>
      <c r="F6" s="26">
        <v>0.72</v>
      </c>
      <c r="G6" s="2">
        <f t="shared" si="2"/>
        <v>42.11452600081464</v>
      </c>
      <c r="H6" s="38"/>
    </row>
    <row r="7" spans="1:8" ht="15">
      <c r="A7" s="12" t="s">
        <v>6</v>
      </c>
      <c r="B7" s="14">
        <v>46.599699999999984</v>
      </c>
      <c r="C7" s="1">
        <f>B7/B12</f>
        <v>0.019659524377355457</v>
      </c>
      <c r="D7" s="14">
        <f t="shared" si="0"/>
        <v>68.35729532355369</v>
      </c>
      <c r="E7" s="1">
        <f t="shared" si="1"/>
        <v>0.019659524377355457</v>
      </c>
      <c r="F7" s="26">
        <v>0.53</v>
      </c>
      <c r="G7" s="2">
        <f t="shared" si="2"/>
        <v>9.570021345297517</v>
      </c>
      <c r="H7" s="38"/>
    </row>
    <row r="8" spans="1:8" ht="15">
      <c r="A8" s="12" t="s">
        <v>7</v>
      </c>
      <c r="B8" s="14">
        <v>52.07099999999991</v>
      </c>
      <c r="C8" s="1">
        <f>B8/B12</f>
        <v>0.021967761463126904</v>
      </c>
      <c r="D8" s="14">
        <f t="shared" si="0"/>
        <v>76.38316823483326</v>
      </c>
      <c r="E8" s="1">
        <f t="shared" si="1"/>
        <v>0.021967761463126904</v>
      </c>
      <c r="F8" s="26">
        <v>0.34</v>
      </c>
      <c r="G8" s="2">
        <f t="shared" si="2"/>
        <v>10.693643552876658</v>
      </c>
      <c r="H8" s="38"/>
    </row>
    <row r="9" spans="1:8" ht="15">
      <c r="A9" s="12" t="s">
        <v>8</v>
      </c>
      <c r="B9" s="14">
        <v>114.0297999999998</v>
      </c>
      <c r="C9" s="1">
        <f>B9/B12</f>
        <v>0.048106997101804605</v>
      </c>
      <c r="D9" s="14">
        <f t="shared" si="0"/>
        <v>167.27079174942654</v>
      </c>
      <c r="E9" s="1">
        <f t="shared" si="1"/>
        <v>0.04810699710180461</v>
      </c>
      <c r="F9" s="26">
        <v>0.09</v>
      </c>
      <c r="G9" s="2">
        <f t="shared" si="2"/>
        <v>23.417910844919717</v>
      </c>
      <c r="H9" s="38"/>
    </row>
    <row r="10" spans="1:8" ht="15">
      <c r="A10" s="12" t="s">
        <v>9</v>
      </c>
      <c r="B10" s="14">
        <v>635.3786</v>
      </c>
      <c r="C10" s="1">
        <f>B10/B12</f>
        <v>0.2680541092657246</v>
      </c>
      <c r="D10" s="14">
        <f t="shared" si="0"/>
        <v>932.039532496263</v>
      </c>
      <c r="E10" s="1">
        <f t="shared" si="1"/>
        <v>0.2680541092657246</v>
      </c>
      <c r="F10" s="26">
        <v>0.04</v>
      </c>
      <c r="G10" s="2">
        <f t="shared" si="2"/>
        <v>130.48553454947682</v>
      </c>
      <c r="H10" s="38" t="s">
        <v>37</v>
      </c>
    </row>
    <row r="11" spans="1:7" ht="15">
      <c r="A11" s="12" t="s">
        <v>10</v>
      </c>
      <c r="B11" s="14">
        <v>-0.00010000000008858478</v>
      </c>
      <c r="C11" s="1">
        <f>B11/B12</f>
        <v>-4.218809218679694E-08</v>
      </c>
      <c r="D11" s="14">
        <f t="shared" si="0"/>
        <v>-0.00014669041943211626</v>
      </c>
      <c r="E11" s="1">
        <f t="shared" si="1"/>
        <v>-4.218809218679694E-08</v>
      </c>
      <c r="F11" s="26">
        <v>0.95</v>
      </c>
      <c r="G11" s="2">
        <f t="shared" si="2"/>
        <v>-2.053665872049628E-05</v>
      </c>
    </row>
    <row r="12" spans="1:7" ht="15">
      <c r="A12" s="13" t="s">
        <v>11</v>
      </c>
      <c r="B12" s="15">
        <v>2370.337099999997</v>
      </c>
      <c r="C12" s="1">
        <f>SUM(C3:C11)</f>
        <v>1.0000000000000009</v>
      </c>
      <c r="D12" s="15">
        <f t="shared" si="0"/>
        <v>3477.0574308649125</v>
      </c>
      <c r="E12" s="1">
        <f t="shared" si="1"/>
        <v>1</v>
      </c>
      <c r="G12" s="44">
        <f>SUM(G3:G11)</f>
        <v>486.78804032108826</v>
      </c>
    </row>
    <row r="13" spans="1:5" ht="15">
      <c r="A13" s="11"/>
      <c r="B13" s="18"/>
      <c r="C13" s="1"/>
      <c r="D13" s="1"/>
      <c r="E13" s="1"/>
    </row>
    <row r="14" spans="1:5" ht="15">
      <c r="A14" s="12" t="s">
        <v>12</v>
      </c>
      <c r="B14" s="14">
        <v>-1645.843200000032</v>
      </c>
      <c r="C14" s="14"/>
      <c r="D14" s="14"/>
      <c r="E14" s="14"/>
    </row>
    <row r="15" spans="1:5" ht="15">
      <c r="A15" s="12" t="s">
        <v>13</v>
      </c>
      <c r="B15" s="14">
        <v>-687.6533999999956</v>
      </c>
      <c r="C15" s="14"/>
      <c r="D15" s="14"/>
      <c r="E15" s="14"/>
    </row>
    <row r="16" spans="1:5" ht="15">
      <c r="A16" s="12" t="s">
        <v>14</v>
      </c>
      <c r="B16" s="14">
        <v>0</v>
      </c>
      <c r="C16" s="14"/>
      <c r="D16" s="14"/>
      <c r="E16" s="14"/>
    </row>
    <row r="17" spans="1:5" ht="15">
      <c r="A17" s="12" t="s">
        <v>15</v>
      </c>
      <c r="B17" s="14">
        <v>-37.08010000000013</v>
      </c>
      <c r="C17" s="14"/>
      <c r="D17" s="14"/>
      <c r="E17" s="14"/>
    </row>
    <row r="18" spans="1:5" ht="15">
      <c r="A18" s="12" t="s">
        <v>16</v>
      </c>
      <c r="B18" s="14">
        <v>0</v>
      </c>
      <c r="C18" s="14"/>
      <c r="D18" s="14"/>
      <c r="E18" s="14"/>
    </row>
    <row r="19" ht="15">
      <c r="A19" s="13" t="s">
        <v>17</v>
      </c>
    </row>
    <row r="22" ht="15">
      <c r="A22" t="s">
        <v>24</v>
      </c>
    </row>
    <row r="23" spans="1:2" ht="15">
      <c r="A23" t="s">
        <v>23</v>
      </c>
      <c r="B23" s="30">
        <v>4067</v>
      </c>
    </row>
    <row r="25" spans="2:4" ht="45">
      <c r="B25" s="33" t="s">
        <v>31</v>
      </c>
      <c r="C25" s="33" t="s">
        <v>29</v>
      </c>
      <c r="D25" s="33" t="s">
        <v>30</v>
      </c>
    </row>
    <row r="26" spans="2:4" ht="15">
      <c r="B26" s="2">
        <v>3466</v>
      </c>
      <c r="C26" s="2">
        <v>2772.8</v>
      </c>
      <c r="D26" s="47">
        <v>1.4669041930217086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0">
      <selection activeCell="H23" sqref="H23"/>
    </sheetView>
  </sheetViews>
  <sheetFormatPr defaultColWidth="8.8515625" defaultRowHeight="15"/>
  <cols>
    <col min="1" max="1" width="31.140625" style="0" customWidth="1"/>
    <col min="2" max="2" width="14.421875" style="0" customWidth="1"/>
    <col min="3" max="4" width="16.7109375" style="0" customWidth="1"/>
    <col min="5" max="5" width="5.421875" style="0" bestFit="1" customWidth="1"/>
    <col min="6" max="7" width="11.00390625" style="0" bestFit="1" customWidth="1"/>
    <col min="8" max="8" width="35.28125" style="0" customWidth="1"/>
    <col min="9" max="9" width="13.140625" style="0" bestFit="1" customWidth="1"/>
  </cols>
  <sheetData>
    <row r="1" spans="1:8" ht="60">
      <c r="A1" s="12" t="s">
        <v>0</v>
      </c>
      <c r="B1" s="32" t="s">
        <v>25</v>
      </c>
      <c r="C1" s="32" t="s">
        <v>22</v>
      </c>
      <c r="D1" s="32" t="s">
        <v>28</v>
      </c>
      <c r="E1" s="32"/>
      <c r="F1" s="33" t="s">
        <v>39</v>
      </c>
      <c r="G1" s="32" t="s">
        <v>32</v>
      </c>
      <c r="H1" s="33" t="s">
        <v>33</v>
      </c>
    </row>
    <row r="2" spans="1:7" ht="15">
      <c r="A2" s="13" t="s">
        <v>1</v>
      </c>
      <c r="B2" s="7"/>
      <c r="C2" s="7"/>
      <c r="D2" s="7"/>
      <c r="E2" s="7"/>
      <c r="G2" s="7"/>
    </row>
    <row r="3" spans="1:8" ht="15">
      <c r="A3" s="12" t="s">
        <v>2</v>
      </c>
      <c r="B3" s="14">
        <v>1306.6393</v>
      </c>
      <c r="C3" s="1">
        <f>B3/B12</f>
        <v>0.3858955548065223</v>
      </c>
      <c r="D3" s="14">
        <f>+B3*$D$26</f>
        <v>5817.185604228255</v>
      </c>
      <c r="E3" s="1">
        <f>+D3/D$12</f>
        <v>0.3858955548065224</v>
      </c>
      <c r="F3" s="26">
        <v>0.14</v>
      </c>
      <c r="G3" s="2">
        <f>+D3*F3</f>
        <v>814.4059845919558</v>
      </c>
      <c r="H3" s="38" t="s">
        <v>34</v>
      </c>
    </row>
    <row r="4" spans="1:8" ht="15">
      <c r="A4" s="12" t="s">
        <v>3</v>
      </c>
      <c r="B4" s="14">
        <v>263.96280000000024</v>
      </c>
      <c r="C4" s="1">
        <f>B4/B12</f>
        <v>0.07795729942783994</v>
      </c>
      <c r="D4" s="14">
        <f aca="true" t="shared" si="0" ref="D4:D11">+B4*$D$26</f>
        <v>1175.1679290618179</v>
      </c>
      <c r="E4" s="1">
        <f aca="true" t="shared" si="1" ref="E4:E11">+D4/D$12</f>
        <v>0.07795729942783994</v>
      </c>
      <c r="F4" s="26">
        <v>0.28</v>
      </c>
      <c r="G4" s="2">
        <f aca="true" t="shared" si="2" ref="G4:G11">+D4*F4</f>
        <v>329.047020137309</v>
      </c>
      <c r="H4" s="38" t="s">
        <v>35</v>
      </c>
    </row>
    <row r="5" spans="1:8" ht="15">
      <c r="A5" s="12" t="s">
        <v>4</v>
      </c>
      <c r="B5" s="14">
        <v>18.466899999999896</v>
      </c>
      <c r="C5" s="1">
        <f>B5/B12</f>
        <v>0.00545391112991667</v>
      </c>
      <c r="D5" s="14">
        <f t="shared" si="0"/>
        <v>82.21502662190105</v>
      </c>
      <c r="E5" s="1">
        <f t="shared" si="1"/>
        <v>0.00545391112991667</v>
      </c>
      <c r="F5" s="26">
        <v>0.41</v>
      </c>
      <c r="G5" s="2">
        <f t="shared" si="2"/>
        <v>33.70816091497943</v>
      </c>
      <c r="H5" s="38" t="s">
        <v>36</v>
      </c>
    </row>
    <row r="6" spans="1:8" ht="15">
      <c r="A6" s="12" t="s">
        <v>5</v>
      </c>
      <c r="B6" s="14">
        <v>159.67930000000024</v>
      </c>
      <c r="C6" s="1">
        <f>B6/B12</f>
        <v>0.047158792839475445</v>
      </c>
      <c r="D6" s="14">
        <f t="shared" si="0"/>
        <v>710.8955970123095</v>
      </c>
      <c r="E6" s="1">
        <f t="shared" si="1"/>
        <v>0.04715879283947545</v>
      </c>
      <c r="F6" s="26">
        <v>0.72</v>
      </c>
      <c r="G6" s="2">
        <f t="shared" si="2"/>
        <v>511.84482984886284</v>
      </c>
      <c r="H6" s="38"/>
    </row>
    <row r="7" spans="1:8" ht="15">
      <c r="A7" s="12" t="s">
        <v>6</v>
      </c>
      <c r="B7" s="14">
        <v>21.784900000000107</v>
      </c>
      <c r="C7" s="1">
        <f>B7/B12</f>
        <v>0.006433830722759257</v>
      </c>
      <c r="D7" s="14">
        <f t="shared" si="0"/>
        <v>96.9868323029567</v>
      </c>
      <c r="E7" s="1">
        <f t="shared" si="1"/>
        <v>0.006433830722759257</v>
      </c>
      <c r="F7" s="26">
        <v>0.53</v>
      </c>
      <c r="G7" s="2">
        <f t="shared" si="2"/>
        <v>51.403021120567054</v>
      </c>
      <c r="H7" s="38"/>
    </row>
    <row r="8" spans="1:8" ht="15">
      <c r="A8" s="12" t="s">
        <v>7</v>
      </c>
      <c r="B8" s="14">
        <v>598.7133999999999</v>
      </c>
      <c r="C8" s="1">
        <f>B8/B12</f>
        <v>0.17682067244043498</v>
      </c>
      <c r="D8" s="14">
        <f t="shared" si="0"/>
        <v>2665.4846303326035</v>
      </c>
      <c r="E8" s="1">
        <f t="shared" si="1"/>
        <v>0.17682067244043498</v>
      </c>
      <c r="F8" s="26">
        <v>0.34</v>
      </c>
      <c r="G8" s="2">
        <f t="shared" si="2"/>
        <v>906.2647743130852</v>
      </c>
      <c r="H8" s="38"/>
    </row>
    <row r="9" spans="1:8" ht="15">
      <c r="A9" s="12" t="s">
        <v>8</v>
      </c>
      <c r="B9" s="14">
        <v>456.43979999999965</v>
      </c>
      <c r="C9" s="1">
        <f>B9/B12</f>
        <v>0.1348023818484397</v>
      </c>
      <c r="D9" s="14">
        <f t="shared" si="0"/>
        <v>2032.0795752560186</v>
      </c>
      <c r="E9" s="1">
        <f t="shared" si="1"/>
        <v>0.13480238184843968</v>
      </c>
      <c r="F9" s="26">
        <v>0.09</v>
      </c>
      <c r="G9" s="2">
        <f t="shared" si="2"/>
        <v>182.88716177304167</v>
      </c>
      <c r="H9" s="38"/>
    </row>
    <row r="10" spans="1:8" ht="15">
      <c r="A10" s="12" t="s">
        <v>9</v>
      </c>
      <c r="B10" s="14">
        <v>560.3056999999999</v>
      </c>
      <c r="C10" s="1">
        <f>B10/B12</f>
        <v>0.16547755678461287</v>
      </c>
      <c r="D10" s="14">
        <f t="shared" si="0"/>
        <v>2494.4927433355438</v>
      </c>
      <c r="E10" s="1">
        <f t="shared" si="1"/>
        <v>0.16547755678461287</v>
      </c>
      <c r="F10" s="26">
        <v>0.04</v>
      </c>
      <c r="G10" s="2">
        <f t="shared" si="2"/>
        <v>99.77970973342175</v>
      </c>
      <c r="H10" s="38" t="s">
        <v>37</v>
      </c>
    </row>
    <row r="11" spans="1:8" ht="15">
      <c r="A11" s="12" t="s">
        <v>10</v>
      </c>
      <c r="B11" s="14">
        <v>0</v>
      </c>
      <c r="C11" s="1">
        <v>0</v>
      </c>
      <c r="D11" s="14">
        <f t="shared" si="0"/>
        <v>0</v>
      </c>
      <c r="E11" s="1">
        <f t="shared" si="1"/>
        <v>0</v>
      </c>
      <c r="F11" s="26">
        <v>0.95</v>
      </c>
      <c r="G11" s="2">
        <f t="shared" si="2"/>
        <v>0</v>
      </c>
      <c r="H11" s="38"/>
    </row>
    <row r="12" spans="1:7" ht="15">
      <c r="A12" s="13" t="s">
        <v>11</v>
      </c>
      <c r="B12" s="15">
        <v>3385.992099999996</v>
      </c>
      <c r="C12" s="1">
        <f>SUM(C3:C11)</f>
        <v>1.0000000000000013</v>
      </c>
      <c r="D12" s="15">
        <f>+B12*$D$26</f>
        <v>15074.507938151388</v>
      </c>
      <c r="E12" s="21">
        <f>SUM(E3:E11)</f>
        <v>1.0000000000000013</v>
      </c>
      <c r="G12" s="15">
        <f>SUM(G3:G11)</f>
        <v>2929.340662433223</v>
      </c>
    </row>
    <row r="13" spans="1:7" ht="15">
      <c r="A13" s="11"/>
      <c r="B13" s="14"/>
      <c r="C13" s="14"/>
      <c r="D13" s="14"/>
      <c r="E13" s="14"/>
      <c r="F13" s="14"/>
      <c r="G13" s="14"/>
    </row>
    <row r="14" spans="1:8" ht="15">
      <c r="A14" s="12" t="s">
        <v>12</v>
      </c>
      <c r="B14" s="14">
        <v>-1210.8879000000015</v>
      </c>
      <c r="C14" s="14"/>
      <c r="D14" s="14"/>
      <c r="E14" s="14"/>
      <c r="F14" s="36"/>
      <c r="G14" s="1"/>
      <c r="H14" s="7"/>
    </row>
    <row r="15" spans="1:8" ht="15">
      <c r="A15" s="12" t="s">
        <v>13</v>
      </c>
      <c r="B15" s="14">
        <v>-2216.3027000000293</v>
      </c>
      <c r="C15" s="14"/>
      <c r="D15" s="14"/>
      <c r="E15" s="14"/>
      <c r="F15" s="14"/>
      <c r="G15" s="14"/>
      <c r="H15" s="7"/>
    </row>
    <row r="16" spans="1:10" ht="15">
      <c r="A16" s="12" t="s">
        <v>14</v>
      </c>
      <c r="B16" s="14">
        <v>-0.0001999999999497959</v>
      </c>
      <c r="C16" s="14"/>
      <c r="D16" s="14"/>
      <c r="E16" s="14"/>
      <c r="F16" s="14"/>
      <c r="G16" s="39"/>
      <c r="H16" s="7"/>
      <c r="I16" s="40"/>
      <c r="J16" s="41"/>
    </row>
    <row r="17" spans="1:10" ht="15">
      <c r="A17" s="12" t="s">
        <v>15</v>
      </c>
      <c r="B17" s="14">
        <v>0</v>
      </c>
      <c r="C17" s="14"/>
      <c r="D17" s="14"/>
      <c r="E17" s="35"/>
      <c r="F17" s="14"/>
      <c r="G17" s="39"/>
      <c r="H17" s="42"/>
      <c r="I17" s="40"/>
      <c r="J17" s="41"/>
    </row>
    <row r="18" spans="1:10" ht="15">
      <c r="A18" s="12" t="s">
        <v>16</v>
      </c>
      <c r="B18" s="14">
        <v>41.197599999999994</v>
      </c>
      <c r="C18" s="14"/>
      <c r="D18" s="14"/>
      <c r="E18" s="14"/>
      <c r="F18" s="14"/>
      <c r="G18" s="39"/>
      <c r="H18" s="42"/>
      <c r="I18" s="40"/>
      <c r="J18" s="41"/>
    </row>
    <row r="19" spans="1:8" ht="15">
      <c r="A19" s="13" t="s">
        <v>17</v>
      </c>
      <c r="H19" s="42"/>
    </row>
    <row r="20" ht="15">
      <c r="H20" s="7"/>
    </row>
    <row r="21" ht="15">
      <c r="H21" s="7"/>
    </row>
    <row r="22" spans="1:8" ht="15">
      <c r="A22" t="s">
        <v>24</v>
      </c>
      <c r="H22" s="7"/>
    </row>
    <row r="23" spans="1:2" ht="15">
      <c r="A23" t="s">
        <v>23</v>
      </c>
      <c r="B23" s="30">
        <v>1164.6486938408416</v>
      </c>
    </row>
    <row r="25" spans="2:4" ht="45">
      <c r="B25" s="33" t="s">
        <v>31</v>
      </c>
      <c r="C25" s="33" t="s">
        <v>29</v>
      </c>
      <c r="D25" s="33" t="s">
        <v>30</v>
      </c>
    </row>
    <row r="26" spans="2:4" ht="15">
      <c r="B26" s="34">
        <v>327</v>
      </c>
      <c r="C26">
        <f>+B26*0.8</f>
        <v>261.6</v>
      </c>
      <c r="D26">
        <f>+B23/C26</f>
        <v>4.452021000920648</v>
      </c>
    </row>
    <row r="29" ht="18.75">
      <c r="A29" s="37" t="s">
        <v>26</v>
      </c>
    </row>
    <row r="31" ht="18.75">
      <c r="A31" s="37" t="s">
        <v>27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22" sqref="A22"/>
    </sheetView>
  </sheetViews>
  <sheetFormatPr defaultColWidth="8.8515625" defaultRowHeight="15"/>
  <cols>
    <col min="1" max="1" width="31.140625" style="0" bestFit="1" customWidth="1"/>
    <col min="2" max="2" width="14.28125" style="0" bestFit="1" customWidth="1"/>
    <col min="3" max="5" width="14.28125" style="0" customWidth="1"/>
    <col min="6" max="6" width="12.421875" style="0" bestFit="1" customWidth="1"/>
    <col min="7" max="7" width="13.140625" style="0" bestFit="1" customWidth="1"/>
    <col min="8" max="8" width="34.421875" style="0" bestFit="1" customWidth="1"/>
  </cols>
  <sheetData>
    <row r="1" ht="15">
      <c r="A1" s="12" t="s">
        <v>0</v>
      </c>
    </row>
    <row r="2" spans="1:8" ht="60">
      <c r="A2" s="13" t="s">
        <v>1</v>
      </c>
      <c r="B2" s="32" t="s">
        <v>25</v>
      </c>
      <c r="C2" s="32" t="s">
        <v>22</v>
      </c>
      <c r="D2" s="32" t="s">
        <v>28</v>
      </c>
      <c r="E2" s="17"/>
      <c r="F2" s="33" t="s">
        <v>39</v>
      </c>
      <c r="G2" s="32" t="s">
        <v>32</v>
      </c>
      <c r="H2" s="4" t="s">
        <v>33</v>
      </c>
    </row>
    <row r="3" spans="1:8" ht="15">
      <c r="A3" s="12" t="s">
        <v>2</v>
      </c>
      <c r="B3" s="14">
        <v>975.6743999999999</v>
      </c>
      <c r="C3" s="1">
        <f>B3/B12</f>
        <v>0.5573892634653425</v>
      </c>
      <c r="D3" s="14">
        <f>B3*D$26</f>
        <v>383.2773338058701</v>
      </c>
      <c r="E3" s="1">
        <f>D3/D$12</f>
        <v>0.5573892634653425</v>
      </c>
      <c r="F3" s="26">
        <v>0.14</v>
      </c>
      <c r="G3" s="2">
        <f>D3*F$3</f>
        <v>53.65882673282182</v>
      </c>
      <c r="H3" s="38" t="s">
        <v>34</v>
      </c>
    </row>
    <row r="4" spans="1:8" ht="15">
      <c r="A4" s="12" t="s">
        <v>3</v>
      </c>
      <c r="B4" s="14">
        <v>74.90229999999997</v>
      </c>
      <c r="C4" s="1">
        <f>B4/B12</f>
        <v>0.042790645966379874</v>
      </c>
      <c r="D4" s="14">
        <f aca="true" t="shared" si="0" ref="D4:D12">B4*D$26</f>
        <v>29.424113044195295</v>
      </c>
      <c r="E4" s="1">
        <f aca="true" t="shared" si="1" ref="E4:E11">D4/D$12</f>
        <v>0.04279064596637988</v>
      </c>
      <c r="F4" s="26">
        <v>0.28</v>
      </c>
      <c r="G4" s="2">
        <f aca="true" t="shared" si="2" ref="G4:G11">D4*F$3</f>
        <v>4.119375826187341</v>
      </c>
      <c r="H4" s="38" t="s">
        <v>35</v>
      </c>
    </row>
    <row r="5" spans="1:8" ht="15">
      <c r="A5" s="12" t="s">
        <v>4</v>
      </c>
      <c r="B5" s="14">
        <v>12.432799999999986</v>
      </c>
      <c r="C5" s="1">
        <f>B5/B12</f>
        <v>0.0071026863416852005</v>
      </c>
      <c r="D5" s="14">
        <f t="shared" si="0"/>
        <v>4.884017081663327</v>
      </c>
      <c r="E5" s="1">
        <f t="shared" si="1"/>
        <v>0.0071026863416852005</v>
      </c>
      <c r="F5" s="26">
        <v>0.41</v>
      </c>
      <c r="G5" s="2">
        <f t="shared" si="2"/>
        <v>0.6837623914328658</v>
      </c>
      <c r="H5" s="38" t="s">
        <v>36</v>
      </c>
    </row>
    <row r="6" spans="1:8" ht="15">
      <c r="A6" s="12" t="s">
        <v>5</v>
      </c>
      <c r="B6" s="14">
        <v>24.36340000000007</v>
      </c>
      <c r="C6" s="1">
        <f>B6/B12</f>
        <v>0.01391847278304275</v>
      </c>
      <c r="D6" s="14">
        <f t="shared" si="0"/>
        <v>9.570753311192714</v>
      </c>
      <c r="E6" s="1">
        <f t="shared" si="1"/>
        <v>0.013918472783042752</v>
      </c>
      <c r="F6" s="26">
        <v>0.72</v>
      </c>
      <c r="G6" s="2">
        <f t="shared" si="2"/>
        <v>1.33990546356698</v>
      </c>
      <c r="H6" s="38"/>
    </row>
    <row r="7" spans="1:8" ht="15">
      <c r="A7" s="12" t="s">
        <v>6</v>
      </c>
      <c r="B7" s="14">
        <v>40.83269999999999</v>
      </c>
      <c r="C7" s="1">
        <f>B7/B12</f>
        <v>0.023327155635426415</v>
      </c>
      <c r="D7" s="14">
        <f t="shared" si="0"/>
        <v>16.04044175812643</v>
      </c>
      <c r="E7" s="1">
        <f t="shared" si="1"/>
        <v>0.023327155635426415</v>
      </c>
      <c r="F7" s="26">
        <v>0.53</v>
      </c>
      <c r="G7" s="2">
        <f t="shared" si="2"/>
        <v>2.2456618461377005</v>
      </c>
      <c r="H7" s="38"/>
    </row>
    <row r="8" spans="1:8" ht="15">
      <c r="A8" s="12" t="s">
        <v>7</v>
      </c>
      <c r="B8" s="14">
        <v>125.37180000000001</v>
      </c>
      <c r="C8" s="1">
        <f>B8/B12</f>
        <v>0.07162317189148781</v>
      </c>
      <c r="D8" s="14">
        <f t="shared" si="0"/>
        <v>49.2502101504793</v>
      </c>
      <c r="E8" s="1">
        <f t="shared" si="1"/>
        <v>0.07162317189148781</v>
      </c>
      <c r="F8" s="26">
        <v>0.34</v>
      </c>
      <c r="G8" s="2">
        <f t="shared" si="2"/>
        <v>6.895029421067102</v>
      </c>
      <c r="H8" s="38"/>
    </row>
    <row r="9" spans="1:8" ht="15">
      <c r="A9" s="12" t="s">
        <v>8</v>
      </c>
      <c r="B9" s="14">
        <v>49.95930000000001</v>
      </c>
      <c r="C9" s="1">
        <f>B9/B12</f>
        <v>0.028541055735647154</v>
      </c>
      <c r="D9" s="14">
        <f t="shared" si="0"/>
        <v>19.625673588245846</v>
      </c>
      <c r="E9" s="1">
        <f t="shared" si="1"/>
        <v>0.02854105573564715</v>
      </c>
      <c r="F9" s="26">
        <v>0.09</v>
      </c>
      <c r="G9" s="2">
        <f t="shared" si="2"/>
        <v>2.7475943023544187</v>
      </c>
      <c r="H9" s="38"/>
    </row>
    <row r="10" spans="1:8" ht="15">
      <c r="A10" s="12" t="s">
        <v>9</v>
      </c>
      <c r="B10" s="14">
        <v>446.89939999999933</v>
      </c>
      <c r="C10" s="1">
        <f>B10/B12</f>
        <v>0.25530743392375893</v>
      </c>
      <c r="D10" s="14">
        <f t="shared" si="0"/>
        <v>175.5569383714924</v>
      </c>
      <c r="E10" s="1">
        <f t="shared" si="1"/>
        <v>0.25530743392375893</v>
      </c>
      <c r="F10" s="26">
        <v>0.04</v>
      </c>
      <c r="G10" s="2">
        <f t="shared" si="2"/>
        <v>24.57797137200894</v>
      </c>
      <c r="H10" s="38" t="s">
        <v>37</v>
      </c>
    </row>
    <row r="11" spans="1:7" ht="15">
      <c r="A11" s="12" t="s">
        <v>10</v>
      </c>
      <c r="B11" s="14">
        <v>0.0002000000000066393</v>
      </c>
      <c r="C11" s="1">
        <f>B11/B12</f>
        <v>1.1425722833023926E-07</v>
      </c>
      <c r="D11" s="14">
        <f t="shared" si="0"/>
        <v>7.856664760674127E-05</v>
      </c>
      <c r="E11" s="1">
        <f t="shared" si="1"/>
        <v>1.1425722833023924E-07</v>
      </c>
      <c r="F11" s="26">
        <v>0.95</v>
      </c>
      <c r="G11" s="2">
        <f t="shared" si="2"/>
        <v>1.099933066494378E-05</v>
      </c>
    </row>
    <row r="12" spans="1:7" ht="15">
      <c r="A12" s="13" t="s">
        <v>11</v>
      </c>
      <c r="B12" s="15">
        <v>1750.4363000000012</v>
      </c>
      <c r="C12" s="1">
        <f>SUM(C3:C11)</f>
        <v>0.9999999999999989</v>
      </c>
      <c r="D12" s="15">
        <f t="shared" si="0"/>
        <v>687.6295596779138</v>
      </c>
      <c r="E12" s="1">
        <f>D12/D$12</f>
        <v>1</v>
      </c>
      <c r="G12" s="44">
        <f>SUM(G3:G11)</f>
        <v>96.26813835490785</v>
      </c>
    </row>
    <row r="13" spans="1:5" ht="15">
      <c r="A13" s="11"/>
      <c r="B13" s="18"/>
      <c r="C13" s="18"/>
      <c r="D13" s="18"/>
      <c r="E13" s="18"/>
    </row>
    <row r="14" spans="1:5" ht="15">
      <c r="A14" s="12" t="s">
        <v>12</v>
      </c>
      <c r="B14" s="14">
        <v>-997.1293000000005</v>
      </c>
      <c r="C14" s="14"/>
      <c r="D14" s="14"/>
      <c r="E14" s="14"/>
    </row>
    <row r="15" spans="1:5" ht="15">
      <c r="A15" s="12" t="s">
        <v>13</v>
      </c>
      <c r="B15" s="14">
        <v>-710.4245000000083</v>
      </c>
      <c r="C15" s="14"/>
      <c r="D15" s="14"/>
      <c r="E15" s="14"/>
    </row>
    <row r="16" spans="1:5" ht="15">
      <c r="A16" s="12" t="s">
        <v>14</v>
      </c>
      <c r="B16" s="14">
        <v>0</v>
      </c>
      <c r="C16" s="14"/>
      <c r="D16" s="14"/>
      <c r="E16" s="14"/>
    </row>
    <row r="17" spans="1:5" ht="15">
      <c r="A17" s="12" t="s">
        <v>15</v>
      </c>
      <c r="B17" s="14">
        <v>-33.081099999995786</v>
      </c>
      <c r="C17" s="14"/>
      <c r="D17" s="14"/>
      <c r="E17" s="14"/>
    </row>
    <row r="18" spans="1:5" ht="15">
      <c r="A18" s="12" t="s">
        <v>16</v>
      </c>
      <c r="B18" s="14">
        <v>-9.894800000000004</v>
      </c>
      <c r="C18" s="14"/>
      <c r="D18" s="14"/>
      <c r="E18" s="14"/>
    </row>
    <row r="19" ht="15">
      <c r="A19" s="13" t="s">
        <v>17</v>
      </c>
    </row>
    <row r="22" ht="15">
      <c r="A22" t="s">
        <v>24</v>
      </c>
    </row>
    <row r="23" spans="1:2" ht="15">
      <c r="A23" t="s">
        <v>23</v>
      </c>
      <c r="B23" s="31">
        <v>326</v>
      </c>
    </row>
    <row r="25" spans="2:4" ht="45">
      <c r="B25" s="33" t="s">
        <v>31</v>
      </c>
      <c r="C25" s="33" t="s">
        <v>29</v>
      </c>
      <c r="D25" s="33" t="s">
        <v>30</v>
      </c>
    </row>
    <row r="26" spans="2:4" ht="15">
      <c r="B26" s="2">
        <v>1038</v>
      </c>
      <c r="C26" s="2">
        <v>830.4000000000001</v>
      </c>
      <c r="D26" s="47">
        <v>0.39283323802066566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22" sqref="A22"/>
    </sheetView>
  </sheetViews>
  <sheetFormatPr defaultColWidth="8.8515625" defaultRowHeight="15"/>
  <cols>
    <col min="1" max="1" width="31.140625" style="0" bestFit="1" customWidth="1"/>
    <col min="2" max="2" width="14.28125" style="0" bestFit="1" customWidth="1"/>
    <col min="3" max="5" width="14.28125" style="0" customWidth="1"/>
    <col min="6" max="6" width="12.421875" style="0" bestFit="1" customWidth="1"/>
    <col min="7" max="7" width="13.140625" style="0" bestFit="1" customWidth="1"/>
    <col min="8" max="8" width="34.421875" style="0" bestFit="1" customWidth="1"/>
  </cols>
  <sheetData>
    <row r="1" ht="15">
      <c r="A1" s="12" t="s">
        <v>0</v>
      </c>
    </row>
    <row r="2" spans="1:8" ht="60">
      <c r="A2" s="13" t="s">
        <v>1</v>
      </c>
      <c r="B2" s="32" t="s">
        <v>25</v>
      </c>
      <c r="C2" s="32" t="s">
        <v>22</v>
      </c>
      <c r="D2" s="32" t="s">
        <v>28</v>
      </c>
      <c r="E2" s="17"/>
      <c r="F2" s="33" t="s">
        <v>39</v>
      </c>
      <c r="G2" s="32" t="s">
        <v>32</v>
      </c>
      <c r="H2" s="4" t="s">
        <v>33</v>
      </c>
    </row>
    <row r="3" spans="1:8" ht="15">
      <c r="A3" s="12" t="s">
        <v>2</v>
      </c>
      <c r="B3" s="14">
        <v>3520.4690999999984</v>
      </c>
      <c r="C3" s="1">
        <f>B3/B12</f>
        <v>0.37016491688386666</v>
      </c>
      <c r="D3" s="14">
        <f>B3*D$26</f>
        <v>8656.663727331945</v>
      </c>
      <c r="E3" s="1">
        <f>D3/D$12</f>
        <v>0.37016491688386666</v>
      </c>
      <c r="F3" s="26">
        <v>0.14</v>
      </c>
      <c r="G3" s="2">
        <f>D3*F$3</f>
        <v>1211.9329218264725</v>
      </c>
      <c r="H3" s="38" t="s">
        <v>34</v>
      </c>
    </row>
    <row r="4" spans="1:8" ht="15">
      <c r="A4" s="12" t="s">
        <v>3</v>
      </c>
      <c r="B4" s="14">
        <v>661.8643999999999</v>
      </c>
      <c r="C4" s="1">
        <f>B4/B12</f>
        <v>0.06959270871441262</v>
      </c>
      <c r="D4" s="14">
        <f aca="true" t="shared" si="0" ref="D4:D12">B4*D$26</f>
        <v>1627.4926383794486</v>
      </c>
      <c r="E4" s="1">
        <f aca="true" t="shared" si="1" ref="E4:E12">D4/D$12</f>
        <v>0.06959270871441262</v>
      </c>
      <c r="F4" s="26">
        <v>0.28</v>
      </c>
      <c r="G4" s="2">
        <f aca="true" t="shared" si="2" ref="G4:G11">D4*F$3</f>
        <v>227.84896937312283</v>
      </c>
      <c r="H4" s="38" t="s">
        <v>35</v>
      </c>
    </row>
    <row r="5" spans="1:8" ht="15">
      <c r="A5" s="12" t="s">
        <v>4</v>
      </c>
      <c r="B5" s="14">
        <v>109.90840000000003</v>
      </c>
      <c r="C5" s="1">
        <f>B5/B12</f>
        <v>0.011556480853883591</v>
      </c>
      <c r="D5" s="14">
        <f t="shared" si="0"/>
        <v>270.25945480080793</v>
      </c>
      <c r="E5" s="1">
        <f t="shared" si="1"/>
        <v>0.011556480853883591</v>
      </c>
      <c r="F5" s="26">
        <v>0.41</v>
      </c>
      <c r="G5" s="2">
        <f t="shared" si="2"/>
        <v>37.83632367211312</v>
      </c>
      <c r="H5" s="38" t="s">
        <v>36</v>
      </c>
    </row>
    <row r="6" spans="1:8" ht="15">
      <c r="A6" s="12" t="s">
        <v>5</v>
      </c>
      <c r="B6" s="14">
        <v>547.8177000000001</v>
      </c>
      <c r="C6" s="1">
        <f>B6/B12</f>
        <v>0.05760110020224609</v>
      </c>
      <c r="D6" s="14">
        <f t="shared" si="0"/>
        <v>1347.0573034657273</v>
      </c>
      <c r="E6" s="1">
        <f t="shared" si="1"/>
        <v>0.05760110020224609</v>
      </c>
      <c r="F6" s="26">
        <v>0.72</v>
      </c>
      <c r="G6" s="2">
        <f t="shared" si="2"/>
        <v>188.58802248520183</v>
      </c>
      <c r="H6" s="38"/>
    </row>
    <row r="7" spans="1:8" ht="15">
      <c r="A7" s="12" t="s">
        <v>6</v>
      </c>
      <c r="B7" s="14">
        <v>110.5822</v>
      </c>
      <c r="C7" s="1">
        <f>B7/B12</f>
        <v>0.011627328548867291</v>
      </c>
      <c r="D7" s="14">
        <f t="shared" si="0"/>
        <v>271.9162965039423</v>
      </c>
      <c r="E7" s="1">
        <f t="shared" si="1"/>
        <v>0.01162732854886729</v>
      </c>
      <c r="F7" s="26">
        <v>0.53</v>
      </c>
      <c r="G7" s="2">
        <f t="shared" si="2"/>
        <v>38.06828151055193</v>
      </c>
      <c r="H7" s="38"/>
    </row>
    <row r="8" spans="1:8" ht="15">
      <c r="A8" s="12" t="s">
        <v>7</v>
      </c>
      <c r="B8" s="14">
        <v>794.5388000000003</v>
      </c>
      <c r="C8" s="1">
        <f>B8/B12</f>
        <v>0.08354295422249478</v>
      </c>
      <c r="D8" s="14">
        <f t="shared" si="0"/>
        <v>1953.7325891932571</v>
      </c>
      <c r="E8" s="1">
        <f t="shared" si="1"/>
        <v>0.08354295422249478</v>
      </c>
      <c r="F8" s="26">
        <v>0.34</v>
      </c>
      <c r="G8" s="2">
        <f t="shared" si="2"/>
        <v>273.522562487056</v>
      </c>
      <c r="H8" s="38"/>
    </row>
    <row r="9" spans="1:8" ht="15">
      <c r="A9" s="12" t="s">
        <v>8</v>
      </c>
      <c r="B9" s="14">
        <v>116.46309999999994</v>
      </c>
      <c r="C9" s="1">
        <f>B9/B12</f>
        <v>0.012245684454818094</v>
      </c>
      <c r="D9" s="14">
        <f t="shared" si="0"/>
        <v>286.3771459725731</v>
      </c>
      <c r="E9" s="1">
        <f t="shared" si="1"/>
        <v>0.012245684454818094</v>
      </c>
      <c r="F9" s="26">
        <v>0.09</v>
      </c>
      <c r="G9" s="2">
        <f t="shared" si="2"/>
        <v>40.09280043616024</v>
      </c>
      <c r="H9" s="38"/>
    </row>
    <row r="10" spans="1:8" ht="15">
      <c r="A10" s="12" t="s">
        <v>9</v>
      </c>
      <c r="B10" s="14">
        <v>3648.898000000001</v>
      </c>
      <c r="C10" s="1">
        <f>B10/B12</f>
        <v>0.38366876303152564</v>
      </c>
      <c r="D10" s="14">
        <f t="shared" si="0"/>
        <v>8972.46419840302</v>
      </c>
      <c r="E10" s="1">
        <f t="shared" si="1"/>
        <v>0.38366876303152564</v>
      </c>
      <c r="F10" s="26">
        <v>0.04</v>
      </c>
      <c r="G10" s="2">
        <f t="shared" si="2"/>
        <v>1256.144987776423</v>
      </c>
      <c r="H10" s="38" t="s">
        <v>37</v>
      </c>
    </row>
    <row r="11" spans="1:7" ht="15">
      <c r="A11" s="12" t="s">
        <v>10</v>
      </c>
      <c r="B11" s="14">
        <v>0.0005999999999630745</v>
      </c>
      <c r="C11" s="1">
        <f>B11/B12</f>
        <v>6.308788511072333E-08</v>
      </c>
      <c r="D11" s="14">
        <f t="shared" si="0"/>
        <v>0.0014753710623619783</v>
      </c>
      <c r="E11" s="1">
        <f t="shared" si="1"/>
        <v>6.308788511072333E-08</v>
      </c>
      <c r="F11" s="26">
        <v>0.95</v>
      </c>
      <c r="G11" s="2">
        <f t="shared" si="2"/>
        <v>0.00020655194873067697</v>
      </c>
    </row>
    <row r="12" spans="1:7" ht="15">
      <c r="A12" s="13" t="s">
        <v>11</v>
      </c>
      <c r="B12" s="15">
        <v>9510.542300000001</v>
      </c>
      <c r="C12" s="1">
        <f>SUM(C3:C11)</f>
        <v>0.9999999999999999</v>
      </c>
      <c r="D12" s="15">
        <f t="shared" si="0"/>
        <v>23385.964829421788</v>
      </c>
      <c r="E12" s="1">
        <f t="shared" si="1"/>
        <v>1</v>
      </c>
      <c r="G12" s="44">
        <f>SUM(G3:G11)</f>
        <v>3274.0350761190507</v>
      </c>
    </row>
    <row r="13" spans="1:5" ht="15">
      <c r="A13" s="11"/>
      <c r="B13" s="18"/>
      <c r="C13" s="18"/>
      <c r="D13" s="18"/>
      <c r="E13" s="18"/>
    </row>
    <row r="14" spans="1:5" ht="15">
      <c r="A14" s="12" t="s">
        <v>12</v>
      </c>
      <c r="B14" s="14">
        <v>-3656.239300000001</v>
      </c>
      <c r="C14" s="14"/>
      <c r="D14" s="14"/>
      <c r="E14" s="14"/>
    </row>
    <row r="15" spans="1:5" ht="15">
      <c r="A15" s="12" t="s">
        <v>13</v>
      </c>
      <c r="B15" s="14">
        <v>-5902.084999999992</v>
      </c>
      <c r="C15" s="14"/>
      <c r="D15" s="14"/>
      <c r="E15" s="14"/>
    </row>
    <row r="16" spans="1:5" ht="15">
      <c r="A16" s="12" t="s">
        <v>14</v>
      </c>
      <c r="B16" s="14">
        <v>-0.001999999978579581</v>
      </c>
      <c r="C16" s="14"/>
      <c r="D16" s="14"/>
      <c r="E16" s="14"/>
    </row>
    <row r="17" spans="1:5" ht="15">
      <c r="A17" s="12" t="s">
        <v>15</v>
      </c>
      <c r="B17" s="14">
        <v>-36.4051000000004</v>
      </c>
      <c r="C17" s="14"/>
      <c r="D17" s="14"/>
      <c r="E17" s="14"/>
    </row>
    <row r="18" spans="1:5" ht="15">
      <c r="A18" s="12" t="s">
        <v>16</v>
      </c>
      <c r="B18" s="14">
        <v>84.18460000000005</v>
      </c>
      <c r="C18" s="14"/>
      <c r="D18" s="14"/>
      <c r="E18" s="14"/>
    </row>
    <row r="19" ht="15">
      <c r="A19" s="13" t="s">
        <v>17</v>
      </c>
    </row>
    <row r="22" ht="15">
      <c r="A22" t="s">
        <v>24</v>
      </c>
    </row>
    <row r="23" spans="1:2" ht="15">
      <c r="A23" t="s">
        <v>23</v>
      </c>
      <c r="B23" s="30">
        <v>14166</v>
      </c>
    </row>
    <row r="25" spans="2:4" ht="45">
      <c r="B25" s="33" t="s">
        <v>31</v>
      </c>
      <c r="C25" s="33" t="s">
        <v>29</v>
      </c>
      <c r="D25" s="33" t="s">
        <v>30</v>
      </c>
    </row>
    <row r="26" spans="2:4" ht="15">
      <c r="B26" s="2">
        <v>7201</v>
      </c>
      <c r="C26" s="2">
        <v>5760.8</v>
      </c>
      <c r="D26" s="47">
        <v>2.458951770754627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22" sqref="A22"/>
    </sheetView>
  </sheetViews>
  <sheetFormatPr defaultColWidth="8.8515625" defaultRowHeight="15"/>
  <cols>
    <col min="1" max="1" width="31.140625" style="0" bestFit="1" customWidth="1"/>
    <col min="2" max="2" width="14.28125" style="0" bestFit="1" customWidth="1"/>
    <col min="3" max="5" width="14.28125" style="0" customWidth="1"/>
    <col min="6" max="6" width="12.421875" style="0" bestFit="1" customWidth="1"/>
    <col min="7" max="7" width="13.140625" style="0" bestFit="1" customWidth="1"/>
    <col min="8" max="8" width="13.7109375" style="0" bestFit="1" customWidth="1"/>
  </cols>
  <sheetData>
    <row r="1" ht="15">
      <c r="A1" s="12" t="s">
        <v>0</v>
      </c>
    </row>
    <row r="2" spans="1:8" ht="60">
      <c r="A2" s="13" t="s">
        <v>1</v>
      </c>
      <c r="B2" s="32" t="s">
        <v>25</v>
      </c>
      <c r="C2" s="32" t="s">
        <v>22</v>
      </c>
      <c r="D2" s="32" t="s">
        <v>28</v>
      </c>
      <c r="E2" s="17"/>
      <c r="F2" s="33" t="s">
        <v>39</v>
      </c>
      <c r="G2" s="32" t="s">
        <v>32</v>
      </c>
      <c r="H2" s="4" t="s">
        <v>33</v>
      </c>
    </row>
    <row r="3" spans="1:8" ht="15">
      <c r="A3" s="12" t="s">
        <v>2</v>
      </c>
      <c r="B3" s="14">
        <v>1162.2751000000007</v>
      </c>
      <c r="C3" s="1">
        <f>B3/B12</f>
        <v>0.43573439764324234</v>
      </c>
      <c r="D3" s="14">
        <f>B3*D$26</f>
        <v>1113.826137677922</v>
      </c>
      <c r="E3" s="1">
        <f>D3/D$12</f>
        <v>0.43573439764324234</v>
      </c>
      <c r="F3" s="26">
        <v>0.14</v>
      </c>
      <c r="G3" s="2">
        <f>D3*F$3</f>
        <v>155.93565927490909</v>
      </c>
      <c r="H3" s="38" t="s">
        <v>34</v>
      </c>
    </row>
    <row r="4" spans="1:8" ht="15">
      <c r="A4" s="12" t="s">
        <v>3</v>
      </c>
      <c r="B4" s="14">
        <v>390.77199999999993</v>
      </c>
      <c r="C4" s="1">
        <f>B4/B12</f>
        <v>0.1464995697110305</v>
      </c>
      <c r="D4" s="14">
        <f aca="true" t="shared" si="0" ref="D4:D12">B4*D$26</f>
        <v>374.48282895562033</v>
      </c>
      <c r="E4" s="1">
        <f aca="true" t="shared" si="1" ref="E4:E12">D4/D$12</f>
        <v>0.1464995697110305</v>
      </c>
      <c r="F4" s="26">
        <v>0.28</v>
      </c>
      <c r="G4" s="2">
        <f aca="true" t="shared" si="2" ref="G4:G11">D4*F$3</f>
        <v>52.42759605378685</v>
      </c>
      <c r="H4" s="38" t="s">
        <v>35</v>
      </c>
    </row>
    <row r="5" spans="1:8" ht="15">
      <c r="A5" s="12" t="s">
        <v>4</v>
      </c>
      <c r="B5" s="14">
        <v>34.558899999999994</v>
      </c>
      <c r="C5" s="1">
        <f>B5/B12</f>
        <v>0.012956056164941531</v>
      </c>
      <c r="D5" s="14">
        <f t="shared" si="0"/>
        <v>33.118326383656935</v>
      </c>
      <c r="E5" s="1">
        <f t="shared" si="1"/>
        <v>0.012956056164941531</v>
      </c>
      <c r="F5" s="26">
        <v>0.41</v>
      </c>
      <c r="G5" s="2">
        <f t="shared" si="2"/>
        <v>4.6365656937119715</v>
      </c>
      <c r="H5" s="38" t="s">
        <v>36</v>
      </c>
    </row>
    <row r="6" spans="1:8" ht="15">
      <c r="A6" s="12" t="s">
        <v>5</v>
      </c>
      <c r="B6" s="14">
        <v>197.38869999999997</v>
      </c>
      <c r="C6" s="1">
        <f>B6/B12</f>
        <v>0.07400059271344847</v>
      </c>
      <c r="D6" s="14">
        <f t="shared" si="0"/>
        <v>189.16063274715756</v>
      </c>
      <c r="E6" s="1">
        <f t="shared" si="1"/>
        <v>0.07400059271344847</v>
      </c>
      <c r="F6" s="26">
        <v>0.72</v>
      </c>
      <c r="G6" s="2">
        <f t="shared" si="2"/>
        <v>26.482488584602063</v>
      </c>
      <c r="H6" s="38"/>
    </row>
    <row r="7" spans="1:8" ht="15">
      <c r="A7" s="12" t="s">
        <v>6</v>
      </c>
      <c r="B7" s="14">
        <v>52.539500000000004</v>
      </c>
      <c r="C7" s="1">
        <f>B7/B12</f>
        <v>0.019696943851741398</v>
      </c>
      <c r="D7" s="14">
        <f t="shared" si="0"/>
        <v>50.349412424415824</v>
      </c>
      <c r="E7" s="1">
        <f t="shared" si="1"/>
        <v>0.019696943851741398</v>
      </c>
      <c r="F7" s="26">
        <v>0.53</v>
      </c>
      <c r="G7" s="2">
        <f t="shared" si="2"/>
        <v>7.048917739418216</v>
      </c>
      <c r="H7" s="38"/>
    </row>
    <row r="8" spans="1:8" ht="15">
      <c r="A8" s="12" t="s">
        <v>7</v>
      </c>
      <c r="B8" s="14">
        <v>89.91070000000002</v>
      </c>
      <c r="C8" s="1">
        <f>B8/B12</f>
        <v>0.03370732514718955</v>
      </c>
      <c r="D8" s="14">
        <f t="shared" si="0"/>
        <v>86.16280923244273</v>
      </c>
      <c r="E8" s="1">
        <f t="shared" si="1"/>
        <v>0.033707325147189555</v>
      </c>
      <c r="F8" s="26">
        <v>0.34</v>
      </c>
      <c r="G8" s="2">
        <f t="shared" si="2"/>
        <v>12.062793292541983</v>
      </c>
      <c r="H8" s="38"/>
    </row>
    <row r="9" spans="1:8" ht="15">
      <c r="A9" s="12" t="s">
        <v>8</v>
      </c>
      <c r="B9" s="14">
        <v>12.972099999999955</v>
      </c>
      <c r="C9" s="1">
        <f>B9/B12</f>
        <v>0.004863211970787192</v>
      </c>
      <c r="D9" s="14">
        <f t="shared" si="0"/>
        <v>12.431363315424816</v>
      </c>
      <c r="E9" s="1">
        <f t="shared" si="1"/>
        <v>0.004863211970787192</v>
      </c>
      <c r="F9" s="26">
        <v>0.09</v>
      </c>
      <c r="G9" s="2">
        <f t="shared" si="2"/>
        <v>1.7403908641594745</v>
      </c>
      <c r="H9" s="38"/>
    </row>
    <row r="10" spans="1:8" ht="15">
      <c r="A10" s="12" t="s">
        <v>9</v>
      </c>
      <c r="B10" s="14">
        <v>726.9766</v>
      </c>
      <c r="C10" s="1">
        <f>B10/B12</f>
        <v>0.2725419402874002</v>
      </c>
      <c r="D10" s="14">
        <f t="shared" si="0"/>
        <v>696.672877669174</v>
      </c>
      <c r="E10" s="1">
        <f t="shared" si="1"/>
        <v>0.2725419402874002</v>
      </c>
      <c r="F10" s="26">
        <v>0.04</v>
      </c>
      <c r="G10" s="2">
        <f t="shared" si="2"/>
        <v>97.53420287368436</v>
      </c>
      <c r="H10" s="38" t="s">
        <v>37</v>
      </c>
    </row>
    <row r="11" spans="1:7" ht="15">
      <c r="A11" s="12" t="s">
        <v>10</v>
      </c>
      <c r="B11" s="14">
        <v>-9.999999997489795E-05</v>
      </c>
      <c r="C11" s="1">
        <f>B11/B12</f>
        <v>-3.748978168196701E-08</v>
      </c>
      <c r="D11" s="14">
        <f t="shared" si="0"/>
        <v>-9.583154086311647E-05</v>
      </c>
      <c r="E11" s="1">
        <f t="shared" si="1"/>
        <v>-3.748978168196701E-08</v>
      </c>
      <c r="F11" s="26">
        <v>0.95</v>
      </c>
      <c r="G11" s="2">
        <f t="shared" si="2"/>
        <v>-1.3416415720836307E-05</v>
      </c>
    </row>
    <row r="12" spans="1:7" ht="15">
      <c r="A12" s="13" t="s">
        <v>11</v>
      </c>
      <c r="B12" s="15">
        <v>2667.393500000002</v>
      </c>
      <c r="C12" s="1">
        <f>SUM(C3:C11)</f>
        <v>0.9999999999999996</v>
      </c>
      <c r="D12" s="15">
        <f t="shared" si="0"/>
        <v>2556.2042925742744</v>
      </c>
      <c r="E12" s="1">
        <f t="shared" si="1"/>
        <v>1</v>
      </c>
      <c r="G12" s="44">
        <f>SUM(G3:G11)</f>
        <v>357.8686009603983</v>
      </c>
    </row>
    <row r="13" spans="1:5" ht="15">
      <c r="A13" s="11"/>
      <c r="B13" s="14"/>
      <c r="C13" s="14"/>
      <c r="D13" s="14"/>
      <c r="E13" s="14"/>
    </row>
    <row r="14" spans="1:5" ht="15">
      <c r="A14" s="12" t="s">
        <v>12</v>
      </c>
      <c r="B14" s="14">
        <v>-2076.7860000000073</v>
      </c>
      <c r="C14" s="14"/>
      <c r="D14" s="14"/>
      <c r="E14" s="14"/>
    </row>
    <row r="15" spans="1:5" ht="15">
      <c r="A15" s="12" t="s">
        <v>13</v>
      </c>
      <c r="B15" s="14">
        <v>-757.244200000001</v>
      </c>
      <c r="C15" s="14"/>
      <c r="D15" s="14"/>
      <c r="E15" s="14"/>
    </row>
    <row r="16" spans="1:5" ht="15">
      <c r="A16" s="12" t="s">
        <v>14</v>
      </c>
      <c r="B16" s="14">
        <v>0</v>
      </c>
      <c r="C16" s="14"/>
      <c r="D16" s="14"/>
      <c r="E16" s="14"/>
    </row>
    <row r="17" spans="1:5" ht="15">
      <c r="A17" s="12" t="s">
        <v>15</v>
      </c>
      <c r="B17" s="14">
        <v>-41.143299999999726</v>
      </c>
      <c r="C17" s="14"/>
      <c r="D17" s="14"/>
      <c r="E17" s="14"/>
    </row>
    <row r="18" spans="1:5" ht="15">
      <c r="A18" s="12" t="s">
        <v>16</v>
      </c>
      <c r="B18" s="14">
        <v>207.7778</v>
      </c>
      <c r="C18" s="14"/>
      <c r="D18" s="14"/>
      <c r="E18" s="14"/>
    </row>
    <row r="19" ht="15">
      <c r="A19" s="13" t="s">
        <v>17</v>
      </c>
    </row>
    <row r="22" ht="15">
      <c r="A22" t="s">
        <v>24</v>
      </c>
    </row>
    <row r="23" spans="1:2" ht="15">
      <c r="A23" t="s">
        <v>23</v>
      </c>
      <c r="B23" s="30">
        <v>2359</v>
      </c>
    </row>
    <row r="25" spans="2:4" ht="45">
      <c r="B25" s="33" t="s">
        <v>31</v>
      </c>
      <c r="C25" s="33" t="s">
        <v>29</v>
      </c>
      <c r="D25" s="33" t="s">
        <v>30</v>
      </c>
    </row>
    <row r="26" spans="2:4" ht="15">
      <c r="B26" s="2">
        <v>3077</v>
      </c>
      <c r="C26" s="2">
        <v>2461.6000000000004</v>
      </c>
      <c r="D26" s="47">
        <v>0.9583154088717216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22" sqref="A22"/>
    </sheetView>
  </sheetViews>
  <sheetFormatPr defaultColWidth="8.8515625" defaultRowHeight="15"/>
  <cols>
    <col min="1" max="1" width="31.140625" style="0" bestFit="1" customWidth="1"/>
    <col min="2" max="2" width="14.28125" style="0" bestFit="1" customWidth="1"/>
    <col min="3" max="5" width="14.28125" style="0" customWidth="1"/>
    <col min="6" max="6" width="12.421875" style="0" bestFit="1" customWidth="1"/>
    <col min="7" max="7" width="13.140625" style="0" bestFit="1" customWidth="1"/>
    <col min="8" max="8" width="34.421875" style="0" bestFit="1" customWidth="1"/>
  </cols>
  <sheetData>
    <row r="1" ht="15">
      <c r="A1" s="8" t="s">
        <v>0</v>
      </c>
    </row>
    <row r="2" spans="1:8" ht="60">
      <c r="A2" s="13" t="s">
        <v>1</v>
      </c>
      <c r="B2" s="32" t="s">
        <v>25</v>
      </c>
      <c r="C2" s="32" t="s">
        <v>22</v>
      </c>
      <c r="D2" s="32" t="s">
        <v>28</v>
      </c>
      <c r="E2" s="17"/>
      <c r="F2" s="33" t="s">
        <v>39</v>
      </c>
      <c r="G2" s="32" t="s">
        <v>32</v>
      </c>
      <c r="H2" s="4" t="s">
        <v>33</v>
      </c>
    </row>
    <row r="3" spans="1:8" ht="15">
      <c r="A3" s="12" t="s">
        <v>2</v>
      </c>
      <c r="B3" s="14">
        <v>2158.837499999998</v>
      </c>
      <c r="C3" s="1">
        <f>B3/B12</f>
        <v>0.30301836589531106</v>
      </c>
      <c r="D3" s="14">
        <f>B3*D$26</f>
        <v>3561.8888220213184</v>
      </c>
      <c r="E3" s="1">
        <f>D3/D$12</f>
        <v>0.30301836589531106</v>
      </c>
      <c r="F3" s="26">
        <v>0.14</v>
      </c>
      <c r="G3" s="2">
        <f>D3*F3</f>
        <v>498.66443508298465</v>
      </c>
      <c r="H3" s="38" t="s">
        <v>34</v>
      </c>
    </row>
    <row r="4" spans="1:8" ht="15">
      <c r="A4" s="12" t="s">
        <v>3</v>
      </c>
      <c r="B4" s="14">
        <v>631.969</v>
      </c>
      <c r="C4" s="1">
        <f>B4/B12</f>
        <v>0.08870432057831776</v>
      </c>
      <c r="D4" s="14">
        <f aca="true" t="shared" si="0" ref="D4:D12">B4*D$26</f>
        <v>1042.6923364838683</v>
      </c>
      <c r="E4" s="1">
        <f aca="true" t="shared" si="1" ref="E4:E12">D4/D$12</f>
        <v>0.08870432057831776</v>
      </c>
      <c r="F4" s="26">
        <v>0.28</v>
      </c>
      <c r="G4" s="2">
        <f aca="true" t="shared" si="2" ref="G4:G11">D4*F4</f>
        <v>291.95385421548315</v>
      </c>
      <c r="H4" s="38" t="s">
        <v>35</v>
      </c>
    </row>
    <row r="5" spans="1:8" ht="15">
      <c r="A5" s="12" t="s">
        <v>4</v>
      </c>
      <c r="B5" s="14">
        <v>270.9547</v>
      </c>
      <c r="C5" s="1">
        <f>B5/B12</f>
        <v>0.03803169549614287</v>
      </c>
      <c r="D5" s="14">
        <f t="shared" si="0"/>
        <v>447.05102500959</v>
      </c>
      <c r="E5" s="1">
        <f t="shared" si="1"/>
        <v>0.03803169549614287</v>
      </c>
      <c r="F5" s="26">
        <v>0.41</v>
      </c>
      <c r="G5" s="2">
        <f t="shared" si="2"/>
        <v>183.2909202539319</v>
      </c>
      <c r="H5" s="38" t="s">
        <v>36</v>
      </c>
    </row>
    <row r="6" spans="1:8" ht="15">
      <c r="A6" s="12" t="s">
        <v>5</v>
      </c>
      <c r="B6" s="14">
        <v>925.6044999999995</v>
      </c>
      <c r="C6" s="1">
        <f>B6/B12</f>
        <v>0.12991953449731466</v>
      </c>
      <c r="D6" s="14">
        <f t="shared" si="0"/>
        <v>1527.1646532741038</v>
      </c>
      <c r="E6" s="1">
        <f t="shared" si="1"/>
        <v>0.1299195344973147</v>
      </c>
      <c r="F6" s="26">
        <v>0.72</v>
      </c>
      <c r="G6" s="2">
        <f t="shared" si="2"/>
        <v>1099.5585503573548</v>
      </c>
      <c r="H6" s="38"/>
    </row>
    <row r="7" spans="1:8" ht="15">
      <c r="A7" s="12" t="s">
        <v>6</v>
      </c>
      <c r="B7" s="14">
        <v>562.9234000000001</v>
      </c>
      <c r="C7" s="1">
        <f>B7/B12</f>
        <v>0.07901295432946331</v>
      </c>
      <c r="D7" s="14">
        <f t="shared" si="0"/>
        <v>928.7732708525945</v>
      </c>
      <c r="E7" s="1">
        <f t="shared" si="1"/>
        <v>0.07901295432946331</v>
      </c>
      <c r="F7" s="26">
        <v>0.53</v>
      </c>
      <c r="G7" s="2">
        <f t="shared" si="2"/>
        <v>492.2498335518751</v>
      </c>
      <c r="H7" s="38"/>
    </row>
    <row r="8" spans="1:8" ht="15">
      <c r="A8" s="12" t="s">
        <v>7</v>
      </c>
      <c r="B8" s="14">
        <v>632.2331999999997</v>
      </c>
      <c r="C8" s="1">
        <f>B8/B12</f>
        <v>0.08874140417181167</v>
      </c>
      <c r="D8" s="14">
        <f t="shared" si="0"/>
        <v>1043.128242857913</v>
      </c>
      <c r="E8" s="1">
        <f t="shared" si="1"/>
        <v>0.08874140417181167</v>
      </c>
      <c r="F8" s="26">
        <v>0.34</v>
      </c>
      <c r="G8" s="2">
        <f t="shared" si="2"/>
        <v>354.66360257169043</v>
      </c>
      <c r="H8" s="38"/>
    </row>
    <row r="9" spans="1:8" ht="15">
      <c r="A9" s="12" t="s">
        <v>8</v>
      </c>
      <c r="B9" s="14">
        <v>653.1928000000003</v>
      </c>
      <c r="C9" s="1">
        <f>B9/B12</f>
        <v>0.09168333182584748</v>
      </c>
      <c r="D9" s="14">
        <f t="shared" si="0"/>
        <v>1077.7097085560215</v>
      </c>
      <c r="E9" s="1">
        <f t="shared" si="1"/>
        <v>0.0916833318258475</v>
      </c>
      <c r="F9" s="26">
        <v>0.09</v>
      </c>
      <c r="G9" s="2">
        <f t="shared" si="2"/>
        <v>96.99387377004193</v>
      </c>
      <c r="H9" s="38"/>
    </row>
    <row r="10" spans="1:8" ht="15">
      <c r="A10" s="12" t="s">
        <v>9</v>
      </c>
      <c r="B10" s="14">
        <v>1288.729299999999</v>
      </c>
      <c r="C10" s="1">
        <f>B10/B12</f>
        <v>0.18088839320579164</v>
      </c>
      <c r="D10" s="14">
        <f t="shared" si="0"/>
        <v>2126.28810101796</v>
      </c>
      <c r="E10" s="1">
        <f t="shared" si="1"/>
        <v>0.18088839320579167</v>
      </c>
      <c r="F10" s="26">
        <v>0.04</v>
      </c>
      <c r="G10" s="2">
        <f t="shared" si="2"/>
        <v>85.05152404071839</v>
      </c>
      <c r="H10" s="38" t="s">
        <v>37</v>
      </c>
    </row>
    <row r="11" spans="1:7" ht="15">
      <c r="A11" s="12" t="s">
        <v>10</v>
      </c>
      <c r="B11" s="14">
        <v>0</v>
      </c>
      <c r="C11" s="1">
        <f>B11/B12</f>
        <v>0</v>
      </c>
      <c r="D11" s="14">
        <f t="shared" si="0"/>
        <v>0</v>
      </c>
      <c r="E11" s="1">
        <f t="shared" si="1"/>
        <v>0</v>
      </c>
      <c r="F11" s="26">
        <v>0.95</v>
      </c>
      <c r="G11" s="2">
        <f t="shared" si="2"/>
        <v>0</v>
      </c>
    </row>
    <row r="12" spans="1:7" ht="15">
      <c r="A12" s="13" t="s">
        <v>11</v>
      </c>
      <c r="B12" s="15">
        <v>7124.444399999993</v>
      </c>
      <c r="C12" s="1">
        <f>SUM(C3:C11)</f>
        <v>1.0000000000000004</v>
      </c>
      <c r="D12" s="15">
        <f t="shared" si="0"/>
        <v>11754.696160073363</v>
      </c>
      <c r="E12" s="1">
        <f t="shared" si="1"/>
        <v>1</v>
      </c>
      <c r="G12" s="44">
        <f>SUM(G3:G11)</f>
        <v>3102.4265938440803</v>
      </c>
    </row>
    <row r="13" spans="1:5" ht="15">
      <c r="A13" s="11"/>
      <c r="B13" s="14"/>
      <c r="C13" s="14"/>
      <c r="D13" s="14"/>
      <c r="E13" s="14"/>
    </row>
    <row r="14" spans="1:5" ht="15">
      <c r="A14" s="12" t="s">
        <v>12</v>
      </c>
      <c r="B14" s="14">
        <v>-4785.994899999991</v>
      </c>
      <c r="C14" s="14"/>
      <c r="D14" s="14"/>
      <c r="E14" s="14"/>
    </row>
    <row r="15" spans="1:5" ht="15">
      <c r="A15" s="12" t="s">
        <v>13</v>
      </c>
      <c r="B15" s="14">
        <v>-2746.217699999994</v>
      </c>
      <c r="C15" s="14"/>
      <c r="D15" s="14"/>
      <c r="E15" s="14"/>
    </row>
    <row r="16" spans="1:5" ht="15">
      <c r="A16" s="12" t="s">
        <v>14</v>
      </c>
      <c r="B16" s="14">
        <v>-0.32379999999920983</v>
      </c>
      <c r="C16" s="14"/>
      <c r="D16" s="14"/>
      <c r="E16" s="14"/>
    </row>
    <row r="17" spans="1:5" ht="15">
      <c r="A17" s="12" t="s">
        <v>15</v>
      </c>
      <c r="B17" s="14">
        <v>0</v>
      </c>
      <c r="C17" s="14"/>
      <c r="D17" s="14"/>
      <c r="E17" s="14"/>
    </row>
    <row r="18" spans="1:5" ht="15">
      <c r="A18" s="12" t="s">
        <v>16</v>
      </c>
      <c r="B18" s="14">
        <v>408.09200000000004</v>
      </c>
      <c r="C18" s="14"/>
      <c r="D18" s="14"/>
      <c r="E18" s="14"/>
    </row>
    <row r="19" ht="15">
      <c r="A19" s="13" t="s">
        <v>17</v>
      </c>
    </row>
    <row r="22" ht="15">
      <c r="A22" t="s">
        <v>24</v>
      </c>
    </row>
    <row r="23" spans="1:2" ht="15">
      <c r="A23" t="s">
        <v>23</v>
      </c>
      <c r="B23" s="30">
        <v>10351</v>
      </c>
    </row>
    <row r="25" spans="2:4" ht="45">
      <c r="B25" s="33" t="s">
        <v>31</v>
      </c>
      <c r="C25" s="33" t="s">
        <v>29</v>
      </c>
      <c r="D25" s="33" t="s">
        <v>30</v>
      </c>
    </row>
    <row r="26" spans="2:4" ht="15">
      <c r="B26" s="2">
        <v>7842</v>
      </c>
      <c r="C26" s="2">
        <v>6273.6</v>
      </c>
      <c r="D26" s="47">
        <v>1.6499105754932097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29" sqref="A29"/>
    </sheetView>
  </sheetViews>
  <sheetFormatPr defaultColWidth="8.8515625" defaultRowHeight="15"/>
  <cols>
    <col min="1" max="1" width="31.140625" style="0" bestFit="1" customWidth="1"/>
    <col min="2" max="2" width="14.28125" style="0" bestFit="1" customWidth="1"/>
    <col min="3" max="5" width="14.28125" style="0" customWidth="1"/>
    <col min="6" max="6" width="12.421875" style="0" bestFit="1" customWidth="1"/>
    <col min="7" max="7" width="13.140625" style="0" bestFit="1" customWidth="1"/>
    <col min="8" max="8" width="34.421875" style="0" bestFit="1" customWidth="1"/>
  </cols>
  <sheetData>
    <row r="1" ht="15">
      <c r="A1" s="12" t="s">
        <v>0</v>
      </c>
    </row>
    <row r="2" spans="1:8" ht="60">
      <c r="A2" s="13" t="s">
        <v>1</v>
      </c>
      <c r="B2" s="32" t="s">
        <v>25</v>
      </c>
      <c r="C2" s="32" t="s">
        <v>22</v>
      </c>
      <c r="D2" s="32" t="s">
        <v>28</v>
      </c>
      <c r="E2" s="17"/>
      <c r="F2" s="33" t="s">
        <v>39</v>
      </c>
      <c r="G2" s="32" t="s">
        <v>32</v>
      </c>
      <c r="H2" s="4" t="s">
        <v>33</v>
      </c>
    </row>
    <row r="3" spans="1:8" ht="15">
      <c r="A3" s="12" t="s">
        <v>2</v>
      </c>
      <c r="B3" s="14">
        <v>1246.4834999999985</v>
      </c>
      <c r="C3" s="1">
        <f>B3/B12</f>
        <v>0.32264967823519286</v>
      </c>
      <c r="D3" s="14">
        <f>B3*D$26</f>
        <v>1371.4556488572266</v>
      </c>
      <c r="E3" s="1">
        <f>D3/D$12</f>
        <v>0.32264967823519286</v>
      </c>
      <c r="F3" s="26">
        <v>0.14</v>
      </c>
      <c r="G3" s="2">
        <f>D3*F$3</f>
        <v>192.00379084001173</v>
      </c>
      <c r="H3" s="38" t="s">
        <v>34</v>
      </c>
    </row>
    <row r="4" spans="1:8" ht="15">
      <c r="A4" s="12" t="s">
        <v>3</v>
      </c>
      <c r="B4" s="14">
        <v>484.54160000000047</v>
      </c>
      <c r="C4" s="1">
        <f>B4/B12</f>
        <v>0.125422591900788</v>
      </c>
      <c r="D4" s="14">
        <f aca="true" t="shared" si="0" ref="D4:D12">B4*D$26</f>
        <v>533.1216293086272</v>
      </c>
      <c r="E4" s="1">
        <f aca="true" t="shared" si="1" ref="E4:E12">D4/D$12</f>
        <v>0.125422591900788</v>
      </c>
      <c r="F4" s="26">
        <v>0.28</v>
      </c>
      <c r="G4" s="2">
        <f aca="true" t="shared" si="2" ref="G4:G11">D4*F$3</f>
        <v>74.63702810320783</v>
      </c>
      <c r="H4" s="38" t="s">
        <v>35</v>
      </c>
    </row>
    <row r="5" spans="1:8" ht="15">
      <c r="A5" s="12" t="s">
        <v>4</v>
      </c>
      <c r="B5" s="14">
        <v>259.21659999999997</v>
      </c>
      <c r="C5" s="1">
        <f>B5/B12</f>
        <v>0.06709768126350713</v>
      </c>
      <c r="D5" s="14">
        <f t="shared" si="0"/>
        <v>285.2055966625828</v>
      </c>
      <c r="E5" s="1">
        <f t="shared" si="1"/>
        <v>0.06709768126350713</v>
      </c>
      <c r="F5" s="26">
        <v>0.41</v>
      </c>
      <c r="G5" s="2">
        <f t="shared" si="2"/>
        <v>39.9287835327616</v>
      </c>
      <c r="H5" s="38" t="s">
        <v>36</v>
      </c>
    </row>
    <row r="6" spans="1:8" ht="15">
      <c r="A6" s="12" t="s">
        <v>5</v>
      </c>
      <c r="B6" s="14">
        <v>462.8960000000002</v>
      </c>
      <c r="C6" s="1">
        <f>B6/B12</f>
        <v>0.1198196730693652</v>
      </c>
      <c r="D6" s="14">
        <f t="shared" si="0"/>
        <v>509.3058464339205</v>
      </c>
      <c r="E6" s="1">
        <f t="shared" si="1"/>
        <v>0.1198196730693652</v>
      </c>
      <c r="F6" s="26">
        <v>0.72</v>
      </c>
      <c r="G6" s="2">
        <f t="shared" si="2"/>
        <v>71.30281850074888</v>
      </c>
      <c r="H6" s="38"/>
    </row>
    <row r="7" spans="1:8" ht="15">
      <c r="A7" s="12" t="s">
        <v>6</v>
      </c>
      <c r="B7" s="14">
        <v>129.51009999999997</v>
      </c>
      <c r="C7" s="1">
        <f>B7/B12</f>
        <v>0.03352342176467454</v>
      </c>
      <c r="D7" s="14">
        <f t="shared" si="0"/>
        <v>142.49475282189013</v>
      </c>
      <c r="E7" s="1">
        <f t="shared" si="1"/>
        <v>0.03352342176467454</v>
      </c>
      <c r="F7" s="26">
        <v>0.53</v>
      </c>
      <c r="G7" s="2">
        <f t="shared" si="2"/>
        <v>19.94926539506462</v>
      </c>
      <c r="H7" s="38"/>
    </row>
    <row r="8" spans="1:8" ht="15">
      <c r="A8" s="12" t="s">
        <v>7</v>
      </c>
      <c r="B8" s="14">
        <v>274.73279999999977</v>
      </c>
      <c r="C8" s="1">
        <f>B8/B12</f>
        <v>0.07111401757075295</v>
      </c>
      <c r="D8" s="14">
        <f t="shared" si="0"/>
        <v>302.2774473038454</v>
      </c>
      <c r="E8" s="1">
        <f t="shared" si="1"/>
        <v>0.07111401757075295</v>
      </c>
      <c r="F8" s="26">
        <v>0.34</v>
      </c>
      <c r="G8" s="2">
        <f t="shared" si="2"/>
        <v>42.31884262253836</v>
      </c>
      <c r="H8" s="38"/>
    </row>
    <row r="9" spans="1:8" ht="15">
      <c r="A9" s="12" t="s">
        <v>8</v>
      </c>
      <c r="B9" s="14">
        <v>294.5919000000001</v>
      </c>
      <c r="C9" s="1">
        <f>B9/B12</f>
        <v>0.07625450456880839</v>
      </c>
      <c r="D9" s="14">
        <f t="shared" si="0"/>
        <v>324.12761609967873</v>
      </c>
      <c r="E9" s="1">
        <f t="shared" si="1"/>
        <v>0.07625450456880839</v>
      </c>
      <c r="F9" s="26">
        <v>0.09</v>
      </c>
      <c r="G9" s="2">
        <f t="shared" si="2"/>
        <v>45.37786625395503</v>
      </c>
      <c r="H9" s="38"/>
    </row>
    <row r="10" spans="1:8" ht="15">
      <c r="A10" s="12" t="s">
        <v>9</v>
      </c>
      <c r="B10" s="14">
        <v>711.2085999999999</v>
      </c>
      <c r="C10" s="1">
        <f>B10/B12</f>
        <v>0.184094876464953</v>
      </c>
      <c r="D10" s="14">
        <f t="shared" si="0"/>
        <v>782.5142105658365</v>
      </c>
      <c r="E10" s="1">
        <f t="shared" si="1"/>
        <v>0.184094876464953</v>
      </c>
      <c r="F10" s="26">
        <v>0.04</v>
      </c>
      <c r="G10" s="2">
        <f t="shared" si="2"/>
        <v>109.55198947921711</v>
      </c>
      <c r="H10" s="38" t="s">
        <v>37</v>
      </c>
    </row>
    <row r="11" spans="1:7" ht="15">
      <c r="A11" s="12" t="s">
        <v>10</v>
      </c>
      <c r="B11" s="14">
        <v>0.09100000000000819</v>
      </c>
      <c r="C11" s="1">
        <f>B11/B12</f>
        <v>2.3555161957142014E-05</v>
      </c>
      <c r="D11" s="14">
        <f t="shared" si="0"/>
        <v>0.10012363905821377</v>
      </c>
      <c r="E11" s="1">
        <f t="shared" si="1"/>
        <v>2.3555161957142014E-05</v>
      </c>
      <c r="F11" s="26">
        <v>0.95</v>
      </c>
      <c r="G11" s="2">
        <f t="shared" si="2"/>
        <v>0.014017309468149929</v>
      </c>
    </row>
    <row r="12" spans="1:7" ht="15">
      <c r="A12" s="13" t="s">
        <v>11</v>
      </c>
      <c r="B12" s="15">
        <v>3863.272100000002</v>
      </c>
      <c r="C12" s="1">
        <f>SUM(C3:C11)</f>
        <v>0.9999999999999991</v>
      </c>
      <c r="D12" s="15">
        <f t="shared" si="0"/>
        <v>4250.602871692669</v>
      </c>
      <c r="E12" s="1">
        <f t="shared" si="1"/>
        <v>1</v>
      </c>
      <c r="G12" s="44">
        <f>SUM(G3:G11)</f>
        <v>595.0844020369733</v>
      </c>
    </row>
    <row r="13" spans="1:5" ht="15">
      <c r="A13" s="11"/>
      <c r="B13" s="14"/>
      <c r="C13" s="14"/>
      <c r="D13" s="14"/>
      <c r="E13" s="14"/>
    </row>
    <row r="14" spans="1:5" ht="15">
      <c r="A14" s="12" t="s">
        <v>12</v>
      </c>
      <c r="B14" s="14">
        <v>-1896.7751999999891</v>
      </c>
      <c r="C14" s="14"/>
      <c r="D14" s="14"/>
      <c r="E14" s="14"/>
    </row>
    <row r="15" spans="1:5" ht="15">
      <c r="A15" s="12" t="s">
        <v>13</v>
      </c>
      <c r="B15" s="14">
        <v>-2171.9854000000196</v>
      </c>
      <c r="C15" s="14"/>
      <c r="D15" s="14"/>
      <c r="E15" s="14"/>
    </row>
    <row r="16" spans="1:5" ht="15">
      <c r="A16" s="12" t="s">
        <v>14</v>
      </c>
      <c r="B16" s="14">
        <v>0.13690000000133296</v>
      </c>
      <c r="C16" s="14"/>
      <c r="D16" s="14"/>
      <c r="E16" s="14"/>
    </row>
    <row r="17" spans="1:5" ht="15">
      <c r="A17" s="12" t="s">
        <v>15</v>
      </c>
      <c r="B17" s="14">
        <v>-5.9703000000008615</v>
      </c>
      <c r="C17" s="14"/>
      <c r="D17" s="14"/>
      <c r="E17" s="14"/>
    </row>
    <row r="18" spans="1:5" ht="15">
      <c r="A18" s="12" t="s">
        <v>16</v>
      </c>
      <c r="B18" s="14">
        <v>211.32019999999997</v>
      </c>
      <c r="C18" s="14"/>
      <c r="D18" s="14"/>
      <c r="E18" s="14"/>
    </row>
    <row r="19" spans="1:5" ht="15">
      <c r="A19" s="13" t="s">
        <v>17</v>
      </c>
      <c r="B19" s="7"/>
      <c r="C19" s="7"/>
      <c r="D19" s="7"/>
      <c r="E19" s="7"/>
    </row>
    <row r="20" spans="2:5" ht="15">
      <c r="B20" s="7"/>
      <c r="C20" s="7"/>
      <c r="D20" s="7"/>
      <c r="E20" s="7"/>
    </row>
    <row r="21" spans="2:5" ht="15">
      <c r="B21" s="7"/>
      <c r="C21" s="7"/>
      <c r="D21" s="7"/>
      <c r="E21" s="7"/>
    </row>
    <row r="22" ht="15">
      <c r="A22" t="s">
        <v>24</v>
      </c>
    </row>
    <row r="23" spans="1:2" ht="15">
      <c r="A23" t="s">
        <v>23</v>
      </c>
      <c r="B23" s="30">
        <v>5977</v>
      </c>
    </row>
    <row r="25" spans="2:4" ht="45">
      <c r="B25" s="33" t="s">
        <v>31</v>
      </c>
      <c r="C25" s="33" t="s">
        <v>29</v>
      </c>
      <c r="D25" s="33" t="s">
        <v>30</v>
      </c>
    </row>
    <row r="26" spans="2:4" ht="15">
      <c r="B26" s="2">
        <v>6791</v>
      </c>
      <c r="C26" s="2">
        <v>5432.8</v>
      </c>
      <c r="D26" s="47">
        <v>1.100259769870382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26" sqref="A26"/>
    </sheetView>
  </sheetViews>
  <sheetFormatPr defaultColWidth="8.8515625" defaultRowHeight="15"/>
  <cols>
    <col min="1" max="1" width="31.140625" style="0" bestFit="1" customWidth="1"/>
    <col min="2" max="2" width="14.28125" style="0" bestFit="1" customWidth="1"/>
    <col min="3" max="5" width="14.28125" style="0" customWidth="1"/>
    <col min="6" max="6" width="12.421875" style="0" bestFit="1" customWidth="1"/>
    <col min="7" max="7" width="13.140625" style="0" bestFit="1" customWidth="1"/>
    <col min="8" max="8" width="34.421875" style="0" bestFit="1" customWidth="1"/>
  </cols>
  <sheetData>
    <row r="1" ht="15">
      <c r="A1" s="8" t="s">
        <v>0</v>
      </c>
    </row>
    <row r="2" spans="1:8" ht="60">
      <c r="A2" s="13" t="s">
        <v>1</v>
      </c>
      <c r="B2" s="32" t="s">
        <v>25</v>
      </c>
      <c r="C2" s="32" t="s">
        <v>22</v>
      </c>
      <c r="D2" s="32" t="s">
        <v>28</v>
      </c>
      <c r="E2" s="17"/>
      <c r="F2" s="33" t="s">
        <v>39</v>
      </c>
      <c r="G2" s="32" t="s">
        <v>32</v>
      </c>
      <c r="H2" s="4" t="s">
        <v>33</v>
      </c>
    </row>
    <row r="3" spans="1:8" ht="15">
      <c r="A3" s="12" t="s">
        <v>2</v>
      </c>
      <c r="B3" s="14">
        <v>1193.7624048199996</v>
      </c>
      <c r="C3" s="1">
        <f>B3/B12</f>
        <v>0.38317986037518087</v>
      </c>
      <c r="D3" s="14">
        <f>B3*D$26</f>
        <v>825.0772247837275</v>
      </c>
      <c r="E3" s="1">
        <f>D3/D$12</f>
        <v>0.38317986037518087</v>
      </c>
      <c r="F3" s="26">
        <v>0.14</v>
      </c>
      <c r="G3" s="2">
        <f>D3*F$3</f>
        <v>115.51081146972186</v>
      </c>
      <c r="H3" s="38" t="s">
        <v>34</v>
      </c>
    </row>
    <row r="4" spans="1:8" ht="15">
      <c r="A4" s="12" t="s">
        <v>3</v>
      </c>
      <c r="B4" s="14">
        <v>230.95547173999967</v>
      </c>
      <c r="C4" s="1">
        <f>B4/B12</f>
        <v>0.07413324884155748</v>
      </c>
      <c r="D4" s="14">
        <f aca="true" t="shared" si="0" ref="D4:D12">B4*D$26</f>
        <v>159.62648756775712</v>
      </c>
      <c r="E4" s="1">
        <f aca="true" t="shared" si="1" ref="E4:E12">D4/D$12</f>
        <v>0.07413324884155746</v>
      </c>
      <c r="F4" s="26">
        <v>0.28</v>
      </c>
      <c r="G4" s="2">
        <f aca="true" t="shared" si="2" ref="G4:G11">D4*F$3</f>
        <v>22.347708259485998</v>
      </c>
      <c r="H4" s="38" t="s">
        <v>35</v>
      </c>
    </row>
    <row r="5" spans="1:8" ht="15">
      <c r="A5" s="12" t="s">
        <v>4</v>
      </c>
      <c r="B5" s="14">
        <v>59.12049129000002</v>
      </c>
      <c r="C5" s="1">
        <f>B5/B12</f>
        <v>0.01897679262334462</v>
      </c>
      <c r="D5" s="14">
        <f t="shared" si="0"/>
        <v>40.86154052468996</v>
      </c>
      <c r="E5" s="1">
        <f t="shared" si="1"/>
        <v>0.01897679262334462</v>
      </c>
      <c r="F5" s="26">
        <v>0.41</v>
      </c>
      <c r="G5" s="2">
        <f t="shared" si="2"/>
        <v>5.720615673456595</v>
      </c>
      <c r="H5" s="38" t="s">
        <v>36</v>
      </c>
    </row>
    <row r="6" spans="1:8" ht="15">
      <c r="A6" s="12" t="s">
        <v>5</v>
      </c>
      <c r="B6" s="14">
        <v>540.6953457999998</v>
      </c>
      <c r="C6" s="1">
        <f>B6/B12</f>
        <v>0.17355511136271212</v>
      </c>
      <c r="D6" s="14">
        <f t="shared" si="0"/>
        <v>373.7053651253231</v>
      </c>
      <c r="E6" s="1">
        <f t="shared" si="1"/>
        <v>0.17355511136271212</v>
      </c>
      <c r="F6" s="26">
        <v>0.72</v>
      </c>
      <c r="G6" s="2">
        <f t="shared" si="2"/>
        <v>52.31875111754524</v>
      </c>
      <c r="H6" s="38"/>
    </row>
    <row r="7" spans="1:8" ht="15">
      <c r="A7" s="12" t="s">
        <v>6</v>
      </c>
      <c r="B7" s="14">
        <v>80.34734968399994</v>
      </c>
      <c r="C7" s="1">
        <f>B7/B12</f>
        <v>0.02579029638487668</v>
      </c>
      <c r="D7" s="14">
        <f t="shared" si="0"/>
        <v>55.5326319779674</v>
      </c>
      <c r="E7" s="1">
        <f t="shared" si="1"/>
        <v>0.02579029638487668</v>
      </c>
      <c r="F7" s="26">
        <v>0.53</v>
      </c>
      <c r="G7" s="2">
        <f t="shared" si="2"/>
        <v>7.774568476915436</v>
      </c>
      <c r="H7" s="38"/>
    </row>
    <row r="8" spans="1:8" ht="15">
      <c r="A8" s="12" t="s">
        <v>7</v>
      </c>
      <c r="B8" s="14">
        <v>268.17589563</v>
      </c>
      <c r="C8" s="1">
        <f>B8/B12</f>
        <v>0.08608044769091802</v>
      </c>
      <c r="D8" s="14">
        <f t="shared" si="0"/>
        <v>185.35164353216027</v>
      </c>
      <c r="E8" s="1">
        <f t="shared" si="1"/>
        <v>0.08608044769091802</v>
      </c>
      <c r="F8" s="26">
        <v>0.34</v>
      </c>
      <c r="G8" s="2">
        <f t="shared" si="2"/>
        <v>25.94923009450244</v>
      </c>
      <c r="H8" s="38"/>
    </row>
    <row r="9" spans="1:8" ht="15">
      <c r="A9" s="12" t="s">
        <v>8</v>
      </c>
      <c r="B9" s="14">
        <v>311.08056800899976</v>
      </c>
      <c r="C9" s="1">
        <f>B9/B12</f>
        <v>0.09985220520752948</v>
      </c>
      <c r="D9" s="14">
        <f t="shared" si="0"/>
        <v>215.0055075454585</v>
      </c>
      <c r="E9" s="1">
        <f t="shared" si="1"/>
        <v>0.09985220520752947</v>
      </c>
      <c r="F9" s="26">
        <v>0.09</v>
      </c>
      <c r="G9" s="2">
        <f t="shared" si="2"/>
        <v>30.10077105636419</v>
      </c>
      <c r="H9" s="38"/>
    </row>
    <row r="10" spans="1:8" ht="15">
      <c r="A10" s="12" t="s">
        <v>9</v>
      </c>
      <c r="B10" s="14">
        <v>431.272567</v>
      </c>
      <c r="C10" s="1">
        <f>B10/B12</f>
        <v>0.1384320375138834</v>
      </c>
      <c r="D10" s="14">
        <f t="shared" si="0"/>
        <v>298.077047215579</v>
      </c>
      <c r="E10" s="1">
        <f t="shared" si="1"/>
        <v>0.13843203751388336</v>
      </c>
      <c r="F10" s="26">
        <v>0.04</v>
      </c>
      <c r="G10" s="2">
        <f t="shared" si="2"/>
        <v>41.73078661018106</v>
      </c>
      <c r="H10" s="38" t="s">
        <v>37</v>
      </c>
    </row>
    <row r="11" spans="1:7" ht="15">
      <c r="A11" s="12" t="s">
        <v>10</v>
      </c>
      <c r="B11" s="14">
        <v>0</v>
      </c>
      <c r="C11" s="1">
        <f>B11/B12</f>
        <v>0</v>
      </c>
      <c r="D11" s="14">
        <f t="shared" si="0"/>
        <v>0</v>
      </c>
      <c r="E11" s="1">
        <f t="shared" si="1"/>
        <v>0</v>
      </c>
      <c r="F11" s="26">
        <v>0.95</v>
      </c>
      <c r="G11" s="2">
        <f t="shared" si="2"/>
        <v>0</v>
      </c>
    </row>
    <row r="12" spans="1:7" ht="15">
      <c r="A12" s="13" t="s">
        <v>11</v>
      </c>
      <c r="B12" s="15">
        <v>3115.4100939729906</v>
      </c>
      <c r="C12" s="1">
        <f>SUM(C3:C11)</f>
        <v>1.0000000000000027</v>
      </c>
      <c r="D12" s="15">
        <f t="shared" si="0"/>
        <v>2153.2374482726573</v>
      </c>
      <c r="E12" s="1">
        <f t="shared" si="1"/>
        <v>1</v>
      </c>
      <c r="G12" s="44">
        <f>SUM(G3:G11)</f>
        <v>301.4532427581728</v>
      </c>
    </row>
    <row r="13" spans="1:5" ht="15">
      <c r="A13" s="11"/>
      <c r="B13" s="14"/>
      <c r="C13" s="14"/>
      <c r="D13" s="14"/>
      <c r="E13" s="14"/>
    </row>
    <row r="14" spans="1:5" ht="15">
      <c r="A14" s="12" t="s">
        <v>12</v>
      </c>
      <c r="B14" s="14">
        <v>-1570.614469920838</v>
      </c>
      <c r="C14" s="14"/>
      <c r="D14" s="14"/>
      <c r="E14" s="14"/>
    </row>
    <row r="15" spans="1:5" ht="15">
      <c r="A15" s="12" t="s">
        <v>13</v>
      </c>
      <c r="B15" s="14">
        <v>-1954.687638530013</v>
      </c>
      <c r="C15" s="14"/>
      <c r="D15" s="14"/>
      <c r="E15" s="14"/>
    </row>
    <row r="16" spans="1:5" ht="15">
      <c r="A16" s="12" t="s">
        <v>14</v>
      </c>
      <c r="B16" s="14">
        <v>-5.400000372901559E-05</v>
      </c>
      <c r="C16" s="14"/>
      <c r="D16" s="14"/>
      <c r="E16" s="14"/>
    </row>
    <row r="17" spans="1:5" ht="15">
      <c r="A17" s="12" t="s">
        <v>15</v>
      </c>
      <c r="B17" s="14">
        <v>-51.044971199997235</v>
      </c>
      <c r="C17" s="14"/>
      <c r="D17" s="14"/>
      <c r="E17" s="14"/>
    </row>
    <row r="18" spans="1:5" ht="15">
      <c r="A18" s="12" t="s">
        <v>16</v>
      </c>
      <c r="B18" s="14">
        <v>460.936573468</v>
      </c>
      <c r="C18" s="14"/>
      <c r="D18" s="14"/>
      <c r="E18" s="14"/>
    </row>
    <row r="19" ht="15">
      <c r="A19" s="13" t="s">
        <v>17</v>
      </c>
    </row>
    <row r="22" ht="15">
      <c r="A22" t="s">
        <v>24</v>
      </c>
    </row>
    <row r="23" spans="1:2" ht="15">
      <c r="A23" t="s">
        <v>23</v>
      </c>
      <c r="B23" s="30">
        <v>4638</v>
      </c>
    </row>
    <row r="25" spans="2:4" ht="45">
      <c r="B25" s="33" t="s">
        <v>31</v>
      </c>
      <c r="C25" s="33" t="s">
        <v>29</v>
      </c>
      <c r="D25" s="33" t="s">
        <v>30</v>
      </c>
    </row>
    <row r="26" spans="2:4" ht="15">
      <c r="B26" s="2">
        <v>8389</v>
      </c>
      <c r="C26" s="2">
        <v>6711.200000000001</v>
      </c>
      <c r="D26" s="47">
        <v>0.6911569852194633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22" sqref="A22"/>
    </sheetView>
  </sheetViews>
  <sheetFormatPr defaultColWidth="8.8515625" defaultRowHeight="15"/>
  <cols>
    <col min="1" max="1" width="31.140625" style="0" bestFit="1" customWidth="1"/>
    <col min="2" max="2" width="12.7109375" style="0" bestFit="1" customWidth="1"/>
    <col min="3" max="3" width="12.421875" style="0" bestFit="1" customWidth="1"/>
    <col min="4" max="4" width="15.421875" style="0" customWidth="1"/>
    <col min="5" max="5" width="5.421875" style="0" bestFit="1" customWidth="1"/>
    <col min="6" max="6" width="12.421875" style="0" bestFit="1" customWidth="1"/>
    <col min="7" max="7" width="13.140625" style="0" bestFit="1" customWidth="1"/>
    <col min="8" max="8" width="34.421875" style="0" bestFit="1" customWidth="1"/>
  </cols>
  <sheetData>
    <row r="1" ht="15">
      <c r="A1" s="12" t="s">
        <v>0</v>
      </c>
    </row>
    <row r="2" spans="1:8" ht="75">
      <c r="A2" s="13" t="s">
        <v>1</v>
      </c>
      <c r="B2" s="32" t="s">
        <v>25</v>
      </c>
      <c r="C2" s="32" t="s">
        <v>22</v>
      </c>
      <c r="D2" s="32" t="s">
        <v>28</v>
      </c>
      <c r="E2" s="32"/>
      <c r="F2" s="33" t="s">
        <v>39</v>
      </c>
      <c r="G2" s="32" t="s">
        <v>32</v>
      </c>
      <c r="H2" s="33" t="s">
        <v>33</v>
      </c>
    </row>
    <row r="3" spans="1:8" ht="15">
      <c r="A3" s="12" t="s">
        <v>2</v>
      </c>
      <c r="B3" s="14">
        <v>2886.443800000001</v>
      </c>
      <c r="C3" s="1">
        <f>B3/B12</f>
        <v>0.3437656273341072</v>
      </c>
      <c r="D3" s="14">
        <f>B3*D$27</f>
        <v>3114.721752849456</v>
      </c>
      <c r="E3" s="1">
        <f>D3/D$12</f>
        <v>0.3437656273341072</v>
      </c>
      <c r="F3" s="26">
        <v>0.14</v>
      </c>
      <c r="G3" s="2">
        <f>D3*F$3</f>
        <v>436.0610453989239</v>
      </c>
      <c r="H3" s="38" t="s">
        <v>34</v>
      </c>
    </row>
    <row r="4" spans="1:8" ht="15">
      <c r="A4" s="12" t="s">
        <v>3</v>
      </c>
      <c r="B4" s="14">
        <v>1617.6869000000006</v>
      </c>
      <c r="C4" s="1">
        <f>B4/B12</f>
        <v>0.19266100105904266</v>
      </c>
      <c r="D4" s="14">
        <f aca="true" t="shared" si="0" ref="D4:D12">B4*D$27</f>
        <v>1745.6236552153218</v>
      </c>
      <c r="E4" s="1">
        <f aca="true" t="shared" si="1" ref="E4:E11">D4/D$12</f>
        <v>0.19266100105904269</v>
      </c>
      <c r="F4" s="26">
        <v>0.28</v>
      </c>
      <c r="G4" s="2">
        <f aca="true" t="shared" si="2" ref="G4:G11">D4*F$3</f>
        <v>244.3873117301451</v>
      </c>
      <c r="H4" s="38" t="s">
        <v>35</v>
      </c>
    </row>
    <row r="5" spans="1:8" ht="15">
      <c r="A5" s="12" t="s">
        <v>4</v>
      </c>
      <c r="B5" s="14">
        <v>1239.6776</v>
      </c>
      <c r="C5" s="1">
        <f>B5/B12</f>
        <v>0.14764138066919585</v>
      </c>
      <c r="D5" s="14">
        <f t="shared" si="0"/>
        <v>1337.7190254804912</v>
      </c>
      <c r="E5" s="1">
        <f t="shared" si="1"/>
        <v>0.14764138066919585</v>
      </c>
      <c r="F5" s="26">
        <v>0.41</v>
      </c>
      <c r="G5" s="2">
        <f t="shared" si="2"/>
        <v>187.2806635672688</v>
      </c>
      <c r="H5" s="38" t="s">
        <v>36</v>
      </c>
    </row>
    <row r="6" spans="1:8" ht="15">
      <c r="A6" s="12" t="s">
        <v>5</v>
      </c>
      <c r="B6" s="14">
        <v>564.8087999999989</v>
      </c>
      <c r="C6" s="1">
        <f>B6/B12</f>
        <v>0.06726680472899692</v>
      </c>
      <c r="D6" s="14">
        <f t="shared" si="0"/>
        <v>609.4773976062842</v>
      </c>
      <c r="E6" s="1">
        <f t="shared" si="1"/>
        <v>0.06726680472899692</v>
      </c>
      <c r="F6" s="26">
        <v>0.72</v>
      </c>
      <c r="G6" s="2">
        <f t="shared" si="2"/>
        <v>85.3268356648798</v>
      </c>
      <c r="H6" s="38"/>
    </row>
    <row r="7" spans="1:8" ht="15">
      <c r="A7" s="12" t="s">
        <v>6</v>
      </c>
      <c r="B7" s="14">
        <v>530.9256</v>
      </c>
      <c r="C7" s="1">
        <f>B7/B12</f>
        <v>0.06323143099191372</v>
      </c>
      <c r="D7" s="14">
        <f t="shared" si="0"/>
        <v>572.9145031213318</v>
      </c>
      <c r="E7" s="1">
        <f t="shared" si="1"/>
        <v>0.06323143099191372</v>
      </c>
      <c r="F7" s="26">
        <v>0.53</v>
      </c>
      <c r="G7" s="2">
        <f t="shared" si="2"/>
        <v>80.20803043698646</v>
      </c>
      <c r="H7" s="38"/>
    </row>
    <row r="8" spans="1:8" ht="15">
      <c r="A8" s="12" t="s">
        <v>7</v>
      </c>
      <c r="B8" s="14">
        <v>3.169100000000981</v>
      </c>
      <c r="C8" s="1">
        <f>B8/B12</f>
        <v>0.0003774290182212645</v>
      </c>
      <c r="D8" s="14">
        <f t="shared" si="0"/>
        <v>3.419732165565899</v>
      </c>
      <c r="E8" s="1">
        <f t="shared" si="1"/>
        <v>0.0003774290182212645</v>
      </c>
      <c r="F8" s="26">
        <v>0.34</v>
      </c>
      <c r="G8" s="2">
        <f t="shared" si="2"/>
        <v>0.4787625031792259</v>
      </c>
      <c r="H8" s="38"/>
    </row>
    <row r="9" spans="1:8" ht="15">
      <c r="A9" s="12" t="s">
        <v>8</v>
      </c>
      <c r="B9" s="14">
        <v>714.1413000000002</v>
      </c>
      <c r="C9" s="1">
        <f>B9/B12</f>
        <v>0.0850517969550264</v>
      </c>
      <c r="D9" s="14">
        <f t="shared" si="0"/>
        <v>770.6200417684173</v>
      </c>
      <c r="E9" s="1">
        <f t="shared" si="1"/>
        <v>0.0850517969550264</v>
      </c>
      <c r="F9" s="26">
        <v>0.09</v>
      </c>
      <c r="G9" s="2">
        <f t="shared" si="2"/>
        <v>107.88680584757843</v>
      </c>
      <c r="H9" s="38"/>
    </row>
    <row r="10" spans="1:8" ht="15">
      <c r="A10" s="12" t="s">
        <v>9</v>
      </c>
      <c r="B10" s="14">
        <v>839.692500000001</v>
      </c>
      <c r="C10" s="1">
        <f>B10/B12</f>
        <v>0.10000451733383656</v>
      </c>
      <c r="D10" s="14">
        <f t="shared" si="0"/>
        <v>906.1006126135366</v>
      </c>
      <c r="E10" s="1">
        <f t="shared" si="1"/>
        <v>0.10000451733383656</v>
      </c>
      <c r="F10" s="26">
        <v>0.04</v>
      </c>
      <c r="G10" s="2">
        <f t="shared" si="2"/>
        <v>126.85408576589514</v>
      </c>
      <c r="H10" s="38" t="s">
        <v>37</v>
      </c>
    </row>
    <row r="11" spans="1:7" ht="15">
      <c r="A11" s="12" t="s">
        <v>10</v>
      </c>
      <c r="B11" s="14">
        <v>0.00010000000020227162</v>
      </c>
      <c r="C11" s="1">
        <f>B11/B12</f>
        <v>1.1909659492744926E-08</v>
      </c>
      <c r="D11" s="14">
        <f t="shared" si="0"/>
        <v>0.00010790862303120723</v>
      </c>
      <c r="E11" s="1">
        <f t="shared" si="1"/>
        <v>1.1909659492744926E-08</v>
      </c>
      <c r="F11" s="26">
        <v>0.95</v>
      </c>
      <c r="G11" s="2">
        <f t="shared" si="2"/>
        <v>1.5107207224369013E-05</v>
      </c>
    </row>
    <row r="12" spans="1:7" ht="15">
      <c r="A12" s="13" t="s">
        <v>11</v>
      </c>
      <c r="B12" s="15">
        <v>8396.545700000002</v>
      </c>
      <c r="C12" s="1">
        <f>SUM(C3:C11)</f>
        <v>1</v>
      </c>
      <c r="D12" s="15">
        <f t="shared" si="0"/>
        <v>9060.596828729027</v>
      </c>
      <c r="E12" s="1">
        <v>1</v>
      </c>
      <c r="G12" s="44">
        <f>SUM(G3:G11)</f>
        <v>1268.4835560220642</v>
      </c>
    </row>
    <row r="13" spans="1:5" ht="15">
      <c r="A13" s="11"/>
      <c r="B13" s="18"/>
      <c r="C13" s="18"/>
      <c r="D13" s="18"/>
      <c r="E13" s="18"/>
    </row>
    <row r="14" spans="1:5" ht="15">
      <c r="A14" s="12" t="s">
        <v>12</v>
      </c>
      <c r="B14" s="14">
        <v>-5553.132300000001</v>
      </c>
      <c r="C14" s="14"/>
      <c r="D14" s="14"/>
      <c r="E14" s="14"/>
    </row>
    <row r="15" spans="1:5" ht="15">
      <c r="A15" s="12" t="s">
        <v>13</v>
      </c>
      <c r="B15" s="14">
        <v>-3238.585199999987</v>
      </c>
      <c r="C15" s="14"/>
      <c r="D15" s="14"/>
      <c r="E15" s="14"/>
    </row>
    <row r="16" spans="1:5" ht="15">
      <c r="A16" s="12" t="s">
        <v>14</v>
      </c>
      <c r="B16" s="16">
        <v>0.02519999998912681</v>
      </c>
      <c r="C16" s="16"/>
      <c r="D16" s="16"/>
      <c r="E16" s="16"/>
    </row>
    <row r="17" spans="1:5" ht="15">
      <c r="A17" s="12" t="s">
        <v>15</v>
      </c>
      <c r="B17" s="14">
        <v>60.45330000000013</v>
      </c>
      <c r="C17" s="14"/>
      <c r="D17" s="14"/>
      <c r="E17" s="14"/>
    </row>
    <row r="18" spans="1:5" ht="15">
      <c r="A18" s="12" t="s">
        <v>16</v>
      </c>
      <c r="B18" s="14">
        <v>334.68980000000005</v>
      </c>
      <c r="C18" s="14"/>
      <c r="D18" s="14"/>
      <c r="E18" s="14"/>
    </row>
    <row r="19" spans="1:5" ht="15">
      <c r="A19" s="13" t="s">
        <v>17</v>
      </c>
      <c r="B19" s="7"/>
      <c r="C19" s="7"/>
      <c r="D19" s="7"/>
      <c r="E19" s="7"/>
    </row>
    <row r="22" ht="15">
      <c r="A22" t="s">
        <v>24</v>
      </c>
    </row>
    <row r="23" spans="1:2" ht="15">
      <c r="A23" t="s">
        <v>23</v>
      </c>
      <c r="B23" s="30">
        <v>22121.26767665244</v>
      </c>
    </row>
    <row r="26" spans="2:5" ht="45">
      <c r="B26" s="33" t="s">
        <v>31</v>
      </c>
      <c r="C26" s="33" t="s">
        <v>29</v>
      </c>
      <c r="D26" s="33" t="s">
        <v>30</v>
      </c>
      <c r="E26" s="33"/>
    </row>
    <row r="27" spans="2:4" ht="15">
      <c r="B27" s="2">
        <v>25625</v>
      </c>
      <c r="C27" s="2">
        <v>20500</v>
      </c>
      <c r="D27">
        <v>1.0790862281293871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22" sqref="A22"/>
    </sheetView>
  </sheetViews>
  <sheetFormatPr defaultColWidth="8.8515625" defaultRowHeight="15"/>
  <cols>
    <col min="1" max="1" width="31.140625" style="0" bestFit="1" customWidth="1"/>
    <col min="2" max="2" width="14.28125" style="0" bestFit="1" customWidth="1"/>
    <col min="3" max="5" width="14.28125" style="0" customWidth="1"/>
    <col min="6" max="6" width="12.421875" style="0" bestFit="1" customWidth="1"/>
    <col min="7" max="7" width="13.140625" style="0" bestFit="1" customWidth="1"/>
    <col min="8" max="8" width="34.421875" style="0" bestFit="1" customWidth="1"/>
  </cols>
  <sheetData>
    <row r="1" ht="15">
      <c r="A1" s="12" t="s">
        <v>0</v>
      </c>
    </row>
    <row r="2" spans="1:8" ht="60">
      <c r="A2" s="13" t="s">
        <v>1</v>
      </c>
      <c r="B2" s="32" t="s">
        <v>25</v>
      </c>
      <c r="C2" s="32" t="s">
        <v>22</v>
      </c>
      <c r="D2" s="32" t="s">
        <v>28</v>
      </c>
      <c r="E2" s="32"/>
      <c r="F2" s="33" t="s">
        <v>39</v>
      </c>
      <c r="G2" s="32" t="s">
        <v>32</v>
      </c>
      <c r="H2" s="33" t="s">
        <v>33</v>
      </c>
    </row>
    <row r="3" spans="1:8" ht="15">
      <c r="A3" s="12" t="s">
        <v>2</v>
      </c>
      <c r="B3" s="14">
        <v>2973.5504</v>
      </c>
      <c r="C3" s="1">
        <f>B3/B12</f>
        <v>0.3078690258425029</v>
      </c>
      <c r="D3" s="14">
        <f>B3*D$26</f>
        <v>4236.506249494289</v>
      </c>
      <c r="E3" s="1">
        <f>D3/D$12</f>
        <v>0.3078690258425029</v>
      </c>
      <c r="F3" s="26">
        <v>0.14</v>
      </c>
      <c r="G3" s="2">
        <f>D3*F$3</f>
        <v>593.1108749292005</v>
      </c>
      <c r="H3" s="38" t="s">
        <v>34</v>
      </c>
    </row>
    <row r="4" spans="1:8" ht="15">
      <c r="A4" s="12" t="s">
        <v>3</v>
      </c>
      <c r="B4" s="14">
        <v>1783.8018999999986</v>
      </c>
      <c r="C4" s="1">
        <f>B4/B12</f>
        <v>0.18468742054918771</v>
      </c>
      <c r="D4" s="14">
        <f aca="true" t="shared" si="0" ref="D4:D11">B4*D$26</f>
        <v>2541.435953871769</v>
      </c>
      <c r="E4" s="1">
        <f aca="true" t="shared" si="1" ref="E4:E12">D4/D$12</f>
        <v>0.18468742054918774</v>
      </c>
      <c r="F4" s="26">
        <v>0.28</v>
      </c>
      <c r="G4" s="2">
        <f aca="true" t="shared" si="2" ref="G4:G11">D4*F$3</f>
        <v>355.8010335420477</v>
      </c>
      <c r="H4" s="38" t="s">
        <v>35</v>
      </c>
    </row>
    <row r="5" spans="1:8" ht="15">
      <c r="A5" s="12" t="s">
        <v>4</v>
      </c>
      <c r="B5" s="14">
        <v>1020.3191999999981</v>
      </c>
      <c r="C5" s="1">
        <f>B5/B12</f>
        <v>0.10563960111535399</v>
      </c>
      <c r="D5" s="14">
        <f t="shared" si="0"/>
        <v>1453.67930110719</v>
      </c>
      <c r="E5" s="1">
        <f t="shared" si="1"/>
        <v>0.105639601115354</v>
      </c>
      <c r="F5" s="26">
        <v>0.41</v>
      </c>
      <c r="G5" s="2">
        <f t="shared" si="2"/>
        <v>203.51510215500662</v>
      </c>
      <c r="H5" s="38" t="s">
        <v>36</v>
      </c>
    </row>
    <row r="6" spans="1:8" ht="15">
      <c r="A6" s="12" t="s">
        <v>5</v>
      </c>
      <c r="B6" s="14">
        <v>729.3661999999986</v>
      </c>
      <c r="C6" s="1">
        <f>B6/B12</f>
        <v>0.07551553909308135</v>
      </c>
      <c r="D6" s="14">
        <f t="shared" si="0"/>
        <v>1039.149854150747</v>
      </c>
      <c r="E6" s="1">
        <f t="shared" si="1"/>
        <v>0.07551553909308137</v>
      </c>
      <c r="F6" s="26">
        <v>0.72</v>
      </c>
      <c r="G6" s="2">
        <f t="shared" si="2"/>
        <v>145.48097958110458</v>
      </c>
      <c r="H6" s="38"/>
    </row>
    <row r="7" spans="1:8" ht="15">
      <c r="A7" s="12" t="s">
        <v>6</v>
      </c>
      <c r="B7" s="14">
        <v>663.9660999999996</v>
      </c>
      <c r="C7" s="1">
        <f>B7/B12</f>
        <v>0.06874428508070547</v>
      </c>
      <c r="D7" s="14">
        <f t="shared" si="0"/>
        <v>945.9723743382148</v>
      </c>
      <c r="E7" s="1">
        <f t="shared" si="1"/>
        <v>0.06874428508070547</v>
      </c>
      <c r="F7" s="26">
        <v>0.53</v>
      </c>
      <c r="G7" s="2">
        <f t="shared" si="2"/>
        <v>132.43613240735007</v>
      </c>
      <c r="H7" s="38"/>
    </row>
    <row r="8" spans="1:8" ht="15">
      <c r="A8" s="12" t="s">
        <v>7</v>
      </c>
      <c r="B8" s="14">
        <v>502.03210000000036</v>
      </c>
      <c r="C8" s="1">
        <f>B8/B12</f>
        <v>0.051978313052526745</v>
      </c>
      <c r="D8" s="14">
        <f t="shared" si="0"/>
        <v>715.2601580577693</v>
      </c>
      <c r="E8" s="1">
        <f t="shared" si="1"/>
        <v>0.051978313052526745</v>
      </c>
      <c r="F8" s="26">
        <v>0.34</v>
      </c>
      <c r="G8" s="2">
        <f t="shared" si="2"/>
        <v>100.13642212808772</v>
      </c>
      <c r="H8" s="38"/>
    </row>
    <row r="9" spans="1:8" ht="15">
      <c r="A9" s="12" t="s">
        <v>8</v>
      </c>
      <c r="B9" s="14">
        <v>637.8654999999999</v>
      </c>
      <c r="C9" s="1">
        <f>B9/B12</f>
        <v>0.06604193764583274</v>
      </c>
      <c r="D9" s="14">
        <f t="shared" si="0"/>
        <v>908.7860683601659</v>
      </c>
      <c r="E9" s="1">
        <f t="shared" si="1"/>
        <v>0.06604193764583274</v>
      </c>
      <c r="F9" s="26">
        <v>0.09</v>
      </c>
      <c r="G9" s="2">
        <f t="shared" si="2"/>
        <v>127.23004957042325</v>
      </c>
      <c r="H9" s="38"/>
    </row>
    <row r="10" spans="1:8" ht="15">
      <c r="A10" s="12" t="s">
        <v>9</v>
      </c>
      <c r="B10" s="14">
        <v>1347.5936000000002</v>
      </c>
      <c r="C10" s="1">
        <f>B10/B12</f>
        <v>0.13952422964264927</v>
      </c>
      <c r="D10" s="14">
        <f t="shared" si="0"/>
        <v>1919.9569336973427</v>
      </c>
      <c r="E10" s="1">
        <f t="shared" si="1"/>
        <v>0.13952422964264927</v>
      </c>
      <c r="F10" s="26">
        <v>0.04</v>
      </c>
      <c r="G10" s="2">
        <f t="shared" si="2"/>
        <v>268.793970717628</v>
      </c>
      <c r="H10" s="38" t="s">
        <v>37</v>
      </c>
    </row>
    <row r="11" spans="1:7" ht="15">
      <c r="A11" s="12" t="s">
        <v>10</v>
      </c>
      <c r="B11" s="14">
        <v>-0.003400000000056025</v>
      </c>
      <c r="C11" s="1">
        <f>B11/B12</f>
        <v>-3.520218415943978E-07</v>
      </c>
      <c r="D11" s="14">
        <f t="shared" si="0"/>
        <v>-0.004844081757792951</v>
      </c>
      <c r="E11" s="1">
        <f t="shared" si="1"/>
        <v>-3.5202184159439786E-07</v>
      </c>
      <c r="F11" s="26">
        <v>0.95</v>
      </c>
      <c r="G11" s="2">
        <f t="shared" si="2"/>
        <v>-0.0006781714460910132</v>
      </c>
    </row>
    <row r="12" spans="1:7" ht="15">
      <c r="A12" s="13" t="s">
        <v>11</v>
      </c>
      <c r="B12" s="15">
        <v>9658.491600000008</v>
      </c>
      <c r="C12" s="1">
        <f>SUM(C3:C11)</f>
        <v>0.9999999999999988</v>
      </c>
      <c r="D12" s="15">
        <f>B12*D$26</f>
        <v>13760.742048995748</v>
      </c>
      <c r="E12" s="1">
        <f t="shared" si="1"/>
        <v>1</v>
      </c>
      <c r="G12" s="44">
        <f>SUM(G3:G11)</f>
        <v>1926.5038868594024</v>
      </c>
    </row>
    <row r="13" spans="1:5" ht="15">
      <c r="A13" s="11"/>
      <c r="B13" s="14"/>
      <c r="C13" s="14"/>
      <c r="D13" s="14"/>
      <c r="E13" s="14"/>
    </row>
    <row r="14" spans="1:5" ht="15">
      <c r="A14" s="12" t="s">
        <v>12</v>
      </c>
      <c r="B14" s="14">
        <v>-3392.149999999994</v>
      </c>
      <c r="C14" s="14"/>
      <c r="D14" s="14"/>
      <c r="E14" s="14"/>
    </row>
    <row r="15" spans="1:5" ht="15">
      <c r="A15" s="12" t="s">
        <v>13</v>
      </c>
      <c r="B15" s="14">
        <v>-6059.1031000000075</v>
      </c>
      <c r="C15" s="14"/>
      <c r="D15" s="14"/>
      <c r="E15" s="14"/>
    </row>
    <row r="16" spans="1:5" ht="15">
      <c r="A16" s="12" t="s">
        <v>14</v>
      </c>
      <c r="B16" s="14">
        <v>-0.11160000000381842</v>
      </c>
      <c r="C16" s="14"/>
      <c r="D16" s="14"/>
      <c r="E16" s="14"/>
    </row>
    <row r="17" spans="1:5" ht="15">
      <c r="A17" s="12" t="s">
        <v>15</v>
      </c>
      <c r="B17" s="14">
        <v>-39.45920000000024</v>
      </c>
      <c r="C17" s="14"/>
      <c r="D17" s="14"/>
      <c r="E17" s="14"/>
    </row>
    <row r="18" spans="1:5" ht="15">
      <c r="A18" s="12" t="s">
        <v>16</v>
      </c>
      <c r="B18" s="14">
        <v>-167.66440000000011</v>
      </c>
      <c r="C18" s="14"/>
      <c r="D18" s="14"/>
      <c r="E18" s="14"/>
    </row>
    <row r="19" ht="15">
      <c r="A19" s="13" t="s">
        <v>17</v>
      </c>
    </row>
    <row r="22" ht="15">
      <c r="A22" t="s">
        <v>24</v>
      </c>
    </row>
    <row r="23" spans="1:2" ht="15">
      <c r="A23" t="s">
        <v>23</v>
      </c>
      <c r="B23" s="30">
        <v>24948</v>
      </c>
    </row>
    <row r="25" spans="2:4" ht="45">
      <c r="B25" s="33" t="s">
        <v>31</v>
      </c>
      <c r="C25" s="33" t="s">
        <v>29</v>
      </c>
      <c r="D25" s="33" t="s">
        <v>30</v>
      </c>
    </row>
    <row r="26" spans="2:4" ht="15">
      <c r="B26" s="2">
        <v>21888</v>
      </c>
      <c r="C26" s="2">
        <v>17510.4</v>
      </c>
      <c r="D26">
        <v>1.424729928739156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26"/>
  <sheetViews>
    <sheetView workbookViewId="0" topLeftCell="A1">
      <selection activeCell="E2" sqref="E2"/>
    </sheetView>
  </sheetViews>
  <sheetFormatPr defaultColWidth="8.8515625" defaultRowHeight="15"/>
  <cols>
    <col min="1" max="1" width="31.140625" style="0" bestFit="1" customWidth="1"/>
    <col min="2" max="2" width="15.140625" style="0" customWidth="1"/>
    <col min="3" max="3" width="15.421875" style="0" customWidth="1"/>
    <col min="4" max="4" width="13.7109375" style="0" customWidth="1"/>
    <col min="5" max="5" width="12.421875" style="0" bestFit="1" customWidth="1"/>
    <col min="6" max="6" width="13.140625" style="0" bestFit="1" customWidth="1"/>
  </cols>
  <sheetData>
    <row r="1" ht="15">
      <c r="A1" s="12" t="s">
        <v>0</v>
      </c>
    </row>
    <row r="2" spans="1:6" ht="60">
      <c r="A2" s="13" t="s">
        <v>1</v>
      </c>
      <c r="B2" s="6" t="s">
        <v>21</v>
      </c>
      <c r="C2" s="17" t="s">
        <v>22</v>
      </c>
      <c r="D2" s="17"/>
      <c r="E2" s="33" t="s">
        <v>39</v>
      </c>
      <c r="F2" t="s">
        <v>20</v>
      </c>
    </row>
    <row r="3" spans="1:5" ht="15">
      <c r="A3" s="12" t="s">
        <v>2</v>
      </c>
      <c r="B3" s="14">
        <v>2.828100000000063</v>
      </c>
      <c r="C3" s="1">
        <f>B3/B12</f>
        <v>0.030363968219884914</v>
      </c>
      <c r="D3" s="1"/>
      <c r="E3" s="26">
        <v>0.14</v>
      </c>
    </row>
    <row r="4" spans="1:5" ht="15">
      <c r="A4" s="12" t="s">
        <v>3</v>
      </c>
      <c r="B4" s="14">
        <v>5.364700000000084</v>
      </c>
      <c r="C4" s="1">
        <f>B4/B12</f>
        <v>0.05759823920979298</v>
      </c>
      <c r="D4" s="1"/>
      <c r="E4" s="26">
        <v>0.28</v>
      </c>
    </row>
    <row r="5" spans="1:5" ht="15">
      <c r="A5" s="12" t="s">
        <v>4</v>
      </c>
      <c r="B5" s="14">
        <v>66.75580000000082</v>
      </c>
      <c r="C5" s="1">
        <f>B5/B12</f>
        <v>0.7167253596736228</v>
      </c>
      <c r="D5" s="1"/>
      <c r="E5" s="26">
        <v>0.41</v>
      </c>
    </row>
    <row r="6" spans="1:5" ht="15">
      <c r="A6" s="12" t="s">
        <v>5</v>
      </c>
      <c r="B6" s="14">
        <v>66.33030000000008</v>
      </c>
      <c r="C6" s="1">
        <f>B6/B12</f>
        <v>0.7121569680051588</v>
      </c>
      <c r="D6" s="1"/>
      <c r="E6" s="26">
        <v>0.72</v>
      </c>
    </row>
    <row r="7" spans="1:5" ht="15">
      <c r="A7" s="12" t="s">
        <v>6</v>
      </c>
      <c r="B7" s="14">
        <v>44.59410000000025</v>
      </c>
      <c r="C7" s="1">
        <f>B7/B12</f>
        <v>0.4787856989478262</v>
      </c>
      <c r="D7" s="1"/>
      <c r="E7" s="26">
        <v>0.53</v>
      </c>
    </row>
    <row r="8" spans="1:5" ht="15">
      <c r="A8" s="12" t="s">
        <v>7</v>
      </c>
      <c r="B8" s="14">
        <v>-6.322900000000118</v>
      </c>
      <c r="C8" s="1">
        <f>B8/B12</f>
        <v>-0.06788597809748935</v>
      </c>
      <c r="D8" s="1"/>
      <c r="E8" s="26">
        <v>0.34</v>
      </c>
    </row>
    <row r="9" spans="1:5" ht="15">
      <c r="A9" s="12" t="s">
        <v>8</v>
      </c>
      <c r="B9" s="14">
        <v>-86.82189999999991</v>
      </c>
      <c r="C9" s="1">
        <f>B9/B12</f>
        <v>-0.9321655572256867</v>
      </c>
      <c r="D9" s="1"/>
      <c r="E9" s="26">
        <v>0.09</v>
      </c>
    </row>
    <row r="10" spans="1:5" ht="15">
      <c r="A10" s="12" t="s">
        <v>9</v>
      </c>
      <c r="B10" s="14">
        <v>0</v>
      </c>
      <c r="C10" s="1">
        <f>B10/B12</f>
        <v>0</v>
      </c>
      <c r="D10" s="1"/>
      <c r="E10" s="26">
        <v>0.04</v>
      </c>
    </row>
    <row r="11" spans="1:5" ht="15">
      <c r="A11" s="12" t="s">
        <v>10</v>
      </c>
      <c r="B11" s="14">
        <v>0.4117999999998574</v>
      </c>
      <c r="C11" s="1">
        <f>B11/B12</f>
        <v>0.004421301266908525</v>
      </c>
      <c r="D11" s="1"/>
      <c r="E11" s="26">
        <v>0.95</v>
      </c>
    </row>
    <row r="12" spans="1:4" ht="15">
      <c r="A12" s="13" t="s">
        <v>11</v>
      </c>
      <c r="B12" s="15">
        <v>93.13999999999942</v>
      </c>
      <c r="C12" s="3">
        <f>SUM(C3:C11)</f>
        <v>1.000000000000018</v>
      </c>
      <c r="D12" s="3"/>
    </row>
    <row r="13" spans="1:4" ht="15">
      <c r="A13" s="11"/>
      <c r="B13" s="14"/>
      <c r="C13" s="14"/>
      <c r="D13" s="14"/>
    </row>
    <row r="14" spans="1:4" ht="15">
      <c r="A14" s="12" t="s">
        <v>12</v>
      </c>
      <c r="B14" s="14">
        <v>-1.4108</v>
      </c>
      <c r="C14" s="14"/>
      <c r="D14" s="14"/>
    </row>
    <row r="15" spans="1:4" ht="15">
      <c r="A15" s="12" t="s">
        <v>13</v>
      </c>
      <c r="B15" s="14">
        <v>-63.59960000000001</v>
      </c>
      <c r="C15" s="14"/>
      <c r="D15" s="14"/>
    </row>
    <row r="16" spans="1:4" ht="15">
      <c r="A16" s="12" t="s">
        <v>14</v>
      </c>
      <c r="B16" s="14">
        <v>-0.0005000000001018634</v>
      </c>
      <c r="C16" s="14"/>
      <c r="D16" s="14"/>
    </row>
    <row r="17" spans="1:4" ht="15">
      <c r="A17" s="12" t="s">
        <v>15</v>
      </c>
      <c r="B17" s="14">
        <v>0</v>
      </c>
      <c r="C17" s="14"/>
      <c r="D17" s="14"/>
    </row>
    <row r="18" spans="1:4" ht="15">
      <c r="A18" s="12" t="s">
        <v>16</v>
      </c>
      <c r="B18" s="14">
        <v>-28.128799999999956</v>
      </c>
      <c r="C18" s="14"/>
      <c r="D18" s="14"/>
    </row>
    <row r="19" spans="1:4" ht="15">
      <c r="A19" s="13" t="s">
        <v>17</v>
      </c>
      <c r="B19" s="14"/>
      <c r="C19" s="14"/>
      <c r="D19" s="14"/>
    </row>
    <row r="23" spans="1:2" ht="15">
      <c r="A23" t="s">
        <v>23</v>
      </c>
      <c r="B23" s="30">
        <v>6463</v>
      </c>
    </row>
    <row r="25" spans="2:4" ht="45">
      <c r="B25" s="33" t="s">
        <v>31</v>
      </c>
      <c r="C25" s="33" t="s">
        <v>29</v>
      </c>
      <c r="D25" s="33" t="s">
        <v>30</v>
      </c>
    </row>
    <row r="26" spans="2:4" ht="15">
      <c r="B26">
        <v>-3792</v>
      </c>
      <c r="C26">
        <v>-3033.6000000000004</v>
      </c>
      <c r="D26">
        <v>-2.1304117451527147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22" sqref="A22"/>
    </sheetView>
  </sheetViews>
  <sheetFormatPr defaultColWidth="8.8515625" defaultRowHeight="15"/>
  <cols>
    <col min="1" max="1" width="31.140625" style="0" bestFit="1" customWidth="1"/>
    <col min="2" max="2" width="14.28125" style="0" bestFit="1" customWidth="1"/>
    <col min="3" max="4" width="14.28125" style="0" customWidth="1"/>
    <col min="5" max="5" width="10.28125" style="0" customWidth="1"/>
    <col min="6" max="6" width="12.421875" style="0" bestFit="1" customWidth="1"/>
    <col min="7" max="7" width="12.421875" style="0" customWidth="1"/>
    <col min="8" max="8" width="34.421875" style="0" bestFit="1" customWidth="1"/>
  </cols>
  <sheetData>
    <row r="1" ht="15">
      <c r="A1" s="12" t="s">
        <v>0</v>
      </c>
    </row>
    <row r="2" spans="1:8" ht="60">
      <c r="A2" s="13" t="s">
        <v>1</v>
      </c>
      <c r="B2" s="32" t="s">
        <v>25</v>
      </c>
      <c r="C2" s="32" t="s">
        <v>22</v>
      </c>
      <c r="D2" s="32" t="s">
        <v>28</v>
      </c>
      <c r="E2" s="17"/>
      <c r="F2" s="33" t="s">
        <v>39</v>
      </c>
      <c r="G2" s="32" t="s">
        <v>32</v>
      </c>
      <c r="H2" s="4" t="s">
        <v>33</v>
      </c>
    </row>
    <row r="3" spans="1:8" ht="15">
      <c r="A3" s="12" t="s">
        <v>2</v>
      </c>
      <c r="B3" s="14">
        <v>1975.533800000001</v>
      </c>
      <c r="C3" s="1">
        <f>B3/B12</f>
        <v>0.4463039862137244</v>
      </c>
      <c r="D3" s="14">
        <f>B3*D$26</f>
        <v>2172.3493637542815</v>
      </c>
      <c r="E3" s="1">
        <f>D3/D$12</f>
        <v>0.44630398621372447</v>
      </c>
      <c r="F3" s="26">
        <v>0.14</v>
      </c>
      <c r="G3" s="45">
        <f>D3*F$3</f>
        <v>304.1289109255994</v>
      </c>
      <c r="H3" s="38" t="s">
        <v>34</v>
      </c>
    </row>
    <row r="4" spans="1:8" ht="15">
      <c r="A4" s="12" t="s">
        <v>3</v>
      </c>
      <c r="B4" s="14">
        <v>541.0443999999998</v>
      </c>
      <c r="C4" s="1">
        <f>B4/B12</f>
        <v>0.122230392837932</v>
      </c>
      <c r="D4" s="14">
        <f aca="true" t="shared" si="0" ref="D4:D11">B4*D$26</f>
        <v>594.9467724130136</v>
      </c>
      <c r="E4" s="1">
        <f aca="true" t="shared" si="1" ref="E4:E11">D4/D$12</f>
        <v>0.12223039283793201</v>
      </c>
      <c r="F4" s="26">
        <v>0.28</v>
      </c>
      <c r="G4" s="45">
        <f aca="true" t="shared" si="2" ref="G4:G11">D4*F$3</f>
        <v>83.29254813782191</v>
      </c>
      <c r="H4" s="38" t="s">
        <v>35</v>
      </c>
    </row>
    <row r="5" spans="1:8" ht="15">
      <c r="A5" s="12" t="s">
        <v>4</v>
      </c>
      <c r="B5" s="14">
        <v>100.1857</v>
      </c>
      <c r="C5" s="1">
        <f>B5/B12</f>
        <v>0.02263351670905975</v>
      </c>
      <c r="D5" s="14">
        <f t="shared" si="0"/>
        <v>110.16685295502269</v>
      </c>
      <c r="E5" s="1">
        <f t="shared" si="1"/>
        <v>0.022633516709059755</v>
      </c>
      <c r="F5" s="26">
        <v>0.41</v>
      </c>
      <c r="G5" s="45">
        <f t="shared" si="2"/>
        <v>15.423359413703178</v>
      </c>
      <c r="H5" s="38" t="s">
        <v>36</v>
      </c>
    </row>
    <row r="6" spans="1:8" ht="15">
      <c r="A6" s="12" t="s">
        <v>5</v>
      </c>
      <c r="B6" s="14">
        <v>206.7901999999999</v>
      </c>
      <c r="C6" s="1">
        <f>B6/B12</f>
        <v>0.046717140739345096</v>
      </c>
      <c r="D6" s="14">
        <f t="shared" si="0"/>
        <v>227.39198863649926</v>
      </c>
      <c r="E6" s="1">
        <f t="shared" si="1"/>
        <v>0.0467171407393451</v>
      </c>
      <c r="F6" s="26">
        <v>0.72</v>
      </c>
      <c r="G6" s="45">
        <f t="shared" si="2"/>
        <v>31.8348784091099</v>
      </c>
      <c r="H6" s="38"/>
    </row>
    <row r="7" spans="1:8" ht="15">
      <c r="A7" s="12" t="s">
        <v>6</v>
      </c>
      <c r="B7" s="14">
        <v>103.31260000000009</v>
      </c>
      <c r="C7" s="1">
        <f>B7/B12</f>
        <v>0.023339932329228708</v>
      </c>
      <c r="D7" s="14">
        <f t="shared" si="0"/>
        <v>113.60527513009428</v>
      </c>
      <c r="E7" s="1">
        <f t="shared" si="1"/>
        <v>0.02333993232922871</v>
      </c>
      <c r="F7" s="26">
        <v>0.53</v>
      </c>
      <c r="G7" s="45">
        <f t="shared" si="2"/>
        <v>15.904738518213202</v>
      </c>
      <c r="H7" s="38"/>
    </row>
    <row r="8" spans="1:8" ht="15">
      <c r="A8" s="12" t="s">
        <v>7</v>
      </c>
      <c r="B8" s="14">
        <v>201.17740000000003</v>
      </c>
      <c r="C8" s="1">
        <f>B8/B12</f>
        <v>0.04544912142536508</v>
      </c>
      <c r="D8" s="14">
        <f t="shared" si="0"/>
        <v>221.22000488766147</v>
      </c>
      <c r="E8" s="1">
        <f t="shared" si="1"/>
        <v>0.045449121425365085</v>
      </c>
      <c r="F8" s="26">
        <v>0.34</v>
      </c>
      <c r="G8" s="45">
        <f t="shared" si="2"/>
        <v>30.97080068427261</v>
      </c>
      <c r="H8" s="38"/>
    </row>
    <row r="9" spans="1:8" ht="15">
      <c r="A9" s="12" t="s">
        <v>8</v>
      </c>
      <c r="B9" s="14">
        <v>485.6721</v>
      </c>
      <c r="C9" s="1">
        <f>B9/B12</f>
        <v>0.10972092414859745</v>
      </c>
      <c r="D9" s="14">
        <f t="shared" si="0"/>
        <v>534.0579226881389</v>
      </c>
      <c r="E9" s="1">
        <f t="shared" si="1"/>
        <v>0.10972092414859745</v>
      </c>
      <c r="F9" s="26">
        <v>0.09</v>
      </c>
      <c r="G9" s="45">
        <f t="shared" si="2"/>
        <v>74.76810917633945</v>
      </c>
      <c r="H9" s="38"/>
    </row>
    <row r="10" spans="1:8" ht="15">
      <c r="A10" s="12" t="s">
        <v>9</v>
      </c>
      <c r="B10" s="14">
        <v>812.7147999999997</v>
      </c>
      <c r="C10" s="1">
        <f>B10/B12</f>
        <v>0.18360498559674834</v>
      </c>
      <c r="D10" s="14">
        <f t="shared" si="0"/>
        <v>893.6827497933402</v>
      </c>
      <c r="E10" s="1">
        <f t="shared" si="1"/>
        <v>0.18360498559674834</v>
      </c>
      <c r="F10" s="26">
        <v>0.04</v>
      </c>
      <c r="G10" s="45">
        <f t="shared" si="2"/>
        <v>125.11558497106765</v>
      </c>
      <c r="H10" s="38" t="s">
        <v>37</v>
      </c>
    </row>
    <row r="11" spans="1:7" ht="15">
      <c r="A11" s="12" t="s">
        <v>10</v>
      </c>
      <c r="B11" s="14">
        <v>0</v>
      </c>
      <c r="C11" s="1">
        <f>B11/B12</f>
        <v>0</v>
      </c>
      <c r="D11" s="14">
        <f t="shared" si="0"/>
        <v>0</v>
      </c>
      <c r="E11" s="1">
        <f t="shared" si="1"/>
        <v>0</v>
      </c>
      <c r="F11" s="26">
        <v>0.95</v>
      </c>
      <c r="G11" s="45">
        <f t="shared" si="2"/>
        <v>0</v>
      </c>
    </row>
    <row r="12" spans="1:7" ht="15">
      <c r="A12" s="13" t="s">
        <v>11</v>
      </c>
      <c r="B12" s="15">
        <v>4426.430999999997</v>
      </c>
      <c r="C12" s="1">
        <f>SUM(C3:C11)</f>
        <v>1.0000000000000009</v>
      </c>
      <c r="D12" s="15">
        <f>B12*D$26</f>
        <v>4867.4209302580475</v>
      </c>
      <c r="E12" s="1">
        <f>D12/D$12</f>
        <v>1</v>
      </c>
      <c r="G12" s="44">
        <f>SUM(G3:G11)</f>
        <v>681.4389302361272</v>
      </c>
    </row>
    <row r="13" spans="1:5" ht="15">
      <c r="A13" s="11"/>
      <c r="B13" s="18"/>
      <c r="C13" s="18"/>
      <c r="D13" s="18"/>
      <c r="E13" s="18"/>
    </row>
    <row r="14" spans="1:5" ht="15">
      <c r="A14" s="12" t="s">
        <v>12</v>
      </c>
      <c r="B14" s="14">
        <v>-1607.2449000000051</v>
      </c>
      <c r="C14" s="14"/>
      <c r="D14" s="14"/>
      <c r="E14" s="14"/>
    </row>
    <row r="15" spans="1:5" ht="15">
      <c r="A15" s="12" t="s">
        <v>13</v>
      </c>
      <c r="B15" s="14">
        <v>-3125.827400000002</v>
      </c>
      <c r="C15" s="14"/>
      <c r="D15" s="14"/>
      <c r="E15" s="14"/>
    </row>
    <row r="16" spans="1:5" ht="15">
      <c r="A16" s="12" t="s">
        <v>14</v>
      </c>
      <c r="B16" s="14">
        <v>0</v>
      </c>
      <c r="C16" s="14"/>
      <c r="D16" s="14"/>
      <c r="E16" s="14"/>
    </row>
    <row r="17" spans="1:5" ht="15">
      <c r="A17" s="12" t="s">
        <v>15</v>
      </c>
      <c r="B17" s="14">
        <v>75.37210000000005</v>
      </c>
      <c r="C17" s="14"/>
      <c r="D17" s="14"/>
      <c r="E17" s="14"/>
    </row>
    <row r="18" spans="1:5" ht="15">
      <c r="A18" s="12" t="s">
        <v>16</v>
      </c>
      <c r="B18" s="14">
        <v>231.27240000000003</v>
      </c>
      <c r="C18" s="14"/>
      <c r="D18" s="14"/>
      <c r="E18" s="14"/>
    </row>
    <row r="19" ht="15">
      <c r="A19" s="13" t="s">
        <v>17</v>
      </c>
    </row>
    <row r="22" ht="15">
      <c r="A22" t="s">
        <v>24</v>
      </c>
    </row>
    <row r="23" spans="1:2" ht="15">
      <c r="A23" t="s">
        <v>23</v>
      </c>
      <c r="B23" s="30">
        <v>5458</v>
      </c>
    </row>
    <row r="25" spans="2:4" ht="45">
      <c r="B25" s="33" t="s">
        <v>31</v>
      </c>
      <c r="C25" s="33" t="s">
        <v>29</v>
      </c>
      <c r="D25" s="33" t="s">
        <v>30</v>
      </c>
    </row>
    <row r="26" spans="2:4" ht="15">
      <c r="B26" s="2">
        <v>6204</v>
      </c>
      <c r="C26" s="52">
        <v>4963.200000000001</v>
      </c>
      <c r="D26">
        <v>1.099626523096836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22" sqref="A22"/>
    </sheetView>
  </sheetViews>
  <sheetFormatPr defaultColWidth="8.8515625" defaultRowHeight="15"/>
  <cols>
    <col min="1" max="1" width="31.140625" style="0" bestFit="1" customWidth="1"/>
    <col min="2" max="2" width="14.28125" style="0" bestFit="1" customWidth="1"/>
    <col min="3" max="5" width="14.28125" style="0" customWidth="1"/>
    <col min="6" max="6" width="12.421875" style="0" bestFit="1" customWidth="1"/>
    <col min="7" max="7" width="13.140625" style="0" bestFit="1" customWidth="1"/>
    <col min="8" max="8" width="34.421875" style="0" bestFit="1" customWidth="1"/>
  </cols>
  <sheetData>
    <row r="1" ht="15">
      <c r="A1" s="12" t="s">
        <v>0</v>
      </c>
    </row>
    <row r="2" spans="1:8" ht="60">
      <c r="A2" s="13" t="s">
        <v>1</v>
      </c>
      <c r="B2" s="32" t="s">
        <v>25</v>
      </c>
      <c r="C2" s="32" t="s">
        <v>22</v>
      </c>
      <c r="D2" s="32" t="s">
        <v>28</v>
      </c>
      <c r="E2" s="17"/>
      <c r="F2" s="33" t="s">
        <v>39</v>
      </c>
      <c r="G2" s="32" t="s">
        <v>32</v>
      </c>
      <c r="H2" s="4" t="s">
        <v>33</v>
      </c>
    </row>
    <row r="3" spans="1:8" ht="15">
      <c r="A3" s="12" t="s">
        <v>2</v>
      </c>
      <c r="B3" s="14">
        <v>1034.525474940001</v>
      </c>
      <c r="C3" s="1">
        <f>B3/B12</f>
        <v>0.393127523256965</v>
      </c>
      <c r="D3" s="14">
        <f>B3*D$26</f>
        <v>1714.4117650245278</v>
      </c>
      <c r="E3" s="1">
        <f>D3/D$12</f>
        <v>0.393127523256965</v>
      </c>
      <c r="F3" s="26">
        <v>0.14</v>
      </c>
      <c r="G3" s="2">
        <f>D3*F$3</f>
        <v>240.01764710343392</v>
      </c>
      <c r="H3" s="38" t="s">
        <v>34</v>
      </c>
    </row>
    <row r="4" spans="1:8" ht="15">
      <c r="A4" s="12" t="s">
        <v>3</v>
      </c>
      <c r="B4" s="14">
        <v>195.85405972000012</v>
      </c>
      <c r="C4" s="1">
        <f>B4/B12</f>
        <v>0.07442602747120446</v>
      </c>
      <c r="D4" s="14">
        <f aca="true" t="shared" si="0" ref="D4:D11">B4*D$26</f>
        <v>324.5686185072035</v>
      </c>
      <c r="E4" s="1">
        <f aca="true" t="shared" si="1" ref="E4:E12">D4/D$12</f>
        <v>0.07442602747120447</v>
      </c>
      <c r="F4" s="26">
        <v>0.28</v>
      </c>
      <c r="G4" s="2">
        <f aca="true" t="shared" si="2" ref="G4:G11">D4*F$3</f>
        <v>45.43960659100849</v>
      </c>
      <c r="H4" s="38" t="s">
        <v>35</v>
      </c>
    </row>
    <row r="5" spans="1:8" ht="15">
      <c r="A5" s="12" t="s">
        <v>4</v>
      </c>
      <c r="B5" s="14">
        <v>36.03955956799999</v>
      </c>
      <c r="C5" s="1">
        <f>B5/B12</f>
        <v>0.01369530585320907</v>
      </c>
      <c r="D5" s="14">
        <f t="shared" si="0"/>
        <v>59.724623923122714</v>
      </c>
      <c r="E5" s="1">
        <f t="shared" si="1"/>
        <v>0.013695305853209072</v>
      </c>
      <c r="F5" s="26">
        <v>0.41</v>
      </c>
      <c r="G5" s="2">
        <f t="shared" si="2"/>
        <v>8.361447349237181</v>
      </c>
      <c r="H5" s="38" t="s">
        <v>36</v>
      </c>
    </row>
    <row r="6" spans="1:8" ht="15">
      <c r="A6" s="12" t="s">
        <v>5</v>
      </c>
      <c r="B6" s="14">
        <v>50.81750498700001</v>
      </c>
      <c r="C6" s="1">
        <f>B6/B12</f>
        <v>0.019311037144635248</v>
      </c>
      <c r="D6" s="14">
        <f t="shared" si="0"/>
        <v>84.21458004594639</v>
      </c>
      <c r="E6" s="1">
        <f t="shared" si="1"/>
        <v>0.019311037144635248</v>
      </c>
      <c r="F6" s="26">
        <v>0.72</v>
      </c>
      <c r="G6" s="2">
        <f t="shared" si="2"/>
        <v>11.790041206432496</v>
      </c>
      <c r="H6" s="38"/>
    </row>
    <row r="7" spans="1:8" ht="15">
      <c r="A7" s="12" t="s">
        <v>6</v>
      </c>
      <c r="B7" s="14">
        <v>88.308850199</v>
      </c>
      <c r="C7" s="1">
        <f>B7/B12</f>
        <v>0.03355803254861042</v>
      </c>
      <c r="D7" s="14">
        <f t="shared" si="0"/>
        <v>146.3450977325955</v>
      </c>
      <c r="E7" s="1">
        <f t="shared" si="1"/>
        <v>0.03355803254861042</v>
      </c>
      <c r="F7" s="26">
        <v>0.53</v>
      </c>
      <c r="G7" s="2">
        <f t="shared" si="2"/>
        <v>20.48831368256337</v>
      </c>
      <c r="H7" s="38"/>
    </row>
    <row r="8" spans="1:8" ht="15">
      <c r="A8" s="12" t="s">
        <v>7</v>
      </c>
      <c r="B8" s="14">
        <v>111.48244370500004</v>
      </c>
      <c r="C8" s="1">
        <f>B8/B12</f>
        <v>0.04236417376084673</v>
      </c>
      <c r="D8" s="14">
        <f t="shared" si="0"/>
        <v>184.74829060407757</v>
      </c>
      <c r="E8" s="1">
        <f t="shared" si="1"/>
        <v>0.04236417376084673</v>
      </c>
      <c r="F8" s="26">
        <v>0.34</v>
      </c>
      <c r="G8" s="2">
        <f t="shared" si="2"/>
        <v>25.86476068457086</v>
      </c>
      <c r="H8" s="38"/>
    </row>
    <row r="9" spans="1:8" ht="15">
      <c r="A9" s="12" t="s">
        <v>8</v>
      </c>
      <c r="B9" s="14">
        <v>157.33823516200005</v>
      </c>
      <c r="C9" s="1">
        <f>B9/B12</f>
        <v>0.0597897221491296</v>
      </c>
      <c r="D9" s="14">
        <f t="shared" si="0"/>
        <v>260.74033746300245</v>
      </c>
      <c r="E9" s="1">
        <f t="shared" si="1"/>
        <v>0.05978972214912961</v>
      </c>
      <c r="F9" s="26">
        <v>0.09</v>
      </c>
      <c r="G9" s="2">
        <f t="shared" si="2"/>
        <v>36.50364724482034</v>
      </c>
      <c r="H9" s="38"/>
    </row>
    <row r="10" spans="1:8" ht="15">
      <c r="A10" s="12" t="s">
        <v>9</v>
      </c>
      <c r="B10" s="14">
        <v>957.160342430001</v>
      </c>
      <c r="C10" s="1">
        <f>B10/B12</f>
        <v>0.36372818639494414</v>
      </c>
      <c r="D10" s="14">
        <f t="shared" si="0"/>
        <v>1586.2025554973116</v>
      </c>
      <c r="E10" s="1">
        <f t="shared" si="1"/>
        <v>0.36372818639494414</v>
      </c>
      <c r="F10" s="26">
        <v>0.04</v>
      </c>
      <c r="G10" s="2">
        <f t="shared" si="2"/>
        <v>222.06835776962365</v>
      </c>
      <c r="H10" s="38" t="s">
        <v>37</v>
      </c>
    </row>
    <row r="11" spans="1:7" ht="15">
      <c r="A11" s="12" t="s">
        <v>10</v>
      </c>
      <c r="B11" s="14">
        <v>-2.257730000110314E-05</v>
      </c>
      <c r="C11" s="1">
        <f>B11/B12</f>
        <v>-8.579545159850137E-09</v>
      </c>
      <c r="D11" s="14">
        <f t="shared" si="0"/>
        <v>-3.7415017495460294E-05</v>
      </c>
      <c r="E11" s="1">
        <f t="shared" si="1"/>
        <v>-8.579545159850137E-09</v>
      </c>
      <c r="F11" s="26">
        <v>0.95</v>
      </c>
      <c r="G11" s="2">
        <f t="shared" si="2"/>
        <v>-5.238102449364442E-06</v>
      </c>
    </row>
    <row r="12" spans="1:7" ht="15">
      <c r="A12" s="13" t="s">
        <v>11</v>
      </c>
      <c r="B12" s="15">
        <v>2631.5264481337035</v>
      </c>
      <c r="C12" s="1">
        <f>SUM(C3:C11)</f>
        <v>0.9999999999999994</v>
      </c>
      <c r="D12" s="15">
        <f>B12*D$26</f>
        <v>4360.955831382772</v>
      </c>
      <c r="E12" s="1">
        <f t="shared" si="1"/>
        <v>1</v>
      </c>
      <c r="G12" s="44">
        <f>SUM(G3:G11)</f>
        <v>610.5338163935878</v>
      </c>
    </row>
    <row r="13" spans="1:5" ht="15">
      <c r="A13" s="11"/>
      <c r="B13" s="14"/>
      <c r="C13" s="14"/>
      <c r="D13" s="14"/>
      <c r="E13" s="14"/>
    </row>
    <row r="14" spans="1:5" ht="15">
      <c r="A14" s="12" t="s">
        <v>12</v>
      </c>
      <c r="B14" s="14">
        <v>-1723.0534447340178</v>
      </c>
      <c r="C14" s="14"/>
      <c r="D14" s="14"/>
      <c r="E14" s="14"/>
    </row>
    <row r="15" spans="1:5" ht="15">
      <c r="A15" s="12" t="s">
        <v>13</v>
      </c>
      <c r="B15" s="14">
        <v>-1040.4712079500023</v>
      </c>
      <c r="C15" s="14"/>
      <c r="D15" s="14"/>
      <c r="E15" s="14"/>
    </row>
    <row r="16" spans="1:5" ht="15">
      <c r="A16" s="12" t="s">
        <v>14</v>
      </c>
      <c r="B16" s="14">
        <v>0.2455846200000451</v>
      </c>
      <c r="C16" s="14"/>
      <c r="D16" s="14"/>
      <c r="E16" s="14"/>
    </row>
    <row r="17" spans="1:5" ht="15">
      <c r="A17" s="12" t="s">
        <v>15</v>
      </c>
      <c r="B17" s="14">
        <v>-11.80616487000043</v>
      </c>
      <c r="C17" s="14"/>
      <c r="D17" s="14"/>
      <c r="E17" s="14"/>
    </row>
    <row r="18" spans="1:5" ht="15">
      <c r="A18" s="12" t="s">
        <v>16</v>
      </c>
      <c r="B18" s="14">
        <v>143.5591276431</v>
      </c>
      <c r="C18" s="14"/>
      <c r="D18" s="14"/>
      <c r="E18" s="14"/>
    </row>
    <row r="19" ht="15">
      <c r="A19" s="13" t="s">
        <v>17</v>
      </c>
    </row>
    <row r="22" ht="15">
      <c r="A22" t="s">
        <v>24</v>
      </c>
    </row>
    <row r="23" spans="1:2" ht="15">
      <c r="A23" t="s">
        <v>23</v>
      </c>
      <c r="B23" s="30">
        <v>1928</v>
      </c>
    </row>
    <row r="25" spans="2:4" ht="45">
      <c r="B25" s="33" t="s">
        <v>31</v>
      </c>
      <c r="C25" s="33" t="s">
        <v>29</v>
      </c>
      <c r="D25" s="33" t="s">
        <v>30</v>
      </c>
    </row>
    <row r="26" spans="2:4" ht="15">
      <c r="B26" s="2">
        <v>1454</v>
      </c>
      <c r="C26" s="52">
        <v>1163.2</v>
      </c>
      <c r="D26">
        <v>1.657196276509245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22" sqref="A22"/>
    </sheetView>
  </sheetViews>
  <sheetFormatPr defaultColWidth="8.8515625" defaultRowHeight="15"/>
  <cols>
    <col min="1" max="1" width="31.140625" style="0" bestFit="1" customWidth="1"/>
    <col min="2" max="2" width="14.28125" style="0" bestFit="1" customWidth="1"/>
    <col min="3" max="5" width="14.28125" style="0" customWidth="1"/>
    <col min="6" max="6" width="12.421875" style="0" bestFit="1" customWidth="1"/>
    <col min="7" max="7" width="13.140625" style="0" bestFit="1" customWidth="1"/>
    <col min="8" max="8" width="34.421875" style="0" bestFit="1" customWidth="1"/>
  </cols>
  <sheetData>
    <row r="1" ht="15">
      <c r="A1" s="12" t="s">
        <v>0</v>
      </c>
    </row>
    <row r="2" spans="1:8" ht="60">
      <c r="A2" s="13" t="s">
        <v>1</v>
      </c>
      <c r="B2" s="32" t="s">
        <v>25</v>
      </c>
      <c r="C2" s="32" t="s">
        <v>22</v>
      </c>
      <c r="D2" s="32" t="s">
        <v>28</v>
      </c>
      <c r="E2" s="17"/>
      <c r="F2" s="33" t="s">
        <v>39</v>
      </c>
      <c r="G2" s="32" t="s">
        <v>32</v>
      </c>
      <c r="H2" s="4" t="s">
        <v>33</v>
      </c>
    </row>
    <row r="3" spans="1:8" ht="15">
      <c r="A3" s="12" t="s">
        <v>2</v>
      </c>
      <c r="B3" s="14">
        <v>2471.5097330999997</v>
      </c>
      <c r="C3" s="1">
        <f>B3/B12</f>
        <v>0.3766808684418299</v>
      </c>
      <c r="D3" s="14">
        <f>B3*D$26</f>
        <v>4652.334186270695</v>
      </c>
      <c r="E3" s="1">
        <f>D3/D$12</f>
        <v>0.37668086844182985</v>
      </c>
      <c r="F3" s="26">
        <v>0.14</v>
      </c>
      <c r="G3" s="46">
        <f>D3*F$3</f>
        <v>651.3267860778973</v>
      </c>
      <c r="H3" s="38" t="s">
        <v>34</v>
      </c>
    </row>
    <row r="4" spans="1:8" ht="15">
      <c r="A4" s="12" t="s">
        <v>3</v>
      </c>
      <c r="B4" s="14">
        <v>603.8819874699993</v>
      </c>
      <c r="C4" s="1">
        <f>B4/B12</f>
        <v>0.09203718214423633</v>
      </c>
      <c r="D4" s="14">
        <f aca="true" t="shared" si="0" ref="D4:D12">B4*D$26</f>
        <v>1136.7387217431185</v>
      </c>
      <c r="E4" s="1">
        <f aca="true" t="shared" si="1" ref="E4:E12">D4/D$12</f>
        <v>0.09203718214423634</v>
      </c>
      <c r="F4" s="26">
        <v>0.28</v>
      </c>
      <c r="G4" s="2">
        <f aca="true" t="shared" si="2" ref="G4:G11">D4*F$3</f>
        <v>159.14342104403661</v>
      </c>
      <c r="H4" s="38" t="s">
        <v>35</v>
      </c>
    </row>
    <row r="5" spans="1:8" ht="15">
      <c r="A5" s="12" t="s">
        <v>4</v>
      </c>
      <c r="B5" s="14">
        <v>183.44100088999994</v>
      </c>
      <c r="C5" s="1">
        <f>B5/B12</f>
        <v>0.027958099698200893</v>
      </c>
      <c r="D5" s="14">
        <f t="shared" si="0"/>
        <v>345.3066877199019</v>
      </c>
      <c r="E5" s="1">
        <f t="shared" si="1"/>
        <v>0.02795809969820089</v>
      </c>
      <c r="F5" s="26">
        <v>0.41</v>
      </c>
      <c r="G5" s="2">
        <f t="shared" si="2"/>
        <v>48.34293628078627</v>
      </c>
      <c r="H5" s="38" t="s">
        <v>36</v>
      </c>
    </row>
    <row r="6" spans="1:8" ht="15">
      <c r="A6" s="12" t="s">
        <v>5</v>
      </c>
      <c r="B6" s="14">
        <v>738.6382166500002</v>
      </c>
      <c r="C6" s="1">
        <f>B6/B12</f>
        <v>0.11257527380362094</v>
      </c>
      <c r="D6" s="14">
        <f t="shared" si="0"/>
        <v>1390.4018991244557</v>
      </c>
      <c r="E6" s="1">
        <f t="shared" si="1"/>
        <v>0.11257527380362094</v>
      </c>
      <c r="F6" s="26">
        <v>0.72</v>
      </c>
      <c r="G6" s="2">
        <f t="shared" si="2"/>
        <v>194.6562658774238</v>
      </c>
      <c r="H6" s="38"/>
    </row>
    <row r="7" spans="1:8" ht="15">
      <c r="A7" s="12" t="s">
        <v>6</v>
      </c>
      <c r="B7" s="14">
        <v>653.45906116</v>
      </c>
      <c r="C7" s="1">
        <f>B7/B12</f>
        <v>0.09959318523103398</v>
      </c>
      <c r="D7" s="14">
        <f t="shared" si="0"/>
        <v>1230.0618884271314</v>
      </c>
      <c r="E7" s="1">
        <f t="shared" si="1"/>
        <v>0.09959318523103398</v>
      </c>
      <c r="F7" s="26">
        <v>0.53</v>
      </c>
      <c r="G7" s="2">
        <f t="shared" si="2"/>
        <v>172.20866437979842</v>
      </c>
      <c r="H7" s="38"/>
    </row>
    <row r="8" spans="1:8" ht="15">
      <c r="A8" s="12" t="s">
        <v>7</v>
      </c>
      <c r="B8" s="14">
        <v>129.09404415000017</v>
      </c>
      <c r="C8" s="1">
        <f>B8/B12</f>
        <v>0.01967512246051207</v>
      </c>
      <c r="D8" s="14">
        <f t="shared" si="0"/>
        <v>243.00476214984172</v>
      </c>
      <c r="E8" s="1">
        <f t="shared" si="1"/>
        <v>0.01967512246051207</v>
      </c>
      <c r="F8" s="26">
        <v>0.34</v>
      </c>
      <c r="G8" s="2">
        <f t="shared" si="2"/>
        <v>34.02066670097784</v>
      </c>
      <c r="H8" s="38"/>
    </row>
    <row r="9" spans="1:8" ht="15">
      <c r="A9" s="12" t="s">
        <v>8</v>
      </c>
      <c r="B9" s="14">
        <v>291.8277114450002</v>
      </c>
      <c r="C9" s="1">
        <f>B9/B12</f>
        <v>0.04447723361567143</v>
      </c>
      <c r="D9" s="14">
        <f t="shared" si="0"/>
        <v>549.3322645158206</v>
      </c>
      <c r="E9" s="1">
        <f t="shared" si="1"/>
        <v>0.04447723361567142</v>
      </c>
      <c r="F9" s="26">
        <v>0.09</v>
      </c>
      <c r="G9" s="2">
        <f t="shared" si="2"/>
        <v>76.9065170322149</v>
      </c>
      <c r="H9" s="38"/>
    </row>
    <row r="10" spans="1:8" ht="15">
      <c r="A10" s="12" t="s">
        <v>9</v>
      </c>
      <c r="B10" s="14">
        <v>1489.4310852300005</v>
      </c>
      <c r="C10" s="1">
        <f>B10/B12</f>
        <v>0.22700302861643373</v>
      </c>
      <c r="D10" s="14">
        <f t="shared" si="0"/>
        <v>2803.683539299024</v>
      </c>
      <c r="E10" s="1">
        <f t="shared" si="1"/>
        <v>0.22700302861643373</v>
      </c>
      <c r="F10" s="26">
        <v>0.04</v>
      </c>
      <c r="G10" s="2">
        <f t="shared" si="2"/>
        <v>392.5156955018634</v>
      </c>
      <c r="H10" s="38" t="s">
        <v>37</v>
      </c>
    </row>
    <row r="11" spans="1:7" ht="15">
      <c r="A11" s="12" t="s">
        <v>10</v>
      </c>
      <c r="B11" s="14">
        <v>3.929200002517064E-05</v>
      </c>
      <c r="C11" s="1">
        <f>B11/B12</f>
        <v>5.988463041063344E-09</v>
      </c>
      <c r="D11" s="14">
        <f t="shared" si="0"/>
        <v>7.396269272820789E-05</v>
      </c>
      <c r="E11" s="1">
        <f t="shared" si="1"/>
        <v>5.988463041063344E-09</v>
      </c>
      <c r="F11" s="26">
        <v>0.95</v>
      </c>
      <c r="G11" s="2">
        <f t="shared" si="2"/>
        <v>1.0354776981949106E-05</v>
      </c>
    </row>
    <row r="12" spans="1:7" ht="15">
      <c r="A12" s="13" t="s">
        <v>11</v>
      </c>
      <c r="B12" s="15">
        <v>6561.282879386985</v>
      </c>
      <c r="C12" s="1">
        <f>SUM(C3:C11)</f>
        <v>1.0000000000000024</v>
      </c>
      <c r="D12" s="15">
        <f t="shared" si="0"/>
        <v>12350.864023212653</v>
      </c>
      <c r="E12" s="1">
        <f t="shared" si="1"/>
        <v>1</v>
      </c>
      <c r="G12" s="44">
        <f>SUM(G3:G11)</f>
        <v>1729.1209632497755</v>
      </c>
    </row>
    <row r="13" spans="1:5" ht="15">
      <c r="A13" s="11"/>
      <c r="B13" s="14"/>
      <c r="C13" s="14"/>
      <c r="D13" s="14"/>
      <c r="E13" s="14"/>
    </row>
    <row r="14" spans="1:5" ht="15">
      <c r="A14" s="12" t="s">
        <v>12</v>
      </c>
      <c r="B14" s="14">
        <v>-4981.483828300974</v>
      </c>
      <c r="C14" s="14"/>
      <c r="D14" s="14"/>
      <c r="E14" s="14"/>
    </row>
    <row r="15" spans="1:5" ht="15">
      <c r="A15" s="12" t="s">
        <v>13</v>
      </c>
      <c r="B15" s="14">
        <v>-1928.8325545700063</v>
      </c>
      <c r="C15" s="14"/>
      <c r="D15" s="14"/>
      <c r="E15" s="14"/>
    </row>
    <row r="16" spans="1:5" ht="15">
      <c r="A16" s="12" t="s">
        <v>14</v>
      </c>
      <c r="B16" s="14">
        <v>-0.00015342000006057788</v>
      </c>
      <c r="C16" s="14"/>
      <c r="D16" s="14"/>
      <c r="E16" s="14"/>
    </row>
    <row r="17" spans="1:5" ht="15">
      <c r="A17" s="12" t="s">
        <v>15</v>
      </c>
      <c r="B17" s="14">
        <v>38.898458973000004</v>
      </c>
      <c r="C17" s="14"/>
      <c r="D17" s="14"/>
      <c r="E17" s="14"/>
    </row>
    <row r="18" spans="1:5" ht="15">
      <c r="A18" s="12" t="s">
        <v>16</v>
      </c>
      <c r="B18" s="14">
        <v>310.13592149300007</v>
      </c>
      <c r="C18" s="14"/>
      <c r="D18" s="14"/>
      <c r="E18" s="14"/>
    </row>
    <row r="19" spans="1:5" ht="15">
      <c r="A19" s="13" t="s">
        <v>17</v>
      </c>
      <c r="B19" s="14"/>
      <c r="C19" s="14"/>
      <c r="D19" s="14"/>
      <c r="E19" s="14"/>
    </row>
    <row r="20" spans="2:5" ht="15">
      <c r="B20" s="19"/>
      <c r="C20" s="19"/>
      <c r="D20" s="19"/>
      <c r="E20" s="19"/>
    </row>
    <row r="22" ht="15">
      <c r="A22" t="s">
        <v>24</v>
      </c>
    </row>
    <row r="23" spans="1:2" ht="15">
      <c r="A23" t="s">
        <v>23</v>
      </c>
      <c r="B23" s="30">
        <v>12267</v>
      </c>
    </row>
    <row r="25" spans="2:4" ht="45">
      <c r="B25" s="33" t="s">
        <v>31</v>
      </c>
      <c r="C25" s="33" t="s">
        <v>29</v>
      </c>
      <c r="D25" s="33" t="s">
        <v>30</v>
      </c>
    </row>
    <row r="26" spans="2:4" ht="15">
      <c r="B26" s="2">
        <v>8146</v>
      </c>
      <c r="C26" s="52">
        <v>6516.8</v>
      </c>
      <c r="D26">
        <v>1.8823855410981127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22" sqref="A22"/>
    </sheetView>
  </sheetViews>
  <sheetFormatPr defaultColWidth="8.8515625" defaultRowHeight="15"/>
  <cols>
    <col min="1" max="1" width="31.140625" style="0" bestFit="1" customWidth="1"/>
    <col min="2" max="2" width="14.28125" style="0" bestFit="1" customWidth="1"/>
    <col min="3" max="5" width="14.28125" style="0" customWidth="1"/>
    <col min="6" max="6" width="12.421875" style="0" bestFit="1" customWidth="1"/>
    <col min="7" max="7" width="13.140625" style="0" bestFit="1" customWidth="1"/>
    <col min="8" max="8" width="34.421875" style="0" bestFit="1" customWidth="1"/>
  </cols>
  <sheetData>
    <row r="1" ht="15">
      <c r="A1" s="12" t="s">
        <v>0</v>
      </c>
    </row>
    <row r="2" spans="1:8" ht="60">
      <c r="A2" s="13" t="s">
        <v>1</v>
      </c>
      <c r="B2" s="32" t="s">
        <v>25</v>
      </c>
      <c r="C2" s="32" t="s">
        <v>22</v>
      </c>
      <c r="D2" s="32" t="s">
        <v>28</v>
      </c>
      <c r="E2" s="17"/>
      <c r="F2" s="33" t="s">
        <v>39</v>
      </c>
      <c r="G2" s="32" t="s">
        <v>32</v>
      </c>
      <c r="H2" s="4" t="s">
        <v>33</v>
      </c>
    </row>
    <row r="3" spans="1:8" ht="15">
      <c r="A3" s="12" t="s">
        <v>2</v>
      </c>
      <c r="B3" s="5">
        <v>1263.9061000000002</v>
      </c>
      <c r="C3" s="20">
        <f>B3/B12</f>
        <v>0.23405417127001274</v>
      </c>
      <c r="D3" s="5">
        <f>B3*D$26</f>
        <v>2912.917722108985</v>
      </c>
      <c r="E3" s="20">
        <f>D3/D$12</f>
        <v>0.23405417127001274</v>
      </c>
      <c r="F3" s="26">
        <v>0.14</v>
      </c>
      <c r="G3" s="2">
        <f>D3*F$3</f>
        <v>407.80848109525795</v>
      </c>
      <c r="H3" s="38" t="s">
        <v>34</v>
      </c>
    </row>
    <row r="4" spans="1:8" ht="15">
      <c r="A4" s="12" t="s">
        <v>3</v>
      </c>
      <c r="B4" s="5">
        <v>651.2645000000002</v>
      </c>
      <c r="C4" s="20">
        <f>B4/B12</f>
        <v>0.12060324166888604</v>
      </c>
      <c r="D4" s="5">
        <f aca="true" t="shared" si="0" ref="D4:D12">B4*D$26</f>
        <v>1500.9658580099008</v>
      </c>
      <c r="E4" s="20">
        <f aca="true" t="shared" si="1" ref="E4:E12">D4/D$12</f>
        <v>0.12060324166888604</v>
      </c>
      <c r="F4" s="26">
        <v>0.28</v>
      </c>
      <c r="G4" s="2">
        <f aca="true" t="shared" si="2" ref="G4:G11">D4*F$3</f>
        <v>210.13522012138614</v>
      </c>
      <c r="H4" s="38" t="s">
        <v>35</v>
      </c>
    </row>
    <row r="5" spans="1:8" ht="15">
      <c r="A5" s="12" t="s">
        <v>4</v>
      </c>
      <c r="B5" s="5">
        <v>429.1779999999999</v>
      </c>
      <c r="C5" s="20">
        <f>B5/B12</f>
        <v>0.07947655377034851</v>
      </c>
      <c r="D5" s="5">
        <f t="shared" si="0"/>
        <v>989.1242728706583</v>
      </c>
      <c r="E5" s="20">
        <f t="shared" si="1"/>
        <v>0.07947655377034853</v>
      </c>
      <c r="F5" s="26">
        <v>0.41</v>
      </c>
      <c r="G5" s="2">
        <f t="shared" si="2"/>
        <v>138.47739820189219</v>
      </c>
      <c r="H5" s="38" t="s">
        <v>36</v>
      </c>
    </row>
    <row r="6" spans="1:8" ht="15">
      <c r="A6" s="12" t="s">
        <v>5</v>
      </c>
      <c r="B6" s="5">
        <v>522.6793000000002</v>
      </c>
      <c r="C6" s="20">
        <f>B6/B12</f>
        <v>0.09679142335137904</v>
      </c>
      <c r="D6" s="5">
        <f t="shared" si="0"/>
        <v>1204.6162258015206</v>
      </c>
      <c r="E6" s="20">
        <f t="shared" si="1"/>
        <v>0.09679142335137904</v>
      </c>
      <c r="F6" s="26">
        <v>0.72</v>
      </c>
      <c r="G6" s="2">
        <f t="shared" si="2"/>
        <v>168.6462716122129</v>
      </c>
      <c r="H6" s="38"/>
    </row>
    <row r="7" spans="1:8" ht="15">
      <c r="A7" s="12" t="s">
        <v>6</v>
      </c>
      <c r="B7" s="5">
        <v>574.1225</v>
      </c>
      <c r="C7" s="20">
        <f>B7/B12</f>
        <v>0.10631783954913096</v>
      </c>
      <c r="D7" s="5">
        <f t="shared" si="0"/>
        <v>1323.177097500768</v>
      </c>
      <c r="E7" s="20">
        <f t="shared" si="1"/>
        <v>0.10631783954913096</v>
      </c>
      <c r="F7" s="26">
        <v>0.53</v>
      </c>
      <c r="G7" s="2">
        <f t="shared" si="2"/>
        <v>185.24479365010754</v>
      </c>
      <c r="H7" s="38"/>
    </row>
    <row r="8" spans="1:8" ht="15">
      <c r="A8" s="12" t="s">
        <v>7</v>
      </c>
      <c r="B8" s="5">
        <v>469.50120000000015</v>
      </c>
      <c r="C8" s="20">
        <f>B8/B12</f>
        <v>0.08694373282657353</v>
      </c>
      <c r="D8" s="5">
        <f t="shared" si="0"/>
        <v>1082.0569392231237</v>
      </c>
      <c r="E8" s="20">
        <f t="shared" si="1"/>
        <v>0.08694373282657354</v>
      </c>
      <c r="F8" s="26">
        <v>0.34</v>
      </c>
      <c r="G8" s="2">
        <f t="shared" si="2"/>
        <v>151.48797149123732</v>
      </c>
      <c r="H8" s="38"/>
    </row>
    <row r="9" spans="1:8" ht="15">
      <c r="A9" s="12" t="s">
        <v>8</v>
      </c>
      <c r="B9" s="5">
        <v>268.7444999999998</v>
      </c>
      <c r="C9" s="20">
        <f>B9/B12</f>
        <v>0.04976696546592653</v>
      </c>
      <c r="D9" s="5">
        <f t="shared" si="0"/>
        <v>619.374031638361</v>
      </c>
      <c r="E9" s="20">
        <f t="shared" si="1"/>
        <v>0.04976696546592654</v>
      </c>
      <c r="F9" s="26">
        <v>0.09</v>
      </c>
      <c r="G9" s="2">
        <f t="shared" si="2"/>
        <v>86.71236442937054</v>
      </c>
      <c r="H9" s="38"/>
    </row>
    <row r="10" spans="1:8" ht="15">
      <c r="A10" s="12" t="s">
        <v>9</v>
      </c>
      <c r="B10" s="5">
        <v>1220.5493000000006</v>
      </c>
      <c r="C10" s="20">
        <f>B10/B12</f>
        <v>0.22602522046985474</v>
      </c>
      <c r="D10" s="5">
        <f t="shared" si="0"/>
        <v>2812.993533837456</v>
      </c>
      <c r="E10" s="20">
        <f t="shared" si="1"/>
        <v>0.22602522046985474</v>
      </c>
      <c r="F10" s="26">
        <v>0.04</v>
      </c>
      <c r="G10" s="2">
        <f t="shared" si="2"/>
        <v>393.8190947372439</v>
      </c>
      <c r="H10" s="38" t="s">
        <v>37</v>
      </c>
    </row>
    <row r="11" spans="1:7" ht="15">
      <c r="A11" s="12" t="s">
        <v>10</v>
      </c>
      <c r="B11" s="5">
        <v>0.11260000000004311</v>
      </c>
      <c r="C11" s="20">
        <f>B11/B12</f>
        <v>2.0851627889930686E-05</v>
      </c>
      <c r="D11" s="5">
        <f t="shared" si="0"/>
        <v>0.25950862608353364</v>
      </c>
      <c r="E11" s="20">
        <f t="shared" si="1"/>
        <v>2.085162788993069E-05</v>
      </c>
      <c r="F11" s="26">
        <v>0.95</v>
      </c>
      <c r="G11" s="2">
        <f t="shared" si="2"/>
        <v>0.036331207651694716</v>
      </c>
    </row>
    <row r="12" spans="1:7" ht="15">
      <c r="A12" s="13" t="s">
        <v>11</v>
      </c>
      <c r="B12" s="10">
        <v>5400.05799999999</v>
      </c>
      <c r="C12" s="20">
        <f>SUM(C3:C11)</f>
        <v>1.000000000000002</v>
      </c>
      <c r="D12" s="5">
        <f t="shared" si="0"/>
        <v>12445.485189616831</v>
      </c>
      <c r="E12" s="20">
        <f t="shared" si="1"/>
        <v>1</v>
      </c>
      <c r="G12" s="44">
        <f>SUM(G3:G11)</f>
        <v>1742.3679265463602</v>
      </c>
    </row>
    <row r="13" spans="1:5" ht="15">
      <c r="A13" s="11"/>
      <c r="B13" s="5"/>
      <c r="C13" s="5"/>
      <c r="D13" s="5"/>
      <c r="E13" s="5"/>
    </row>
    <row r="14" spans="1:5" ht="15">
      <c r="A14" s="12" t="s">
        <v>12</v>
      </c>
      <c r="B14" s="5">
        <v>-2832.875899999999</v>
      </c>
      <c r="C14" s="5"/>
      <c r="D14" s="5"/>
      <c r="E14" s="5"/>
    </row>
    <row r="15" spans="1:5" ht="15">
      <c r="A15" s="12" t="s">
        <v>13</v>
      </c>
      <c r="B15" s="5">
        <v>-3098.896399999998</v>
      </c>
      <c r="C15" s="5"/>
      <c r="D15" s="5"/>
      <c r="E15" s="5"/>
    </row>
    <row r="16" spans="1:5" ht="15">
      <c r="A16" s="12" t="s">
        <v>14</v>
      </c>
      <c r="B16" s="5">
        <v>0</v>
      </c>
      <c r="C16" s="5"/>
      <c r="D16" s="5"/>
      <c r="E16" s="5"/>
    </row>
    <row r="17" spans="1:5" ht="15">
      <c r="A17" s="12" t="s">
        <v>15</v>
      </c>
      <c r="B17" s="5">
        <v>232.23790000000008</v>
      </c>
      <c r="C17" s="5"/>
      <c r="D17" s="5"/>
      <c r="E17" s="5"/>
    </row>
    <row r="18" spans="1:5" ht="15">
      <c r="A18" s="12" t="s">
        <v>16</v>
      </c>
      <c r="B18" s="5">
        <v>299.47479999999996</v>
      </c>
      <c r="C18" s="5"/>
      <c r="D18" s="5"/>
      <c r="E18" s="5"/>
    </row>
    <row r="19" ht="15">
      <c r="A19" s="13" t="s">
        <v>17</v>
      </c>
    </row>
    <row r="22" ht="15">
      <c r="A22" t="s">
        <v>24</v>
      </c>
    </row>
    <row r="23" spans="1:2" ht="15">
      <c r="A23" t="s">
        <v>23</v>
      </c>
      <c r="B23" s="30">
        <v>12246</v>
      </c>
    </row>
    <row r="25" spans="2:4" ht="45">
      <c r="B25" s="33" t="s">
        <v>31</v>
      </c>
      <c r="C25" s="33" t="s">
        <v>29</v>
      </c>
      <c r="D25" s="33" t="s">
        <v>30</v>
      </c>
    </row>
    <row r="26" spans="2:4" ht="15">
      <c r="B26" s="2">
        <v>6642</v>
      </c>
      <c r="C26" s="52">
        <v>5313.6</v>
      </c>
      <c r="D26">
        <v>2.3046947254301444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Audrey Graham</dc:creator>
  <cp:keywords/>
  <dc:description>For informational Purposes Only</dc:description>
  <cp:lastModifiedBy>sal</cp:lastModifiedBy>
  <dcterms:created xsi:type="dcterms:W3CDTF">2013-04-03T11:59:03Z</dcterms:created>
  <dcterms:modified xsi:type="dcterms:W3CDTF">2013-06-24T18:31:19Z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display_urn:schemas-microsoft-com:office:office#Edit">
    <vt:lpwstr>System Account</vt:lpwstr>
  </property>
  <property fmtid="{D5CDD505-2E9C-101B-9397-08002B2CF9AE}" pid="5" name="display_urn:schemas-microsoft-com:office:office#Auth">
    <vt:lpwstr>System Account</vt:lpwstr>
  </property>
</Properties>
</file>